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Lynching\Trump_Lynch\"/>
    </mc:Choice>
  </mc:AlternateContent>
  <bookViews>
    <workbookView xWindow="0" yWindow="0" windowWidth="11370" windowHeight="9570" tabRatio="500" activeTab="1"/>
  </bookViews>
  <sheets>
    <sheet name="Overall" sheetId="3" r:id="rId1"/>
    <sheet name="Autauga" sheetId="4" r:id="rId2"/>
    <sheet name="Baldwin" sheetId="5" r:id="rId3"/>
    <sheet name="Barbour" sheetId="6" r:id="rId4"/>
    <sheet name="Bibb" sheetId="7" r:id="rId5"/>
    <sheet name="Blount" sheetId="8" r:id="rId6"/>
    <sheet name="Bullock" sheetId="9" r:id="rId7"/>
    <sheet name="Butler" sheetId="10" r:id="rId8"/>
    <sheet name="Calhoun" sheetId="11" r:id="rId9"/>
    <sheet name="Chambers" sheetId="12" r:id="rId10"/>
    <sheet name="Cherokee" sheetId="13" r:id="rId11"/>
    <sheet name="Chilton" sheetId="14" r:id="rId12"/>
    <sheet name="Choctaw" sheetId="15" r:id="rId13"/>
    <sheet name="Clarke" sheetId="16" r:id="rId14"/>
    <sheet name="Clay" sheetId="17" r:id="rId15"/>
    <sheet name="Cleburne" sheetId="18" r:id="rId16"/>
    <sheet name="Coffee" sheetId="19" r:id="rId17"/>
    <sheet name="Colbert" sheetId="20" r:id="rId18"/>
    <sheet name="Conecuh" sheetId="21" r:id="rId19"/>
    <sheet name="Coosa" sheetId="22" r:id="rId20"/>
    <sheet name="Covington" sheetId="23" r:id="rId21"/>
    <sheet name="Crenshaw" sheetId="24" r:id="rId22"/>
    <sheet name="Cullman" sheetId="25" r:id="rId23"/>
    <sheet name="Dale" sheetId="26" r:id="rId24"/>
    <sheet name="Dallas" sheetId="27" r:id="rId25"/>
    <sheet name="DeKalb" sheetId="28" r:id="rId26"/>
    <sheet name="Elmore" sheetId="29" r:id="rId27"/>
    <sheet name="Escambia" sheetId="30" r:id="rId28"/>
    <sheet name="Etowah" sheetId="31" r:id="rId29"/>
    <sheet name="Fayette" sheetId="32" r:id="rId30"/>
    <sheet name="Franklin" sheetId="33" r:id="rId31"/>
    <sheet name="Geneva" sheetId="34" r:id="rId32"/>
    <sheet name="Greene" sheetId="35" r:id="rId33"/>
    <sheet name="Hale" sheetId="36" r:id="rId34"/>
    <sheet name="Henry" sheetId="37" r:id="rId35"/>
    <sheet name="Houston" sheetId="38" r:id="rId36"/>
    <sheet name="Jackson" sheetId="39" r:id="rId37"/>
    <sheet name="Jefferson" sheetId="40" r:id="rId38"/>
    <sheet name="Lamar" sheetId="41" r:id="rId39"/>
    <sheet name="Lauderdale" sheetId="42" r:id="rId40"/>
    <sheet name="Lawrence" sheetId="43" r:id="rId41"/>
    <sheet name="Lee" sheetId="44" r:id="rId42"/>
    <sheet name="Limestone" sheetId="45" r:id="rId43"/>
    <sheet name="Lowndes" sheetId="46" r:id="rId44"/>
    <sheet name="Macon" sheetId="47" r:id="rId45"/>
    <sheet name="Madison" sheetId="48" r:id="rId46"/>
    <sheet name="Marengo" sheetId="49" r:id="rId47"/>
    <sheet name="Marion" sheetId="50" r:id="rId48"/>
    <sheet name="Marshall" sheetId="51" r:id="rId49"/>
    <sheet name="Mobile" sheetId="52" r:id="rId50"/>
    <sheet name="Monroe" sheetId="53" r:id="rId51"/>
    <sheet name="Montgomery" sheetId="54" r:id="rId52"/>
    <sheet name="Morgan" sheetId="55" r:id="rId53"/>
    <sheet name="Perry" sheetId="56" r:id="rId54"/>
    <sheet name="Pickens" sheetId="57" r:id="rId55"/>
    <sheet name="Pike" sheetId="58" r:id="rId56"/>
    <sheet name="Randolph" sheetId="59" r:id="rId57"/>
    <sheet name="Russell" sheetId="60" r:id="rId58"/>
    <sheet name="Shelby" sheetId="61" r:id="rId59"/>
    <sheet name="St. Clair" sheetId="62" r:id="rId60"/>
    <sheet name="Sumter" sheetId="63" r:id="rId61"/>
    <sheet name="Talladega" sheetId="64" r:id="rId62"/>
    <sheet name="Tallapoosa" sheetId="65" r:id="rId63"/>
    <sheet name="Tuscaloosa" sheetId="66" r:id="rId64"/>
    <sheet name="Walker" sheetId="67" r:id="rId65"/>
    <sheet name="Washington" sheetId="68" r:id="rId66"/>
    <sheet name="Wilcox" sheetId="69" r:id="rId67"/>
    <sheet name="Winston" sheetId="70" r:id="rId6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32" l="1"/>
  <c r="M8" i="32" s="1"/>
  <c r="L11" i="70"/>
  <c r="M8" i="70" s="1"/>
  <c r="T4" i="50"/>
  <c r="T3" i="50"/>
  <c r="T5" i="50" s="1"/>
  <c r="T9" i="11"/>
  <c r="T8" i="11"/>
  <c r="T10" i="11"/>
  <c r="U8" i="11" s="1"/>
  <c r="T4" i="11"/>
  <c r="T5" i="11" s="1"/>
  <c r="U3" i="11" s="1"/>
  <c r="T3" i="11"/>
  <c r="T4" i="17"/>
  <c r="T5" i="17"/>
  <c r="T3" i="17"/>
  <c r="T6" i="17" s="1"/>
  <c r="U5" i="17" s="1"/>
  <c r="T4" i="4"/>
  <c r="T3" i="4"/>
  <c r="T5" i="4" s="1"/>
  <c r="U3" i="4" s="1"/>
  <c r="P9" i="12"/>
  <c r="Q9" i="12" s="1"/>
  <c r="P8" i="12"/>
  <c r="Q8" i="12" s="1"/>
  <c r="Q10" i="12" s="1"/>
  <c r="P10" i="12"/>
  <c r="T4" i="37"/>
  <c r="T5" i="37"/>
  <c r="T6" i="37"/>
  <c r="T3" i="37"/>
  <c r="T7" i="37" s="1"/>
  <c r="U6" i="37" s="1"/>
  <c r="G108" i="47"/>
  <c r="G116" i="47"/>
  <c r="H115" i="47" s="1"/>
  <c r="G121" i="47"/>
  <c r="L11" i="39"/>
  <c r="M8" i="39"/>
  <c r="L24" i="39"/>
  <c r="M21" i="39"/>
  <c r="L13" i="42"/>
  <c r="M10" i="42"/>
  <c r="G49" i="69"/>
  <c r="B24" i="44"/>
  <c r="G121" i="45"/>
  <c r="L11" i="43"/>
  <c r="M8" i="43" s="1"/>
  <c r="L11" i="33"/>
  <c r="M8" i="33"/>
  <c r="L11" i="50"/>
  <c r="M8" i="50"/>
  <c r="M11" i="50" s="1"/>
  <c r="G98" i="50"/>
  <c r="L8" i="3"/>
  <c r="G44" i="64"/>
  <c r="L11" i="25"/>
  <c r="M8" i="25"/>
  <c r="L16" i="68"/>
  <c r="M13" i="68" s="1"/>
  <c r="G168" i="52"/>
  <c r="G37" i="35"/>
  <c r="L16" i="22"/>
  <c r="M13" i="22" s="1"/>
  <c r="G163" i="24"/>
  <c r="G127" i="22"/>
  <c r="L5" i="21"/>
  <c r="M3" i="21"/>
  <c r="L11" i="20"/>
  <c r="M8" i="20" s="1"/>
  <c r="B135" i="3"/>
  <c r="B172" i="3"/>
  <c r="B124" i="3"/>
  <c r="B108" i="3"/>
  <c r="B92" i="3"/>
  <c r="L10" i="19"/>
  <c r="P5" i="18"/>
  <c r="Q3" i="18" s="1"/>
  <c r="L26" i="16"/>
  <c r="M25" i="16"/>
  <c r="M24" i="16"/>
  <c r="M26" i="16"/>
  <c r="L9" i="3"/>
  <c r="L160" i="3"/>
  <c r="L159" i="3"/>
  <c r="L120" i="3"/>
  <c r="L119" i="3"/>
  <c r="L79" i="3"/>
  <c r="L78" i="3"/>
  <c r="L74" i="3"/>
  <c r="L73" i="3"/>
  <c r="L31" i="16"/>
  <c r="M29" i="16" s="1"/>
  <c r="M30" i="16"/>
  <c r="L36" i="16"/>
  <c r="M34" i="16" s="1"/>
  <c r="M35" i="16"/>
  <c r="L41" i="16"/>
  <c r="M40" i="16" s="1"/>
  <c r="L46" i="16"/>
  <c r="G103" i="15"/>
  <c r="B16" i="15"/>
  <c r="B61" i="3"/>
  <c r="B60" i="3"/>
  <c r="B39" i="14"/>
  <c r="C37" i="14" s="1"/>
  <c r="C38" i="14"/>
  <c r="C39" i="14" s="1"/>
  <c r="G29" i="11"/>
  <c r="G11" i="11"/>
  <c r="L27" i="8"/>
  <c r="M24" i="8" s="1"/>
  <c r="L11" i="8"/>
  <c r="M8" i="8"/>
  <c r="G181" i="8"/>
  <c r="L16" i="7"/>
  <c r="M13" i="7"/>
  <c r="L16" i="5"/>
  <c r="M14" i="5" s="1"/>
  <c r="L83" i="3"/>
  <c r="L86" i="3" s="1"/>
  <c r="L84" i="3"/>
  <c r="L85" i="3"/>
  <c r="B32" i="3"/>
  <c r="G11" i="4"/>
  <c r="B173" i="3"/>
  <c r="B174" i="3"/>
  <c r="B175" i="3"/>
  <c r="B176" i="3"/>
  <c r="B177" i="3"/>
  <c r="B178" i="3"/>
  <c r="B179" i="3"/>
  <c r="B180" i="3"/>
  <c r="B181" i="3"/>
  <c r="B182" i="3"/>
  <c r="B183" i="3"/>
  <c r="B184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56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40" i="3"/>
  <c r="B125" i="3"/>
  <c r="B126" i="3"/>
  <c r="B127" i="3"/>
  <c r="B128" i="3"/>
  <c r="B129" i="3"/>
  <c r="B130" i="3"/>
  <c r="B131" i="3"/>
  <c r="B132" i="3"/>
  <c r="B133" i="3"/>
  <c r="B134" i="3"/>
  <c r="B136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93" i="3"/>
  <c r="B94" i="3"/>
  <c r="B95" i="3"/>
  <c r="B96" i="3"/>
  <c r="B97" i="3"/>
  <c r="B98" i="3"/>
  <c r="B99" i="3"/>
  <c r="B100" i="3"/>
  <c r="B101" i="3"/>
  <c r="B102" i="3"/>
  <c r="B103" i="3"/>
  <c r="B104" i="3"/>
  <c r="B77" i="3"/>
  <c r="B78" i="3"/>
  <c r="B79" i="3"/>
  <c r="B80" i="3"/>
  <c r="B81" i="3"/>
  <c r="B82" i="3"/>
  <c r="B83" i="3"/>
  <c r="B84" i="3"/>
  <c r="B85" i="3"/>
  <c r="B86" i="3"/>
  <c r="B87" i="3"/>
  <c r="B88" i="3"/>
  <c r="B76" i="3"/>
  <c r="L67" i="3"/>
  <c r="L68" i="3"/>
  <c r="L69" i="3"/>
  <c r="B93" i="40"/>
  <c r="C80" i="40" s="1"/>
  <c r="C82" i="40"/>
  <c r="C85" i="40"/>
  <c r="C86" i="40"/>
  <c r="C87" i="40"/>
  <c r="C88" i="40"/>
  <c r="C89" i="40"/>
  <c r="C90" i="40"/>
  <c r="C91" i="40"/>
  <c r="C92" i="40"/>
  <c r="B77" i="20"/>
  <c r="C66" i="20" s="1"/>
  <c r="C74" i="20"/>
  <c r="C73" i="20"/>
  <c r="C72" i="20"/>
  <c r="C71" i="20"/>
  <c r="C70" i="20"/>
  <c r="C69" i="20"/>
  <c r="C68" i="20"/>
  <c r="C67" i="20"/>
  <c r="C65" i="20"/>
  <c r="B61" i="20"/>
  <c r="C48" i="20" s="1"/>
  <c r="C61" i="20" s="1"/>
  <c r="C60" i="20"/>
  <c r="C59" i="20"/>
  <c r="C58" i="20"/>
  <c r="B71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B55" i="8"/>
  <c r="C49" i="8" s="1"/>
  <c r="C42" i="8"/>
  <c r="C44" i="8"/>
  <c r="C45" i="8"/>
  <c r="C46" i="8"/>
  <c r="C47" i="8"/>
  <c r="C48" i="8"/>
  <c r="C50" i="8"/>
  <c r="C51" i="8"/>
  <c r="C52" i="8"/>
  <c r="C53" i="8"/>
  <c r="C54" i="8"/>
  <c r="B77" i="66"/>
  <c r="C76" i="66"/>
  <c r="B61" i="66"/>
  <c r="C48" i="66" s="1"/>
  <c r="C49" i="66"/>
  <c r="C50" i="66"/>
  <c r="C52" i="66"/>
  <c r="C53" i="66"/>
  <c r="C54" i="66"/>
  <c r="C55" i="66"/>
  <c r="C56" i="66"/>
  <c r="C57" i="66"/>
  <c r="C58" i="66"/>
  <c r="C59" i="66"/>
  <c r="C60" i="66"/>
  <c r="B77" i="40"/>
  <c r="C76" i="40" s="1"/>
  <c r="C73" i="40"/>
  <c r="B61" i="40"/>
  <c r="C48" i="40" s="1"/>
  <c r="C61" i="40" s="1"/>
  <c r="C60" i="40"/>
  <c r="C57" i="40"/>
  <c r="C56" i="40"/>
  <c r="C55" i="40"/>
  <c r="C54" i="40"/>
  <c r="C53" i="40"/>
  <c r="C52" i="40"/>
  <c r="C51" i="40"/>
  <c r="C50" i="40"/>
  <c r="C49" i="40"/>
  <c r="B71" i="39"/>
  <c r="C70" i="39" s="1"/>
  <c r="C59" i="39"/>
  <c r="C60" i="39"/>
  <c r="C62" i="39"/>
  <c r="C63" i="39"/>
  <c r="C64" i="39"/>
  <c r="C66" i="39"/>
  <c r="C67" i="39"/>
  <c r="C68" i="39"/>
  <c r="C69" i="39"/>
  <c r="B55" i="39"/>
  <c r="C43" i="39"/>
  <c r="B169" i="3"/>
  <c r="C162" i="3" s="1"/>
  <c r="C160" i="3"/>
  <c r="C161" i="3"/>
  <c r="C163" i="3"/>
  <c r="C164" i="3"/>
  <c r="C165" i="3"/>
  <c r="C166" i="3"/>
  <c r="C167" i="3"/>
  <c r="C168" i="3"/>
  <c r="B121" i="3"/>
  <c r="C110" i="3" s="1"/>
  <c r="C117" i="3"/>
  <c r="B98" i="54"/>
  <c r="C86" i="54" s="1"/>
  <c r="C85" i="54"/>
  <c r="C87" i="54"/>
  <c r="C88" i="54"/>
  <c r="C89" i="54"/>
  <c r="B82" i="54"/>
  <c r="C81" i="54"/>
  <c r="C80" i="54"/>
  <c r="C79" i="54"/>
  <c r="C78" i="54"/>
  <c r="C77" i="54"/>
  <c r="C76" i="54"/>
  <c r="C75" i="54"/>
  <c r="C74" i="54"/>
  <c r="C73" i="54"/>
  <c r="C72" i="54"/>
  <c r="C71" i="54"/>
  <c r="C70" i="54"/>
  <c r="C82" i="54" s="1"/>
  <c r="C69" i="54"/>
  <c r="B66" i="54"/>
  <c r="C58" i="54" s="1"/>
  <c r="C65" i="54"/>
  <c r="C64" i="54"/>
  <c r="C63" i="54"/>
  <c r="C62" i="54"/>
  <c r="C61" i="54"/>
  <c r="C60" i="54"/>
  <c r="C59" i="54"/>
  <c r="C57" i="54"/>
  <c r="C56" i="54"/>
  <c r="C55" i="54"/>
  <c r="C66" i="54" s="1"/>
  <c r="C54" i="54"/>
  <c r="C53" i="54"/>
  <c r="B16" i="24"/>
  <c r="B71" i="16"/>
  <c r="C70" i="16" s="1"/>
  <c r="C67" i="16"/>
  <c r="C66" i="16"/>
  <c r="C64" i="16"/>
  <c r="C63" i="16"/>
  <c r="C62" i="16"/>
  <c r="C61" i="16"/>
  <c r="C60" i="16"/>
  <c r="C59" i="16"/>
  <c r="C58" i="16"/>
  <c r="B60" i="13"/>
  <c r="B55" i="16"/>
  <c r="C42" i="16"/>
  <c r="C44" i="16"/>
  <c r="C45" i="16"/>
  <c r="C46" i="16"/>
  <c r="C47" i="16"/>
  <c r="C48" i="16"/>
  <c r="C49" i="16"/>
  <c r="C50" i="16"/>
  <c r="L155" i="3"/>
  <c r="B24" i="48"/>
  <c r="B16" i="48"/>
  <c r="P31" i="23"/>
  <c r="Q29" i="23" s="1"/>
  <c r="Q31" i="23" s="1"/>
  <c r="Q30" i="23"/>
  <c r="P26" i="23"/>
  <c r="Q25" i="23" s="1"/>
  <c r="Q26" i="23" s="1"/>
  <c r="Q24" i="23"/>
  <c r="G185" i="3"/>
  <c r="G184" i="3"/>
  <c r="G180" i="3"/>
  <c r="G179" i="3"/>
  <c r="G175" i="3"/>
  <c r="G174" i="3"/>
  <c r="G173" i="3"/>
  <c r="G172" i="3"/>
  <c r="G171" i="3"/>
  <c r="G167" i="3"/>
  <c r="G166" i="3"/>
  <c r="G162" i="3"/>
  <c r="G161" i="3"/>
  <c r="G157" i="3"/>
  <c r="G156" i="3"/>
  <c r="G155" i="3"/>
  <c r="G151" i="3"/>
  <c r="G150" i="3"/>
  <c r="G149" i="3"/>
  <c r="G145" i="3"/>
  <c r="G144" i="3"/>
  <c r="G143" i="3"/>
  <c r="G142" i="3"/>
  <c r="G138" i="3"/>
  <c r="G137" i="3"/>
  <c r="G133" i="3"/>
  <c r="G132" i="3"/>
  <c r="G131" i="3"/>
  <c r="G130" i="3"/>
  <c r="G125" i="3"/>
  <c r="G126" i="3"/>
  <c r="G124" i="3"/>
  <c r="G120" i="3"/>
  <c r="G119" i="3"/>
  <c r="G115" i="3"/>
  <c r="G114" i="3"/>
  <c r="G113" i="3"/>
  <c r="G112" i="3"/>
  <c r="G107" i="3"/>
  <c r="G102" i="3"/>
  <c r="G101" i="3"/>
  <c r="G97" i="3"/>
  <c r="G96" i="3"/>
  <c r="G92" i="3"/>
  <c r="G86" i="3"/>
  <c r="G85" i="3"/>
  <c r="G81" i="3"/>
  <c r="G80" i="3"/>
  <c r="G82" i="23"/>
  <c r="H78" i="23" s="1"/>
  <c r="H79" i="23"/>
  <c r="G82" i="57"/>
  <c r="H78" i="57" s="1"/>
  <c r="H81" i="57"/>
  <c r="G186" i="70"/>
  <c r="H184" i="70" s="1"/>
  <c r="H186" i="70" s="1"/>
  <c r="H185" i="70"/>
  <c r="G181" i="70"/>
  <c r="H179" i="70" s="1"/>
  <c r="G176" i="70"/>
  <c r="H175" i="70" s="1"/>
  <c r="H171" i="70"/>
  <c r="H172" i="70"/>
  <c r="H173" i="70"/>
  <c r="H176" i="70" s="1"/>
  <c r="H174" i="70"/>
  <c r="G168" i="70"/>
  <c r="H166" i="70"/>
  <c r="H168" i="70" s="1"/>
  <c r="H167" i="70"/>
  <c r="G163" i="70"/>
  <c r="H161" i="70" s="1"/>
  <c r="H163" i="70" s="1"/>
  <c r="H162" i="70"/>
  <c r="G158" i="70"/>
  <c r="H155" i="70"/>
  <c r="H158" i="70" s="1"/>
  <c r="H156" i="70"/>
  <c r="H157" i="70"/>
  <c r="G152" i="70"/>
  <c r="H149" i="70"/>
  <c r="H150" i="70"/>
  <c r="H151" i="70"/>
  <c r="H152" i="70"/>
  <c r="G146" i="70"/>
  <c r="H142" i="70" s="1"/>
  <c r="H143" i="70"/>
  <c r="G139" i="70"/>
  <c r="H137" i="70" s="1"/>
  <c r="G134" i="70"/>
  <c r="G127" i="70"/>
  <c r="H124" i="70" s="1"/>
  <c r="H125" i="70"/>
  <c r="G121" i="70"/>
  <c r="H119" i="70" s="1"/>
  <c r="H120" i="70"/>
  <c r="H121" i="70"/>
  <c r="G116" i="70"/>
  <c r="H111" i="70" s="1"/>
  <c r="H114" i="70"/>
  <c r="G108" i="70"/>
  <c r="H106" i="70" s="1"/>
  <c r="G103" i="70"/>
  <c r="H101" i="70"/>
  <c r="H102" i="70"/>
  <c r="H103" i="70"/>
  <c r="G98" i="70"/>
  <c r="H96" i="70" s="1"/>
  <c r="G93" i="70"/>
  <c r="H91" i="70" s="1"/>
  <c r="H93" i="70" s="1"/>
  <c r="H92" i="70"/>
  <c r="G88" i="70"/>
  <c r="G82" i="70"/>
  <c r="H78" i="70"/>
  <c r="H79" i="70"/>
  <c r="H80" i="70"/>
  <c r="H81" i="70"/>
  <c r="H82" i="70"/>
  <c r="G75" i="70"/>
  <c r="H73" i="70" s="1"/>
  <c r="H75" i="70" s="1"/>
  <c r="H74" i="70"/>
  <c r="G70" i="70"/>
  <c r="H67" i="70" s="1"/>
  <c r="G64" i="70"/>
  <c r="H62" i="70" s="1"/>
  <c r="G59" i="70"/>
  <c r="H58" i="70" s="1"/>
  <c r="H57" i="70"/>
  <c r="H59" i="70" s="1"/>
  <c r="G54" i="70"/>
  <c r="H52" i="70" s="1"/>
  <c r="G49" i="70"/>
  <c r="H47" i="70"/>
  <c r="H48" i="70"/>
  <c r="H49" i="70"/>
  <c r="G44" i="70"/>
  <c r="G37" i="70"/>
  <c r="G29" i="70"/>
  <c r="H26" i="70" s="1"/>
  <c r="H25" i="70"/>
  <c r="H28" i="70"/>
  <c r="G22" i="70"/>
  <c r="H21" i="70" s="1"/>
  <c r="H20" i="70"/>
  <c r="H22" i="70" s="1"/>
  <c r="G17" i="70"/>
  <c r="H14" i="70"/>
  <c r="H17" i="70" s="1"/>
  <c r="H15" i="70"/>
  <c r="H16" i="70"/>
  <c r="G11" i="70"/>
  <c r="H8" i="70" s="1"/>
  <c r="G5" i="70"/>
  <c r="H3" i="70" s="1"/>
  <c r="G186" i="69"/>
  <c r="H185" i="69" s="1"/>
  <c r="H184" i="69"/>
  <c r="H186" i="69" s="1"/>
  <c r="G181" i="69"/>
  <c r="H179" i="69" s="1"/>
  <c r="G176" i="69"/>
  <c r="H171" i="69"/>
  <c r="G168" i="69"/>
  <c r="H166" i="69" s="1"/>
  <c r="H168" i="69" s="1"/>
  <c r="H167" i="69"/>
  <c r="G163" i="69"/>
  <c r="H161" i="69"/>
  <c r="H162" i="69"/>
  <c r="H163" i="69"/>
  <c r="G158" i="69"/>
  <c r="H156" i="69" s="1"/>
  <c r="H155" i="69"/>
  <c r="H157" i="69"/>
  <c r="H158" i="69"/>
  <c r="G152" i="69"/>
  <c r="H149" i="69" s="1"/>
  <c r="H150" i="69"/>
  <c r="G146" i="69"/>
  <c r="H142" i="69"/>
  <c r="H143" i="69"/>
  <c r="H144" i="69"/>
  <c r="H145" i="69"/>
  <c r="H146" i="69"/>
  <c r="G139" i="69"/>
  <c r="H137" i="69"/>
  <c r="H138" i="69"/>
  <c r="H139" i="69"/>
  <c r="G134" i="69"/>
  <c r="H130" i="69" s="1"/>
  <c r="G127" i="69"/>
  <c r="G121" i="69"/>
  <c r="H119" i="69"/>
  <c r="H120" i="69"/>
  <c r="H121" i="69"/>
  <c r="G116" i="69"/>
  <c r="H111" i="69" s="1"/>
  <c r="H112" i="69"/>
  <c r="H113" i="69"/>
  <c r="H114" i="69"/>
  <c r="H115" i="69"/>
  <c r="H116" i="69"/>
  <c r="G108" i="69"/>
  <c r="H106" i="69"/>
  <c r="H108" i="69" s="1"/>
  <c r="H107" i="69"/>
  <c r="G103" i="69"/>
  <c r="H101" i="69" s="1"/>
  <c r="H103" i="69" s="1"/>
  <c r="H102" i="69"/>
  <c r="G98" i="69"/>
  <c r="H96" i="69" s="1"/>
  <c r="H98" i="69" s="1"/>
  <c r="H97" i="69"/>
  <c r="G93" i="69"/>
  <c r="H91" i="69" s="1"/>
  <c r="H93" i="69" s="1"/>
  <c r="H92" i="69"/>
  <c r="G88" i="69"/>
  <c r="H85" i="69" s="1"/>
  <c r="H86" i="69"/>
  <c r="G82" i="69"/>
  <c r="H81" i="69" s="1"/>
  <c r="H78" i="69"/>
  <c r="H79" i="69"/>
  <c r="H80" i="69"/>
  <c r="G75" i="69"/>
  <c r="H73" i="69"/>
  <c r="H74" i="69"/>
  <c r="H75" i="69"/>
  <c r="G70" i="69"/>
  <c r="H68" i="69" s="1"/>
  <c r="H67" i="69"/>
  <c r="G64" i="69"/>
  <c r="H62" i="69"/>
  <c r="H63" i="69"/>
  <c r="H64" i="69"/>
  <c r="G59" i="69"/>
  <c r="H57" i="69"/>
  <c r="H58" i="69"/>
  <c r="H59" i="69"/>
  <c r="G54" i="69"/>
  <c r="H52" i="69" s="1"/>
  <c r="H53" i="69"/>
  <c r="H47" i="69"/>
  <c r="H49" i="69" s="1"/>
  <c r="H48" i="69"/>
  <c r="G44" i="69"/>
  <c r="H40" i="69" s="1"/>
  <c r="G37" i="69"/>
  <c r="H32" i="69" s="1"/>
  <c r="H33" i="69"/>
  <c r="H34" i="69"/>
  <c r="H35" i="69"/>
  <c r="G29" i="69"/>
  <c r="G22" i="69"/>
  <c r="H20" i="69" s="1"/>
  <c r="H22" i="69" s="1"/>
  <c r="H21" i="69"/>
  <c r="G17" i="69"/>
  <c r="H14" i="69"/>
  <c r="H15" i="69"/>
  <c r="H16" i="69"/>
  <c r="H17" i="69" s="1"/>
  <c r="G11" i="69"/>
  <c r="H10" i="69" s="1"/>
  <c r="H8" i="69"/>
  <c r="H9" i="69"/>
  <c r="G5" i="69"/>
  <c r="H3" i="69" s="1"/>
  <c r="H5" i="69" s="1"/>
  <c r="H4" i="69"/>
  <c r="G186" i="68"/>
  <c r="H184" i="68"/>
  <c r="H185" i="68"/>
  <c r="H186" i="68"/>
  <c r="G181" i="68"/>
  <c r="H179" i="68"/>
  <c r="H181" i="68" s="1"/>
  <c r="H180" i="68"/>
  <c r="G176" i="68"/>
  <c r="G168" i="68"/>
  <c r="H167" i="68" s="1"/>
  <c r="G163" i="68"/>
  <c r="H161" i="68"/>
  <c r="H162" i="68"/>
  <c r="H163" i="68"/>
  <c r="G158" i="68"/>
  <c r="H156" i="68" s="1"/>
  <c r="H155" i="68"/>
  <c r="G152" i="68"/>
  <c r="H149" i="68"/>
  <c r="H150" i="68"/>
  <c r="H151" i="68"/>
  <c r="H152" i="68"/>
  <c r="G146" i="68"/>
  <c r="H143" i="68" s="1"/>
  <c r="H142" i="68"/>
  <c r="H145" i="68"/>
  <c r="G139" i="68"/>
  <c r="H137" i="68" s="1"/>
  <c r="G134" i="68"/>
  <c r="H130" i="68" s="1"/>
  <c r="H131" i="68"/>
  <c r="H132" i="68"/>
  <c r="H133" i="68"/>
  <c r="H134" i="68"/>
  <c r="G127" i="68"/>
  <c r="H124" i="68"/>
  <c r="H127" i="68" s="1"/>
  <c r="H125" i="68"/>
  <c r="H126" i="68"/>
  <c r="G121" i="68"/>
  <c r="H119" i="68"/>
  <c r="H120" i="68"/>
  <c r="G116" i="68"/>
  <c r="H111" i="68" s="1"/>
  <c r="H113" i="68"/>
  <c r="H114" i="68"/>
  <c r="H115" i="68"/>
  <c r="G108" i="68"/>
  <c r="H106" i="68" s="1"/>
  <c r="H108" i="68" s="1"/>
  <c r="H107" i="68"/>
  <c r="G103" i="68"/>
  <c r="H101" i="68" s="1"/>
  <c r="G98" i="68"/>
  <c r="H96" i="68" s="1"/>
  <c r="G93" i="68"/>
  <c r="H92" i="68" s="1"/>
  <c r="H91" i="68"/>
  <c r="G88" i="68"/>
  <c r="H85" i="68" s="1"/>
  <c r="H88" i="68" s="1"/>
  <c r="H86" i="68"/>
  <c r="H87" i="68"/>
  <c r="G82" i="68"/>
  <c r="H78" i="68" s="1"/>
  <c r="H80" i="68"/>
  <c r="G75" i="68"/>
  <c r="H73" i="68" s="1"/>
  <c r="H75" i="68" s="1"/>
  <c r="H74" i="68"/>
  <c r="G70" i="68"/>
  <c r="G64" i="68"/>
  <c r="H62" i="68"/>
  <c r="H63" i="68"/>
  <c r="H64" i="68"/>
  <c r="G59" i="68"/>
  <c r="H57" i="68" s="1"/>
  <c r="H59" i="68" s="1"/>
  <c r="H58" i="68"/>
  <c r="G54" i="68"/>
  <c r="H52" i="68" s="1"/>
  <c r="G49" i="68"/>
  <c r="H47" i="68" s="1"/>
  <c r="H49" i="68" s="1"/>
  <c r="H48" i="68"/>
  <c r="G44" i="68"/>
  <c r="H40" i="68" s="1"/>
  <c r="H41" i="68"/>
  <c r="H43" i="68"/>
  <c r="G37" i="68"/>
  <c r="H33" i="68" s="1"/>
  <c r="H32" i="68"/>
  <c r="G29" i="68"/>
  <c r="H25" i="68" s="1"/>
  <c r="G22" i="68"/>
  <c r="G17" i="68"/>
  <c r="H14" i="68"/>
  <c r="H15" i="68"/>
  <c r="H16" i="68"/>
  <c r="H17" i="68"/>
  <c r="G11" i="68"/>
  <c r="H8" i="68" s="1"/>
  <c r="H9" i="68"/>
  <c r="H10" i="68"/>
  <c r="H11" i="68"/>
  <c r="G5" i="68"/>
  <c r="H3" i="68"/>
  <c r="H5" i="68" s="1"/>
  <c r="H4" i="68"/>
  <c r="G186" i="67"/>
  <c r="H184" i="67" s="1"/>
  <c r="G181" i="67"/>
  <c r="H179" i="67"/>
  <c r="H181" i="67" s="1"/>
  <c r="H180" i="67"/>
  <c r="G176" i="67"/>
  <c r="H172" i="67" s="1"/>
  <c r="H176" i="67" s="1"/>
  <c r="H171" i="67"/>
  <c r="H173" i="67"/>
  <c r="H174" i="67"/>
  <c r="H175" i="67"/>
  <c r="G168" i="67"/>
  <c r="H166" i="67" s="1"/>
  <c r="G163" i="67"/>
  <c r="H161" i="67" s="1"/>
  <c r="G158" i="67"/>
  <c r="H155" i="67" s="1"/>
  <c r="G152" i="67"/>
  <c r="H149" i="67" s="1"/>
  <c r="H150" i="67"/>
  <c r="G146" i="67"/>
  <c r="H142" i="67" s="1"/>
  <c r="H143" i="67"/>
  <c r="H144" i="67"/>
  <c r="H145" i="67"/>
  <c r="H146" i="67"/>
  <c r="G139" i="67"/>
  <c r="H137" i="67"/>
  <c r="H138" i="67"/>
  <c r="H139" i="67"/>
  <c r="G134" i="67"/>
  <c r="H133" i="67" s="1"/>
  <c r="H130" i="67"/>
  <c r="H132" i="67"/>
  <c r="G127" i="67"/>
  <c r="H124" i="67" s="1"/>
  <c r="G121" i="67"/>
  <c r="H120" i="67" s="1"/>
  <c r="H121" i="67" s="1"/>
  <c r="H119" i="67"/>
  <c r="G116" i="67"/>
  <c r="H115" i="67" s="1"/>
  <c r="H111" i="67"/>
  <c r="H112" i="67"/>
  <c r="H113" i="67"/>
  <c r="H114" i="67"/>
  <c r="G108" i="67"/>
  <c r="H106" i="67"/>
  <c r="H107" i="67"/>
  <c r="H108" i="67"/>
  <c r="G103" i="67"/>
  <c r="H102" i="67" s="1"/>
  <c r="H101" i="67"/>
  <c r="G98" i="67"/>
  <c r="H96" i="67" s="1"/>
  <c r="H97" i="67"/>
  <c r="H98" i="67"/>
  <c r="G93" i="67"/>
  <c r="H92" i="67" s="1"/>
  <c r="H93" i="67" s="1"/>
  <c r="H91" i="67"/>
  <c r="G88" i="67"/>
  <c r="H85" i="67" s="1"/>
  <c r="H86" i="67"/>
  <c r="H87" i="67"/>
  <c r="H88" i="67"/>
  <c r="G82" i="67"/>
  <c r="H78" i="67"/>
  <c r="H79" i="67"/>
  <c r="H80" i="67"/>
  <c r="H81" i="67"/>
  <c r="H82" i="67"/>
  <c r="G75" i="67"/>
  <c r="H73" i="67" s="1"/>
  <c r="G70" i="67"/>
  <c r="H67" i="67" s="1"/>
  <c r="H70" i="67" s="1"/>
  <c r="H68" i="67"/>
  <c r="H69" i="67"/>
  <c r="G64" i="67"/>
  <c r="H63" i="67" s="1"/>
  <c r="H62" i="67"/>
  <c r="H64" i="67" s="1"/>
  <c r="G59" i="67"/>
  <c r="H57" i="67"/>
  <c r="H58" i="67"/>
  <c r="H59" i="67"/>
  <c r="G54" i="67"/>
  <c r="H52" i="67"/>
  <c r="H54" i="67" s="1"/>
  <c r="H53" i="67"/>
  <c r="G49" i="67"/>
  <c r="H47" i="67" s="1"/>
  <c r="H48" i="67"/>
  <c r="H49" i="67"/>
  <c r="G44" i="67"/>
  <c r="H40" i="67" s="1"/>
  <c r="G37" i="67"/>
  <c r="H32" i="67"/>
  <c r="H33" i="67"/>
  <c r="H34" i="67"/>
  <c r="H35" i="67"/>
  <c r="H36" i="67"/>
  <c r="H37" i="67"/>
  <c r="G29" i="67"/>
  <c r="H25" i="67"/>
  <c r="H29" i="67" s="1"/>
  <c r="H26" i="67"/>
  <c r="H27" i="67"/>
  <c r="H28" i="67"/>
  <c r="G22" i="67"/>
  <c r="H20" i="67" s="1"/>
  <c r="G17" i="67"/>
  <c r="H16" i="67" s="1"/>
  <c r="H15" i="67"/>
  <c r="G11" i="67"/>
  <c r="H8" i="67"/>
  <c r="H9" i="67"/>
  <c r="H10" i="67"/>
  <c r="H11" i="67" s="1"/>
  <c r="G5" i="67"/>
  <c r="H3" i="67" s="1"/>
  <c r="G186" i="66"/>
  <c r="H184" i="66"/>
  <c r="H185" i="66"/>
  <c r="H186" i="66"/>
  <c r="G181" i="66"/>
  <c r="H179" i="66"/>
  <c r="H181" i="66" s="1"/>
  <c r="H180" i="66"/>
  <c r="G176" i="66"/>
  <c r="H172" i="66" s="1"/>
  <c r="H171" i="66"/>
  <c r="G168" i="66"/>
  <c r="H166" i="66"/>
  <c r="H167" i="66"/>
  <c r="H168" i="66"/>
  <c r="G163" i="66"/>
  <c r="H161" i="66" s="1"/>
  <c r="G158" i="66"/>
  <c r="H155" i="66"/>
  <c r="H156" i="66"/>
  <c r="H158" i="66" s="1"/>
  <c r="H157" i="66"/>
  <c r="G152" i="66"/>
  <c r="G146" i="66"/>
  <c r="H142" i="66"/>
  <c r="H146" i="66" s="1"/>
  <c r="H143" i="66"/>
  <c r="H144" i="66"/>
  <c r="H145" i="66"/>
  <c r="G139" i="66"/>
  <c r="H137" i="66" s="1"/>
  <c r="H139" i="66" s="1"/>
  <c r="H138" i="66"/>
  <c r="G134" i="66"/>
  <c r="H131" i="66" s="1"/>
  <c r="H134" i="66" s="1"/>
  <c r="H130" i="66"/>
  <c r="H132" i="66"/>
  <c r="H133" i="66"/>
  <c r="G127" i="66"/>
  <c r="H124" i="66" s="1"/>
  <c r="G121" i="66"/>
  <c r="H120" i="66" s="1"/>
  <c r="H119" i="66"/>
  <c r="G116" i="66"/>
  <c r="H111" i="66" s="1"/>
  <c r="H112" i="66"/>
  <c r="H114" i="66"/>
  <c r="H115" i="66"/>
  <c r="G108" i="66"/>
  <c r="H106" i="66" s="1"/>
  <c r="G103" i="66"/>
  <c r="H101" i="66" s="1"/>
  <c r="G98" i="66"/>
  <c r="H96" i="66"/>
  <c r="H97" i="66"/>
  <c r="H98" i="66"/>
  <c r="G93" i="66"/>
  <c r="H91" i="66" s="1"/>
  <c r="H93" i="66" s="1"/>
  <c r="H92" i="66"/>
  <c r="G88" i="66"/>
  <c r="H85" i="66" s="1"/>
  <c r="G82" i="66"/>
  <c r="H79" i="66" s="1"/>
  <c r="H78" i="66"/>
  <c r="H80" i="66"/>
  <c r="G75" i="66"/>
  <c r="H73" i="66"/>
  <c r="H75" i="66" s="1"/>
  <c r="H74" i="66"/>
  <c r="G70" i="66"/>
  <c r="H67" i="66" s="1"/>
  <c r="H69" i="66"/>
  <c r="G64" i="66"/>
  <c r="H62" i="66" s="1"/>
  <c r="G59" i="66"/>
  <c r="H57" i="66" s="1"/>
  <c r="H59" i="66" s="1"/>
  <c r="H58" i="66"/>
  <c r="G54" i="66"/>
  <c r="H52" i="66" s="1"/>
  <c r="G49" i="66"/>
  <c r="H47" i="66"/>
  <c r="H48" i="66"/>
  <c r="H49" i="66"/>
  <c r="G44" i="66"/>
  <c r="H40" i="66" s="1"/>
  <c r="H41" i="66"/>
  <c r="H42" i="66"/>
  <c r="H43" i="66"/>
  <c r="H44" i="66"/>
  <c r="G37" i="66"/>
  <c r="H32" i="66" s="1"/>
  <c r="G29" i="66"/>
  <c r="H25" i="66" s="1"/>
  <c r="H27" i="66"/>
  <c r="G22" i="66"/>
  <c r="H20" i="66"/>
  <c r="H22" i="66" s="1"/>
  <c r="H21" i="66"/>
  <c r="G17" i="66"/>
  <c r="H14" i="66"/>
  <c r="H15" i="66"/>
  <c r="H16" i="66"/>
  <c r="H17" i="66"/>
  <c r="G11" i="66"/>
  <c r="H8" i="66" s="1"/>
  <c r="G5" i="66"/>
  <c r="H3" i="66" s="1"/>
  <c r="G186" i="65"/>
  <c r="H184" i="65"/>
  <c r="H186" i="65" s="1"/>
  <c r="H185" i="65"/>
  <c r="G181" i="65"/>
  <c r="H179" i="65"/>
  <c r="H180" i="65"/>
  <c r="H181" i="65"/>
  <c r="G176" i="65"/>
  <c r="H171" i="65" s="1"/>
  <c r="H172" i="65"/>
  <c r="H174" i="65"/>
  <c r="H175" i="65"/>
  <c r="G168" i="65"/>
  <c r="H166" i="65" s="1"/>
  <c r="G163" i="65"/>
  <c r="H161" i="65"/>
  <c r="H163" i="65" s="1"/>
  <c r="H162" i="65"/>
  <c r="G158" i="65"/>
  <c r="H156" i="65" s="1"/>
  <c r="H155" i="65"/>
  <c r="H158" i="65" s="1"/>
  <c r="H157" i="65"/>
  <c r="G152" i="65"/>
  <c r="H150" i="65" s="1"/>
  <c r="H149" i="65"/>
  <c r="G146" i="65"/>
  <c r="H142" i="65"/>
  <c r="G139" i="65"/>
  <c r="H137" i="65"/>
  <c r="H138" i="65"/>
  <c r="H139" i="65"/>
  <c r="G134" i="65"/>
  <c r="H130" i="65" s="1"/>
  <c r="H131" i="65"/>
  <c r="H132" i="65"/>
  <c r="H133" i="65"/>
  <c r="H134" i="65"/>
  <c r="G127" i="65"/>
  <c r="H124" i="65"/>
  <c r="H127" i="65" s="1"/>
  <c r="H125" i="65"/>
  <c r="H126" i="65"/>
  <c r="G121" i="65"/>
  <c r="H119" i="65" s="1"/>
  <c r="G116" i="65"/>
  <c r="G108" i="65"/>
  <c r="H106" i="65" s="1"/>
  <c r="G103" i="65"/>
  <c r="H101" i="65" s="1"/>
  <c r="G98" i="65"/>
  <c r="H97" i="65" s="1"/>
  <c r="H96" i="65"/>
  <c r="H98" i="65" s="1"/>
  <c r="G93" i="65"/>
  <c r="H91" i="65"/>
  <c r="H92" i="65"/>
  <c r="H93" i="65"/>
  <c r="G88" i="65"/>
  <c r="H86" i="65" s="1"/>
  <c r="H85" i="65"/>
  <c r="G82" i="65"/>
  <c r="H78" i="65"/>
  <c r="H82" i="65" s="1"/>
  <c r="H79" i="65"/>
  <c r="H80" i="65"/>
  <c r="H81" i="65"/>
  <c r="G75" i="65"/>
  <c r="H73" i="65"/>
  <c r="H74" i="65"/>
  <c r="H75" i="65"/>
  <c r="G70" i="65"/>
  <c r="H67" i="65" s="1"/>
  <c r="H69" i="65"/>
  <c r="G64" i="65"/>
  <c r="H63" i="65" s="1"/>
  <c r="H62" i="65"/>
  <c r="G59" i="65"/>
  <c r="H58" i="65" s="1"/>
  <c r="H57" i="65"/>
  <c r="H59" i="65" s="1"/>
  <c r="G54" i="65"/>
  <c r="H52" i="65"/>
  <c r="H54" i="65" s="1"/>
  <c r="H53" i="65"/>
  <c r="G49" i="65"/>
  <c r="H48" i="65" s="1"/>
  <c r="H47" i="65"/>
  <c r="H49" i="65" s="1"/>
  <c r="G44" i="65"/>
  <c r="H40" i="65" s="1"/>
  <c r="H44" i="65" s="1"/>
  <c r="H41" i="65"/>
  <c r="H42" i="65"/>
  <c r="H43" i="65"/>
  <c r="G37" i="65"/>
  <c r="H32" i="65" s="1"/>
  <c r="H37" i="65" s="1"/>
  <c r="H33" i="65"/>
  <c r="H34" i="65"/>
  <c r="H35" i="65"/>
  <c r="H36" i="65"/>
  <c r="G29" i="65"/>
  <c r="H25" i="65" s="1"/>
  <c r="G22" i="65"/>
  <c r="H20" i="65"/>
  <c r="H21" i="65"/>
  <c r="H22" i="65" s="1"/>
  <c r="G17" i="65"/>
  <c r="H14" i="65"/>
  <c r="H15" i="65"/>
  <c r="H17" i="65" s="1"/>
  <c r="H16" i="65"/>
  <c r="G11" i="65"/>
  <c r="H8" i="65" s="1"/>
  <c r="H9" i="65"/>
  <c r="H10" i="65"/>
  <c r="G5" i="65"/>
  <c r="H3" i="65" s="1"/>
  <c r="G186" i="64"/>
  <c r="G181" i="64"/>
  <c r="H179" i="64"/>
  <c r="H180" i="64"/>
  <c r="H181" i="64"/>
  <c r="G176" i="64"/>
  <c r="H171" i="64" s="1"/>
  <c r="H175" i="64"/>
  <c r="G168" i="64"/>
  <c r="H166" i="64"/>
  <c r="H168" i="64" s="1"/>
  <c r="H167" i="64"/>
  <c r="G163" i="64"/>
  <c r="H161" i="64" s="1"/>
  <c r="H163" i="64" s="1"/>
  <c r="H162" i="64"/>
  <c r="G158" i="64"/>
  <c r="H155" i="64" s="1"/>
  <c r="G152" i="64"/>
  <c r="H149" i="64" s="1"/>
  <c r="H152" i="64" s="1"/>
  <c r="H150" i="64"/>
  <c r="H151" i="64"/>
  <c r="G146" i="64"/>
  <c r="H142" i="64"/>
  <c r="H146" i="64" s="1"/>
  <c r="H143" i="64"/>
  <c r="H144" i="64"/>
  <c r="H145" i="64"/>
  <c r="G139" i="64"/>
  <c r="H138" i="64" s="1"/>
  <c r="H137" i="64"/>
  <c r="H139" i="64" s="1"/>
  <c r="G134" i="64"/>
  <c r="H130" i="64" s="1"/>
  <c r="H134" i="64" s="1"/>
  <c r="H131" i="64"/>
  <c r="H132" i="64"/>
  <c r="H133" i="64"/>
  <c r="G127" i="64"/>
  <c r="H124" i="64" s="1"/>
  <c r="H127" i="64" s="1"/>
  <c r="H125" i="64"/>
  <c r="H126" i="64"/>
  <c r="G121" i="64"/>
  <c r="H120" i="64" s="1"/>
  <c r="H121" i="64" s="1"/>
  <c r="H119" i="64"/>
  <c r="G116" i="64"/>
  <c r="H111" i="64"/>
  <c r="H112" i="64"/>
  <c r="H113" i="64"/>
  <c r="H116" i="64" s="1"/>
  <c r="H114" i="64"/>
  <c r="H115" i="64"/>
  <c r="G108" i="64"/>
  <c r="H106" i="64"/>
  <c r="H107" i="64"/>
  <c r="H108" i="64" s="1"/>
  <c r="G103" i="64"/>
  <c r="H101" i="64" s="1"/>
  <c r="G98" i="64"/>
  <c r="H96" i="64" s="1"/>
  <c r="H98" i="64" s="1"/>
  <c r="H97" i="64"/>
  <c r="G93" i="64"/>
  <c r="H91" i="64"/>
  <c r="H92" i="64"/>
  <c r="H93" i="64"/>
  <c r="G88" i="64"/>
  <c r="H85" i="64" s="1"/>
  <c r="G82" i="64"/>
  <c r="H81" i="64" s="1"/>
  <c r="H78" i="64"/>
  <c r="H79" i="64"/>
  <c r="H80" i="64"/>
  <c r="G75" i="64"/>
  <c r="H73" i="64"/>
  <c r="H74" i="64"/>
  <c r="H75" i="64"/>
  <c r="G70" i="64"/>
  <c r="H67" i="64" s="1"/>
  <c r="G64" i="64"/>
  <c r="H62" i="64" s="1"/>
  <c r="H64" i="64" s="1"/>
  <c r="H63" i="64"/>
  <c r="G59" i="64"/>
  <c r="H57" i="64" s="1"/>
  <c r="H59" i="64" s="1"/>
  <c r="H58" i="64"/>
  <c r="G54" i="64"/>
  <c r="H52" i="64" s="1"/>
  <c r="H54" i="64" s="1"/>
  <c r="H53" i="64"/>
  <c r="G49" i="64"/>
  <c r="H47" i="64" s="1"/>
  <c r="H40" i="64"/>
  <c r="H41" i="64"/>
  <c r="H42" i="64"/>
  <c r="H43" i="64"/>
  <c r="G37" i="64"/>
  <c r="H32" i="64" s="1"/>
  <c r="H34" i="64"/>
  <c r="H35" i="64"/>
  <c r="H36" i="64"/>
  <c r="G29" i="64"/>
  <c r="H25" i="64" s="1"/>
  <c r="H26" i="64"/>
  <c r="H27" i="64"/>
  <c r="H28" i="64"/>
  <c r="H29" i="64"/>
  <c r="G22" i="64"/>
  <c r="H21" i="64" s="1"/>
  <c r="H20" i="64"/>
  <c r="H22" i="64" s="1"/>
  <c r="G17" i="64"/>
  <c r="H14" i="64" s="1"/>
  <c r="G11" i="64"/>
  <c r="H8" i="64" s="1"/>
  <c r="G5" i="64"/>
  <c r="H3" i="64"/>
  <c r="H4" i="64"/>
  <c r="H5" i="64"/>
  <c r="G186" i="63"/>
  <c r="H184" i="63" s="1"/>
  <c r="G181" i="63"/>
  <c r="H179" i="63"/>
  <c r="H181" i="63" s="1"/>
  <c r="H180" i="63"/>
  <c r="G176" i="63"/>
  <c r="H171" i="63" s="1"/>
  <c r="H174" i="63"/>
  <c r="H175" i="63"/>
  <c r="G168" i="63"/>
  <c r="H166" i="63" s="1"/>
  <c r="G163" i="63"/>
  <c r="H161" i="63"/>
  <c r="H162" i="63"/>
  <c r="H163" i="63" s="1"/>
  <c r="G158" i="63"/>
  <c r="H155" i="63" s="1"/>
  <c r="G152" i="63"/>
  <c r="H149" i="63"/>
  <c r="H150" i="63"/>
  <c r="H151" i="63"/>
  <c r="G146" i="63"/>
  <c r="H142" i="63" s="1"/>
  <c r="G139" i="63"/>
  <c r="H138" i="63" s="1"/>
  <c r="H139" i="63" s="1"/>
  <c r="H137" i="63"/>
  <c r="G134" i="63"/>
  <c r="H130" i="63"/>
  <c r="H131" i="63"/>
  <c r="H132" i="63"/>
  <c r="H133" i="63"/>
  <c r="G127" i="63"/>
  <c r="H124" i="63" s="1"/>
  <c r="H126" i="63"/>
  <c r="G121" i="63"/>
  <c r="H120" i="63" s="1"/>
  <c r="H119" i="63"/>
  <c r="G116" i="63"/>
  <c r="H111" i="63" s="1"/>
  <c r="H116" i="63" s="1"/>
  <c r="H112" i="63"/>
  <c r="H113" i="63"/>
  <c r="H114" i="63"/>
  <c r="H115" i="63"/>
  <c r="G108" i="63"/>
  <c r="H106" i="63" s="1"/>
  <c r="H108" i="63" s="1"/>
  <c r="H107" i="63"/>
  <c r="G103" i="63"/>
  <c r="H101" i="63"/>
  <c r="H103" i="63" s="1"/>
  <c r="H102" i="63"/>
  <c r="G98" i="63"/>
  <c r="H96" i="63" s="1"/>
  <c r="G93" i="63"/>
  <c r="H92" i="63" s="1"/>
  <c r="G88" i="63"/>
  <c r="H85" i="63" s="1"/>
  <c r="G82" i="63"/>
  <c r="H78" i="63"/>
  <c r="G75" i="63"/>
  <c r="H73" i="63"/>
  <c r="H74" i="63"/>
  <c r="H75" i="63"/>
  <c r="G70" i="63"/>
  <c r="H67" i="63" s="1"/>
  <c r="H68" i="63"/>
  <c r="H69" i="63"/>
  <c r="H70" i="63"/>
  <c r="G64" i="63"/>
  <c r="H62" i="63" s="1"/>
  <c r="H64" i="63" s="1"/>
  <c r="H63" i="63"/>
  <c r="G59" i="63"/>
  <c r="H57" i="63" s="1"/>
  <c r="G54" i="63"/>
  <c r="H53" i="63" s="1"/>
  <c r="H54" i="63" s="1"/>
  <c r="H52" i="63"/>
  <c r="G49" i="63"/>
  <c r="H47" i="63" s="1"/>
  <c r="H48" i="63"/>
  <c r="G44" i="63"/>
  <c r="H43" i="63" s="1"/>
  <c r="H40" i="63"/>
  <c r="H41" i="63"/>
  <c r="H42" i="63"/>
  <c r="G37" i="63"/>
  <c r="G29" i="63"/>
  <c r="H25" i="63"/>
  <c r="H26" i="63"/>
  <c r="H27" i="63"/>
  <c r="H28" i="63"/>
  <c r="H29" i="63"/>
  <c r="G22" i="63"/>
  <c r="H20" i="63" s="1"/>
  <c r="H22" i="63" s="1"/>
  <c r="H21" i="63"/>
  <c r="G17" i="63"/>
  <c r="H14" i="63" s="1"/>
  <c r="H15" i="63"/>
  <c r="H16" i="63"/>
  <c r="G11" i="63"/>
  <c r="H8" i="63"/>
  <c r="H9" i="63"/>
  <c r="H10" i="63"/>
  <c r="H11" i="63"/>
  <c r="G5" i="63"/>
  <c r="H3" i="63" s="1"/>
  <c r="G186" i="62"/>
  <c r="H184" i="62" s="1"/>
  <c r="H185" i="62"/>
  <c r="H186" i="62"/>
  <c r="G181" i="62"/>
  <c r="H179" i="62"/>
  <c r="H181" i="62" s="1"/>
  <c r="H180" i="62"/>
  <c r="G176" i="62"/>
  <c r="H172" i="62" s="1"/>
  <c r="H171" i="62"/>
  <c r="H173" i="62"/>
  <c r="H174" i="62"/>
  <c r="H175" i="62"/>
  <c r="G168" i="62"/>
  <c r="H166" i="62" s="1"/>
  <c r="G163" i="62"/>
  <c r="H161" i="62"/>
  <c r="H163" i="62" s="1"/>
  <c r="H162" i="62"/>
  <c r="G158" i="62"/>
  <c r="H155" i="62"/>
  <c r="H156" i="62"/>
  <c r="H157" i="62"/>
  <c r="H158" i="62"/>
  <c r="G152" i="62"/>
  <c r="H150" i="62" s="1"/>
  <c r="H149" i="62"/>
  <c r="H151" i="62"/>
  <c r="G146" i="62"/>
  <c r="H144" i="62" s="1"/>
  <c r="H142" i="62"/>
  <c r="H143" i="62"/>
  <c r="G139" i="62"/>
  <c r="H138" i="62" s="1"/>
  <c r="H137" i="62"/>
  <c r="H139" i="62" s="1"/>
  <c r="G134" i="62"/>
  <c r="H132" i="62" s="1"/>
  <c r="H134" i="62" s="1"/>
  <c r="H130" i="62"/>
  <c r="H131" i="62"/>
  <c r="H133" i="62"/>
  <c r="G127" i="62"/>
  <c r="H124" i="62"/>
  <c r="H125" i="62"/>
  <c r="H126" i="62"/>
  <c r="H127" i="62"/>
  <c r="G121" i="62"/>
  <c r="H119" i="62" s="1"/>
  <c r="G116" i="62"/>
  <c r="H115" i="62" s="1"/>
  <c r="H111" i="62"/>
  <c r="H112" i="62"/>
  <c r="H113" i="62"/>
  <c r="H116" i="62" s="1"/>
  <c r="H114" i="62"/>
  <c r="G108" i="62"/>
  <c r="H106" i="62"/>
  <c r="H108" i="62" s="1"/>
  <c r="H107" i="62"/>
  <c r="G103" i="62"/>
  <c r="H101" i="62"/>
  <c r="H103" i="62" s="1"/>
  <c r="H102" i="62"/>
  <c r="G98" i="62"/>
  <c r="H97" i="62" s="1"/>
  <c r="H96" i="62"/>
  <c r="G93" i="62"/>
  <c r="H91" i="62"/>
  <c r="H92" i="62"/>
  <c r="H93" i="62" s="1"/>
  <c r="G88" i="62"/>
  <c r="H85" i="62" s="1"/>
  <c r="H87" i="62"/>
  <c r="G82" i="62"/>
  <c r="H78" i="62" s="1"/>
  <c r="H81" i="62"/>
  <c r="G75" i="62"/>
  <c r="H74" i="62" s="1"/>
  <c r="G70" i="62"/>
  <c r="H67" i="62" s="1"/>
  <c r="H70" i="62" s="1"/>
  <c r="H68" i="62"/>
  <c r="H69" i="62"/>
  <c r="G64" i="62"/>
  <c r="H62" i="62" s="1"/>
  <c r="G59" i="62"/>
  <c r="H57" i="62"/>
  <c r="H58" i="62"/>
  <c r="H59" i="62"/>
  <c r="G54" i="62"/>
  <c r="H53" i="62" s="1"/>
  <c r="G49" i="62"/>
  <c r="H47" i="62" s="1"/>
  <c r="G44" i="62"/>
  <c r="H40" i="62" s="1"/>
  <c r="H43" i="62"/>
  <c r="G37" i="62"/>
  <c r="H32" i="62" s="1"/>
  <c r="H37" i="62" s="1"/>
  <c r="H33" i="62"/>
  <c r="H34" i="62"/>
  <c r="H35" i="62"/>
  <c r="H36" i="62"/>
  <c r="G29" i="62"/>
  <c r="H28" i="62" s="1"/>
  <c r="H25" i="62"/>
  <c r="H26" i="62"/>
  <c r="H27" i="62"/>
  <c r="G22" i="62"/>
  <c r="H20" i="62" s="1"/>
  <c r="H22" i="62" s="1"/>
  <c r="H21" i="62"/>
  <c r="G17" i="62"/>
  <c r="H15" i="62" s="1"/>
  <c r="H14" i="62"/>
  <c r="G11" i="62"/>
  <c r="H8" i="62"/>
  <c r="H9" i="62"/>
  <c r="H10" i="62"/>
  <c r="G5" i="62"/>
  <c r="H3" i="62" s="1"/>
  <c r="H4" i="62"/>
  <c r="G186" i="61"/>
  <c r="H184" i="61" s="1"/>
  <c r="G181" i="61"/>
  <c r="H179" i="61" s="1"/>
  <c r="H181" i="61" s="1"/>
  <c r="H180" i="61"/>
  <c r="G176" i="61"/>
  <c r="H171" i="61" s="1"/>
  <c r="H172" i="61"/>
  <c r="H173" i="61"/>
  <c r="H174" i="61"/>
  <c r="G168" i="61"/>
  <c r="H166" i="61"/>
  <c r="H167" i="61"/>
  <c r="H168" i="61"/>
  <c r="G163" i="61"/>
  <c r="G158" i="61"/>
  <c r="H155" i="61"/>
  <c r="H156" i="61"/>
  <c r="H157" i="61"/>
  <c r="H158" i="61"/>
  <c r="G152" i="61"/>
  <c r="H149" i="61" s="1"/>
  <c r="H152" i="61" s="1"/>
  <c r="H150" i="61"/>
  <c r="H151" i="61"/>
  <c r="G146" i="61"/>
  <c r="H143" i="61" s="1"/>
  <c r="H142" i="61"/>
  <c r="H144" i="61"/>
  <c r="H145" i="61"/>
  <c r="H146" i="61"/>
  <c r="G139" i="61"/>
  <c r="H137" i="61" s="1"/>
  <c r="H139" i="61" s="1"/>
  <c r="H138" i="61"/>
  <c r="G134" i="61"/>
  <c r="H130" i="61"/>
  <c r="H134" i="61" s="1"/>
  <c r="H131" i="61"/>
  <c r="H132" i="61"/>
  <c r="H133" i="61"/>
  <c r="G127" i="61"/>
  <c r="H125" i="61" s="1"/>
  <c r="H124" i="61"/>
  <c r="G121" i="61"/>
  <c r="H119" i="61" s="1"/>
  <c r="G116" i="61"/>
  <c r="H111" i="61" s="1"/>
  <c r="G108" i="61"/>
  <c r="H106" i="61"/>
  <c r="H108" i="61" s="1"/>
  <c r="H107" i="61"/>
  <c r="G103" i="61"/>
  <c r="H101" i="61"/>
  <c r="H102" i="61"/>
  <c r="H103" i="61"/>
  <c r="G98" i="61"/>
  <c r="H96" i="61"/>
  <c r="H98" i="61" s="1"/>
  <c r="H97" i="61"/>
  <c r="G93" i="61"/>
  <c r="H91" i="61" s="1"/>
  <c r="H93" i="61" s="1"/>
  <c r="H92" i="61"/>
  <c r="G88" i="61"/>
  <c r="H85" i="61"/>
  <c r="H88" i="61" s="1"/>
  <c r="H86" i="61"/>
  <c r="H87" i="61"/>
  <c r="G82" i="61"/>
  <c r="H78" i="61" s="1"/>
  <c r="G75" i="61"/>
  <c r="H74" i="61" s="1"/>
  <c r="G70" i="61"/>
  <c r="H67" i="61" s="1"/>
  <c r="G64" i="61"/>
  <c r="H62" i="61" s="1"/>
  <c r="G59" i="61"/>
  <c r="H57" i="61"/>
  <c r="H58" i="61"/>
  <c r="H59" i="61" s="1"/>
  <c r="G54" i="61"/>
  <c r="H52" i="61"/>
  <c r="H53" i="61"/>
  <c r="H54" i="61"/>
  <c r="G49" i="61"/>
  <c r="H48" i="61" s="1"/>
  <c r="H47" i="61"/>
  <c r="H49" i="61" s="1"/>
  <c r="G44" i="61"/>
  <c r="H40" i="61" s="1"/>
  <c r="H41" i="61"/>
  <c r="H42" i="61"/>
  <c r="H43" i="61"/>
  <c r="G37" i="61"/>
  <c r="H32" i="61"/>
  <c r="H37" i="61" s="1"/>
  <c r="H33" i="61"/>
  <c r="H34" i="61"/>
  <c r="H35" i="61"/>
  <c r="H36" i="61"/>
  <c r="G29" i="61"/>
  <c r="H26" i="61" s="1"/>
  <c r="H29" i="61" s="1"/>
  <c r="H25" i="61"/>
  <c r="H27" i="61"/>
  <c r="H28" i="61"/>
  <c r="G22" i="61"/>
  <c r="H21" i="61" s="1"/>
  <c r="H20" i="61"/>
  <c r="G17" i="61"/>
  <c r="H14" i="61" s="1"/>
  <c r="G11" i="61"/>
  <c r="H8" i="61"/>
  <c r="H11" i="61" s="1"/>
  <c r="H9" i="61"/>
  <c r="H10" i="61"/>
  <c r="G5" i="61"/>
  <c r="H3" i="61" s="1"/>
  <c r="H5" i="61" s="1"/>
  <c r="H4" i="61"/>
  <c r="G186" i="60"/>
  <c r="H185" i="60" s="1"/>
  <c r="H184" i="60"/>
  <c r="G181" i="60"/>
  <c r="H179" i="60"/>
  <c r="H181" i="60" s="1"/>
  <c r="H180" i="60"/>
  <c r="G176" i="60"/>
  <c r="H171" i="60" s="1"/>
  <c r="H173" i="60"/>
  <c r="H174" i="60"/>
  <c r="H175" i="60"/>
  <c r="G168" i="60"/>
  <c r="H166" i="60"/>
  <c r="H167" i="60"/>
  <c r="G163" i="60"/>
  <c r="H161" i="60"/>
  <c r="H163" i="60" s="1"/>
  <c r="H162" i="60"/>
  <c r="G158" i="60"/>
  <c r="H155" i="60" s="1"/>
  <c r="G152" i="60"/>
  <c r="H149" i="60" s="1"/>
  <c r="H152" i="60" s="1"/>
  <c r="H150" i="60"/>
  <c r="H151" i="60"/>
  <c r="G146" i="60"/>
  <c r="H142" i="60" s="1"/>
  <c r="G139" i="60"/>
  <c r="H137" i="60" s="1"/>
  <c r="G134" i="60"/>
  <c r="H130" i="60" s="1"/>
  <c r="H134" i="60" s="1"/>
  <c r="H131" i="60"/>
  <c r="H132" i="60"/>
  <c r="H133" i="60"/>
  <c r="G127" i="60"/>
  <c r="G121" i="60"/>
  <c r="H120" i="60" s="1"/>
  <c r="G116" i="60"/>
  <c r="H115" i="60" s="1"/>
  <c r="H111" i="60"/>
  <c r="H112" i="60"/>
  <c r="H113" i="60"/>
  <c r="H114" i="60"/>
  <c r="H116" i="60" s="1"/>
  <c r="G108" i="60"/>
  <c r="G103" i="60"/>
  <c r="H101" i="60"/>
  <c r="H102" i="60"/>
  <c r="H103" i="60"/>
  <c r="G98" i="60"/>
  <c r="H96" i="60" s="1"/>
  <c r="G93" i="60"/>
  <c r="H91" i="60"/>
  <c r="H93" i="60" s="1"/>
  <c r="H92" i="60"/>
  <c r="G88" i="60"/>
  <c r="H85" i="60" s="1"/>
  <c r="H87" i="60"/>
  <c r="G82" i="60"/>
  <c r="H78" i="60" s="1"/>
  <c r="G75" i="60"/>
  <c r="H74" i="60" s="1"/>
  <c r="H75" i="60" s="1"/>
  <c r="H73" i="60"/>
  <c r="G70" i="60"/>
  <c r="H67" i="60"/>
  <c r="H68" i="60"/>
  <c r="H69" i="60"/>
  <c r="H70" i="60" s="1"/>
  <c r="G64" i="60"/>
  <c r="H62" i="60"/>
  <c r="H64" i="60" s="1"/>
  <c r="H63" i="60"/>
  <c r="G59" i="60"/>
  <c r="G54" i="60"/>
  <c r="H52" i="60"/>
  <c r="H53" i="60"/>
  <c r="H54" i="60"/>
  <c r="G49" i="60"/>
  <c r="H47" i="60" s="1"/>
  <c r="G44" i="60"/>
  <c r="H40" i="60"/>
  <c r="H41" i="60"/>
  <c r="H42" i="60"/>
  <c r="H44" i="60" s="1"/>
  <c r="H43" i="60"/>
  <c r="G37" i="60"/>
  <c r="H32" i="60" s="1"/>
  <c r="G29" i="60"/>
  <c r="H26" i="60"/>
  <c r="G22" i="60"/>
  <c r="H20" i="60"/>
  <c r="H22" i="60" s="1"/>
  <c r="H21" i="60"/>
  <c r="G17" i="60"/>
  <c r="H15" i="60" s="1"/>
  <c r="H14" i="60"/>
  <c r="H17" i="60" s="1"/>
  <c r="H16" i="60"/>
  <c r="G11" i="60"/>
  <c r="G5" i="60"/>
  <c r="H3" i="60"/>
  <c r="H4" i="60"/>
  <c r="H5" i="60"/>
  <c r="G186" i="59"/>
  <c r="H184" i="59" s="1"/>
  <c r="H186" i="59" s="1"/>
  <c r="H185" i="59"/>
  <c r="G181" i="59"/>
  <c r="H179" i="59" s="1"/>
  <c r="G176" i="59"/>
  <c r="H171" i="59" s="1"/>
  <c r="G168" i="59"/>
  <c r="H166" i="59" s="1"/>
  <c r="H168" i="59" s="1"/>
  <c r="H167" i="59"/>
  <c r="G163" i="59"/>
  <c r="H161" i="59"/>
  <c r="H163" i="59" s="1"/>
  <c r="H162" i="59"/>
  <c r="G158" i="59"/>
  <c r="H157" i="59" s="1"/>
  <c r="G152" i="59"/>
  <c r="H149" i="59"/>
  <c r="H152" i="59" s="1"/>
  <c r="H150" i="59"/>
  <c r="H151" i="59"/>
  <c r="G146" i="59"/>
  <c r="H142" i="59" s="1"/>
  <c r="H144" i="59"/>
  <c r="H145" i="59"/>
  <c r="G139" i="59"/>
  <c r="H137" i="59" s="1"/>
  <c r="G134" i="59"/>
  <c r="H130" i="59"/>
  <c r="H134" i="59" s="1"/>
  <c r="H131" i="59"/>
  <c r="H132" i="59"/>
  <c r="H133" i="59"/>
  <c r="G127" i="59"/>
  <c r="H124" i="59" s="1"/>
  <c r="H125" i="59"/>
  <c r="G121" i="59"/>
  <c r="H119" i="59" s="1"/>
  <c r="G116" i="59"/>
  <c r="H111" i="59" s="1"/>
  <c r="H116" i="59" s="1"/>
  <c r="H112" i="59"/>
  <c r="H113" i="59"/>
  <c r="H114" i="59"/>
  <c r="H115" i="59"/>
  <c r="G108" i="59"/>
  <c r="H106" i="59"/>
  <c r="H108" i="59" s="1"/>
  <c r="H107" i="59"/>
  <c r="G103" i="59"/>
  <c r="H101" i="59" s="1"/>
  <c r="G98" i="59"/>
  <c r="H96" i="59" s="1"/>
  <c r="G93" i="59"/>
  <c r="H91" i="59"/>
  <c r="H93" i="59" s="1"/>
  <c r="H92" i="59"/>
  <c r="G88" i="59"/>
  <c r="H85" i="59"/>
  <c r="H86" i="59"/>
  <c r="H87" i="59"/>
  <c r="H88" i="59"/>
  <c r="G82" i="59"/>
  <c r="H78" i="59"/>
  <c r="H79" i="59"/>
  <c r="H80" i="59"/>
  <c r="H82" i="59" s="1"/>
  <c r="H81" i="59"/>
  <c r="G75" i="59"/>
  <c r="H73" i="59"/>
  <c r="H75" i="59" s="1"/>
  <c r="H74" i="59"/>
  <c r="G70" i="59"/>
  <c r="H67" i="59" s="1"/>
  <c r="G64" i="59"/>
  <c r="H63" i="59" s="1"/>
  <c r="H62" i="59"/>
  <c r="G59" i="59"/>
  <c r="H57" i="59" s="1"/>
  <c r="G54" i="59"/>
  <c r="H52" i="59" s="1"/>
  <c r="H54" i="59" s="1"/>
  <c r="H53" i="59"/>
  <c r="G49" i="59"/>
  <c r="H47" i="59"/>
  <c r="H48" i="59"/>
  <c r="H49" i="59"/>
  <c r="G44" i="59"/>
  <c r="H43" i="59" s="1"/>
  <c r="H40" i="59"/>
  <c r="H41" i="59"/>
  <c r="H42" i="59"/>
  <c r="G37" i="59"/>
  <c r="H32" i="59"/>
  <c r="H33" i="59"/>
  <c r="H34" i="59"/>
  <c r="H35" i="59"/>
  <c r="H36" i="59"/>
  <c r="G29" i="59"/>
  <c r="H25" i="59" s="1"/>
  <c r="H26" i="59"/>
  <c r="H27" i="59"/>
  <c r="H28" i="59"/>
  <c r="G22" i="59"/>
  <c r="H20" i="59" s="1"/>
  <c r="H22" i="59" s="1"/>
  <c r="H21" i="59"/>
  <c r="G17" i="59"/>
  <c r="H15" i="59" s="1"/>
  <c r="H14" i="59"/>
  <c r="H17" i="59" s="1"/>
  <c r="H16" i="59"/>
  <c r="G11" i="59"/>
  <c r="H8" i="59" s="1"/>
  <c r="H9" i="59"/>
  <c r="G5" i="59"/>
  <c r="H4" i="59" s="1"/>
  <c r="G186" i="58"/>
  <c r="H184" i="58" s="1"/>
  <c r="H186" i="58" s="1"/>
  <c r="H185" i="58"/>
  <c r="G181" i="58"/>
  <c r="H180" i="58" s="1"/>
  <c r="H179" i="58"/>
  <c r="G176" i="58"/>
  <c r="H171" i="58" s="1"/>
  <c r="H176" i="58" s="1"/>
  <c r="H172" i="58"/>
  <c r="H173" i="58"/>
  <c r="H174" i="58"/>
  <c r="H175" i="58"/>
  <c r="G168" i="58"/>
  <c r="H166" i="58" s="1"/>
  <c r="H168" i="58" s="1"/>
  <c r="H167" i="58"/>
  <c r="G163" i="58"/>
  <c r="H161" i="58" s="1"/>
  <c r="H163" i="58" s="1"/>
  <c r="H162" i="58"/>
  <c r="G158" i="58"/>
  <c r="H155" i="58" s="1"/>
  <c r="H156" i="58"/>
  <c r="H157" i="58"/>
  <c r="G152" i="58"/>
  <c r="H149" i="58"/>
  <c r="H150" i="58"/>
  <c r="H151" i="58"/>
  <c r="G146" i="58"/>
  <c r="G139" i="58"/>
  <c r="H137" i="58" s="1"/>
  <c r="G134" i="58"/>
  <c r="H133" i="58" s="1"/>
  <c r="H134" i="58" s="1"/>
  <c r="H130" i="58"/>
  <c r="H131" i="58"/>
  <c r="H132" i="58"/>
  <c r="G127" i="58"/>
  <c r="H124" i="58"/>
  <c r="H127" i="58" s="1"/>
  <c r="H125" i="58"/>
  <c r="H126" i="58"/>
  <c r="G121" i="58"/>
  <c r="H119" i="58"/>
  <c r="H121" i="58" s="1"/>
  <c r="H120" i="58"/>
  <c r="G116" i="58"/>
  <c r="H111" i="58"/>
  <c r="G108" i="58"/>
  <c r="H106" i="58" s="1"/>
  <c r="H107" i="58"/>
  <c r="G103" i="58"/>
  <c r="H101" i="58" s="1"/>
  <c r="H102" i="58"/>
  <c r="H103" i="58"/>
  <c r="G98" i="58"/>
  <c r="H96" i="58" s="1"/>
  <c r="H98" i="58" s="1"/>
  <c r="H97" i="58"/>
  <c r="G93" i="58"/>
  <c r="G88" i="58"/>
  <c r="H85" i="58"/>
  <c r="H86" i="58"/>
  <c r="H87" i="58"/>
  <c r="H88" i="58"/>
  <c r="G82" i="58"/>
  <c r="H78" i="58" s="1"/>
  <c r="H79" i="58"/>
  <c r="H81" i="58"/>
  <c r="G75" i="58"/>
  <c r="G70" i="58"/>
  <c r="H68" i="58" s="1"/>
  <c r="H67" i="58"/>
  <c r="H69" i="58"/>
  <c r="G64" i="58"/>
  <c r="H62" i="58" s="1"/>
  <c r="H64" i="58" s="1"/>
  <c r="H63" i="58"/>
  <c r="G59" i="58"/>
  <c r="H57" i="58" s="1"/>
  <c r="G54" i="58"/>
  <c r="H53" i="58" s="1"/>
  <c r="H52" i="58"/>
  <c r="H54" i="58"/>
  <c r="G49" i="58"/>
  <c r="H47" i="58"/>
  <c r="H48" i="58"/>
  <c r="H49" i="58"/>
  <c r="G44" i="58"/>
  <c r="G37" i="58"/>
  <c r="H35" i="58" s="1"/>
  <c r="H32" i="58"/>
  <c r="H33" i="58"/>
  <c r="H34" i="58"/>
  <c r="H36" i="58"/>
  <c r="G29" i="58"/>
  <c r="H26" i="58" s="1"/>
  <c r="H25" i="58"/>
  <c r="H28" i="58"/>
  <c r="G22" i="58"/>
  <c r="H21" i="58" s="1"/>
  <c r="H20" i="58"/>
  <c r="H22" i="58" s="1"/>
  <c r="G17" i="58"/>
  <c r="H14" i="58" s="1"/>
  <c r="G11" i="58"/>
  <c r="H8" i="58" s="1"/>
  <c r="H11" i="58" s="1"/>
  <c r="H9" i="58"/>
  <c r="H10" i="58"/>
  <c r="G5" i="58"/>
  <c r="H4" i="58" s="1"/>
  <c r="G186" i="56"/>
  <c r="H184" i="56"/>
  <c r="H186" i="56" s="1"/>
  <c r="H185" i="56"/>
  <c r="G181" i="56"/>
  <c r="H179" i="56" s="1"/>
  <c r="G176" i="56"/>
  <c r="H171" i="56" s="1"/>
  <c r="H172" i="56"/>
  <c r="H173" i="56"/>
  <c r="H174" i="56"/>
  <c r="G168" i="56"/>
  <c r="H166" i="56"/>
  <c r="H167" i="56"/>
  <c r="H168" i="56"/>
  <c r="G163" i="56"/>
  <c r="H161" i="56"/>
  <c r="H163" i="56" s="1"/>
  <c r="H162" i="56"/>
  <c r="G158" i="56"/>
  <c r="H155" i="56" s="1"/>
  <c r="G152" i="56"/>
  <c r="H149" i="56"/>
  <c r="H152" i="56" s="1"/>
  <c r="H150" i="56"/>
  <c r="H151" i="56"/>
  <c r="G146" i="56"/>
  <c r="H142" i="56"/>
  <c r="H146" i="56" s="1"/>
  <c r="H143" i="56"/>
  <c r="H144" i="56"/>
  <c r="H145" i="56"/>
  <c r="G139" i="56"/>
  <c r="H137" i="56" s="1"/>
  <c r="G134" i="56"/>
  <c r="G127" i="56"/>
  <c r="H124" i="56"/>
  <c r="H127" i="56" s="1"/>
  <c r="H125" i="56"/>
  <c r="H126" i="56"/>
  <c r="G121" i="56"/>
  <c r="H119" i="56" s="1"/>
  <c r="H121" i="56" s="1"/>
  <c r="H120" i="56"/>
  <c r="G116" i="56"/>
  <c r="H115" i="56" s="1"/>
  <c r="H114" i="56"/>
  <c r="G108" i="56"/>
  <c r="H106" i="56" s="1"/>
  <c r="G103" i="56"/>
  <c r="H101" i="56" s="1"/>
  <c r="H103" i="56" s="1"/>
  <c r="H102" i="56"/>
  <c r="G98" i="56"/>
  <c r="H97" i="56" s="1"/>
  <c r="H96" i="56"/>
  <c r="G93" i="56"/>
  <c r="H91" i="56" s="1"/>
  <c r="G88" i="56"/>
  <c r="H86" i="56"/>
  <c r="G82" i="56"/>
  <c r="H78" i="56" s="1"/>
  <c r="H82" i="56" s="1"/>
  <c r="H79" i="56"/>
  <c r="H80" i="56"/>
  <c r="H81" i="56"/>
  <c r="G75" i="56"/>
  <c r="H73" i="56" s="1"/>
  <c r="H75" i="56" s="1"/>
  <c r="H74" i="56"/>
  <c r="G70" i="56"/>
  <c r="G64" i="56"/>
  <c r="H63" i="56" s="1"/>
  <c r="H62" i="56"/>
  <c r="H64" i="56"/>
  <c r="G59" i="56"/>
  <c r="H57" i="56"/>
  <c r="H58" i="56"/>
  <c r="H59" i="56"/>
  <c r="G54" i="56"/>
  <c r="H53" i="56" s="1"/>
  <c r="H52" i="56"/>
  <c r="G49" i="56"/>
  <c r="H47" i="56" s="1"/>
  <c r="G44" i="56"/>
  <c r="H40" i="56"/>
  <c r="H41" i="56"/>
  <c r="H42" i="56"/>
  <c r="H43" i="56"/>
  <c r="H44" i="56"/>
  <c r="G37" i="56"/>
  <c r="G29" i="56"/>
  <c r="H26" i="56" s="1"/>
  <c r="H25" i="56"/>
  <c r="H28" i="56"/>
  <c r="G22" i="56"/>
  <c r="H21" i="56" s="1"/>
  <c r="H20" i="56"/>
  <c r="H22" i="56" s="1"/>
  <c r="G17" i="56"/>
  <c r="H15" i="56" s="1"/>
  <c r="H14" i="56"/>
  <c r="H17" i="56" s="1"/>
  <c r="H16" i="56"/>
  <c r="G11" i="56"/>
  <c r="G5" i="56"/>
  <c r="H4" i="56" s="1"/>
  <c r="H5" i="56" s="1"/>
  <c r="H3" i="56"/>
  <c r="G186" i="55"/>
  <c r="H184" i="55"/>
  <c r="H185" i="55"/>
  <c r="H186" i="55"/>
  <c r="G181" i="55"/>
  <c r="H180" i="55" s="1"/>
  <c r="H181" i="55" s="1"/>
  <c r="H179" i="55"/>
  <c r="G176" i="55"/>
  <c r="H171" i="55"/>
  <c r="G168" i="55"/>
  <c r="H166" i="55"/>
  <c r="H168" i="55" s="1"/>
  <c r="H167" i="55"/>
  <c r="G163" i="55"/>
  <c r="H161" i="55"/>
  <c r="H162" i="55"/>
  <c r="H163" i="55"/>
  <c r="G158" i="55"/>
  <c r="H155" i="55" s="1"/>
  <c r="G152" i="55"/>
  <c r="H149" i="55" s="1"/>
  <c r="G146" i="55"/>
  <c r="H143" i="55" s="1"/>
  <c r="H142" i="55"/>
  <c r="H145" i="55"/>
  <c r="G139" i="55"/>
  <c r="H137" i="55" s="1"/>
  <c r="H139" i="55" s="1"/>
  <c r="H138" i="55"/>
  <c r="G134" i="55"/>
  <c r="H130" i="55" s="1"/>
  <c r="H131" i="55"/>
  <c r="H133" i="55"/>
  <c r="G127" i="55"/>
  <c r="G121" i="55"/>
  <c r="H119" i="55" s="1"/>
  <c r="H121" i="55" s="1"/>
  <c r="H120" i="55"/>
  <c r="G116" i="55"/>
  <c r="H111" i="55" s="1"/>
  <c r="H112" i="55"/>
  <c r="H114" i="55"/>
  <c r="H115" i="55"/>
  <c r="G108" i="55"/>
  <c r="H106" i="55" s="1"/>
  <c r="H108" i="55" s="1"/>
  <c r="H107" i="55"/>
  <c r="G103" i="55"/>
  <c r="H102" i="55" s="1"/>
  <c r="H101" i="55"/>
  <c r="G98" i="55"/>
  <c r="H96" i="55" s="1"/>
  <c r="G93" i="55"/>
  <c r="H91" i="55" s="1"/>
  <c r="G88" i="55"/>
  <c r="H87" i="55" s="1"/>
  <c r="H85" i="55"/>
  <c r="H86" i="55"/>
  <c r="G82" i="55"/>
  <c r="H81" i="55" s="1"/>
  <c r="G75" i="55"/>
  <c r="H73" i="55" s="1"/>
  <c r="H75" i="55" s="1"/>
  <c r="H74" i="55"/>
  <c r="G70" i="55"/>
  <c r="H68" i="55" s="1"/>
  <c r="H67" i="55"/>
  <c r="G64" i="55"/>
  <c r="H62" i="55"/>
  <c r="H63" i="55"/>
  <c r="H64" i="55"/>
  <c r="G59" i="55"/>
  <c r="H57" i="55"/>
  <c r="H59" i="55" s="1"/>
  <c r="H58" i="55"/>
  <c r="G54" i="55"/>
  <c r="H53" i="55" s="1"/>
  <c r="H52" i="55"/>
  <c r="H54" i="55" s="1"/>
  <c r="G49" i="55"/>
  <c r="H47" i="55"/>
  <c r="H49" i="55" s="1"/>
  <c r="H48" i="55"/>
  <c r="G44" i="55"/>
  <c r="H40" i="55" s="1"/>
  <c r="H42" i="55"/>
  <c r="H43" i="55"/>
  <c r="G37" i="55"/>
  <c r="H32" i="55" s="1"/>
  <c r="G29" i="55"/>
  <c r="H25" i="55" s="1"/>
  <c r="H28" i="55"/>
  <c r="G22" i="55"/>
  <c r="H21" i="55" s="1"/>
  <c r="H20" i="55"/>
  <c r="G17" i="55"/>
  <c r="H14" i="55" s="1"/>
  <c r="H15" i="55"/>
  <c r="H16" i="55"/>
  <c r="H17" i="55" s="1"/>
  <c r="G11" i="55"/>
  <c r="H8" i="55" s="1"/>
  <c r="H9" i="55"/>
  <c r="G5" i="55"/>
  <c r="H3" i="55"/>
  <c r="H4" i="55"/>
  <c r="H5" i="55" s="1"/>
  <c r="G186" i="54"/>
  <c r="H184" i="54"/>
  <c r="H186" i="54" s="1"/>
  <c r="H185" i="54"/>
  <c r="G181" i="54"/>
  <c r="H180" i="54" s="1"/>
  <c r="G176" i="54"/>
  <c r="H171" i="54" s="1"/>
  <c r="H174" i="54"/>
  <c r="G168" i="54"/>
  <c r="G163" i="54"/>
  <c r="H161" i="54"/>
  <c r="H162" i="54"/>
  <c r="H163" i="54"/>
  <c r="G158" i="54"/>
  <c r="H155" i="54" s="1"/>
  <c r="H157" i="54"/>
  <c r="G152" i="54"/>
  <c r="H149" i="54"/>
  <c r="H152" i="54" s="1"/>
  <c r="H150" i="54"/>
  <c r="H151" i="54"/>
  <c r="G146" i="54"/>
  <c r="H142" i="54" s="1"/>
  <c r="H146" i="54" s="1"/>
  <c r="H143" i="54"/>
  <c r="H144" i="54"/>
  <c r="H145" i="54"/>
  <c r="G139" i="54"/>
  <c r="G134" i="54"/>
  <c r="H131" i="54" s="1"/>
  <c r="H130" i="54"/>
  <c r="H132" i="54"/>
  <c r="H133" i="54"/>
  <c r="G127" i="54"/>
  <c r="H124" i="54"/>
  <c r="H125" i="54"/>
  <c r="H126" i="54"/>
  <c r="H127" i="54"/>
  <c r="G121" i="54"/>
  <c r="H120" i="54" s="1"/>
  <c r="H119" i="54"/>
  <c r="H121" i="54" s="1"/>
  <c r="G116" i="54"/>
  <c r="H111" i="54" s="1"/>
  <c r="H116" i="54" s="1"/>
  <c r="H112" i="54"/>
  <c r="H113" i="54"/>
  <c r="H114" i="54"/>
  <c r="H115" i="54"/>
  <c r="G108" i="54"/>
  <c r="H106" i="54"/>
  <c r="H107" i="54"/>
  <c r="H108" i="54"/>
  <c r="G103" i="54"/>
  <c r="H102" i="54" s="1"/>
  <c r="H101" i="54"/>
  <c r="H103" i="54" s="1"/>
  <c r="G98" i="54"/>
  <c r="H96" i="54" s="1"/>
  <c r="G93" i="54"/>
  <c r="H91" i="54" s="1"/>
  <c r="H93" i="54" s="1"/>
  <c r="H92" i="54"/>
  <c r="G88" i="54"/>
  <c r="H85" i="54" s="1"/>
  <c r="H86" i="54"/>
  <c r="G82" i="54"/>
  <c r="H78" i="54"/>
  <c r="H79" i="54"/>
  <c r="H80" i="54"/>
  <c r="H81" i="54"/>
  <c r="H82" i="54"/>
  <c r="G75" i="54"/>
  <c r="H73" i="54" s="1"/>
  <c r="H75" i="54" s="1"/>
  <c r="H74" i="54"/>
  <c r="G70" i="54"/>
  <c r="H67" i="54" s="1"/>
  <c r="H68" i="54"/>
  <c r="G64" i="54"/>
  <c r="H62" i="54"/>
  <c r="H64" i="54" s="1"/>
  <c r="H63" i="54"/>
  <c r="G59" i="54"/>
  <c r="H57" i="54"/>
  <c r="H58" i="54"/>
  <c r="H59" i="54"/>
  <c r="G54" i="54"/>
  <c r="H52" i="54" s="1"/>
  <c r="G49" i="54"/>
  <c r="G44" i="54"/>
  <c r="H41" i="54" s="1"/>
  <c r="H40" i="54"/>
  <c r="G37" i="54"/>
  <c r="H32" i="54" s="1"/>
  <c r="H35" i="54"/>
  <c r="G29" i="54"/>
  <c r="H25" i="54"/>
  <c r="H29" i="54" s="1"/>
  <c r="H26" i="54"/>
  <c r="H27" i="54"/>
  <c r="H28" i="54"/>
  <c r="G22" i="54"/>
  <c r="H20" i="54" s="1"/>
  <c r="H22" i="54" s="1"/>
  <c r="H21" i="54"/>
  <c r="G17" i="54"/>
  <c r="H14" i="54" s="1"/>
  <c r="H17" i="54" s="1"/>
  <c r="H15" i="54"/>
  <c r="H16" i="54"/>
  <c r="G11" i="54"/>
  <c r="H8" i="54"/>
  <c r="H9" i="54"/>
  <c r="H10" i="54"/>
  <c r="H11" i="54"/>
  <c r="G5" i="54"/>
  <c r="H3" i="54" s="1"/>
  <c r="G186" i="53"/>
  <c r="H184" i="53" s="1"/>
  <c r="H186" i="53" s="1"/>
  <c r="H185" i="53"/>
  <c r="G181" i="53"/>
  <c r="H180" i="53" s="1"/>
  <c r="H181" i="53" s="1"/>
  <c r="H179" i="53"/>
  <c r="G176" i="53"/>
  <c r="H171" i="53"/>
  <c r="G168" i="53"/>
  <c r="H166" i="53" s="1"/>
  <c r="H168" i="53" s="1"/>
  <c r="H167" i="53"/>
  <c r="G163" i="53"/>
  <c r="H161" i="53" s="1"/>
  <c r="H163" i="53" s="1"/>
  <c r="H162" i="53"/>
  <c r="G158" i="53"/>
  <c r="H156" i="53" s="1"/>
  <c r="H158" i="53" s="1"/>
  <c r="H155" i="53"/>
  <c r="H157" i="53"/>
  <c r="G152" i="53"/>
  <c r="H150" i="53" s="1"/>
  <c r="H149" i="53"/>
  <c r="G146" i="53"/>
  <c r="H142" i="53"/>
  <c r="H143" i="53"/>
  <c r="H144" i="53"/>
  <c r="H145" i="53"/>
  <c r="G139" i="53"/>
  <c r="H137" i="53"/>
  <c r="H139" i="53" s="1"/>
  <c r="H138" i="53"/>
  <c r="G134" i="53"/>
  <c r="H130" i="53" s="1"/>
  <c r="H132" i="53"/>
  <c r="G127" i="53"/>
  <c r="H124" i="53" s="1"/>
  <c r="G121" i="53"/>
  <c r="G116" i="53"/>
  <c r="H111" i="53" s="1"/>
  <c r="G108" i="53"/>
  <c r="H106" i="53"/>
  <c r="H107" i="53"/>
  <c r="H108" i="53"/>
  <c r="G103" i="53"/>
  <c r="G98" i="53"/>
  <c r="H96" i="53"/>
  <c r="H97" i="53"/>
  <c r="G93" i="53"/>
  <c r="H91" i="53" s="1"/>
  <c r="H93" i="53" s="1"/>
  <c r="H92" i="53"/>
  <c r="G88" i="53"/>
  <c r="H86" i="53" s="1"/>
  <c r="H88" i="53" s="1"/>
  <c r="H85" i="53"/>
  <c r="H87" i="53"/>
  <c r="G82" i="53"/>
  <c r="H78" i="53" s="1"/>
  <c r="H79" i="53"/>
  <c r="G75" i="53"/>
  <c r="H73" i="53" s="1"/>
  <c r="G70" i="53"/>
  <c r="H68" i="53" s="1"/>
  <c r="H67" i="53"/>
  <c r="G64" i="53"/>
  <c r="G59" i="53"/>
  <c r="H57" i="53"/>
  <c r="H58" i="53"/>
  <c r="H59" i="53"/>
  <c r="G54" i="53"/>
  <c r="G49" i="53"/>
  <c r="H47" i="53"/>
  <c r="H48" i="53"/>
  <c r="H49" i="53"/>
  <c r="G44" i="53"/>
  <c r="H41" i="53" s="1"/>
  <c r="H40" i="53"/>
  <c r="G37" i="53"/>
  <c r="H32" i="53" s="1"/>
  <c r="H33" i="53"/>
  <c r="H34" i="53"/>
  <c r="H36" i="53"/>
  <c r="G29" i="53"/>
  <c r="H27" i="53" s="1"/>
  <c r="H25" i="53"/>
  <c r="H26" i="53"/>
  <c r="H28" i="53"/>
  <c r="G22" i="53"/>
  <c r="H20" i="53"/>
  <c r="H22" i="53" s="1"/>
  <c r="H21" i="53"/>
  <c r="G17" i="53"/>
  <c r="H14" i="53" s="1"/>
  <c r="G11" i="53"/>
  <c r="H8" i="53"/>
  <c r="H9" i="53"/>
  <c r="H10" i="53"/>
  <c r="H11" i="53"/>
  <c r="G5" i="53"/>
  <c r="H3" i="53" s="1"/>
  <c r="H4" i="53"/>
  <c r="G186" i="52"/>
  <c r="H185" i="52" s="1"/>
  <c r="H186" i="52" s="1"/>
  <c r="H184" i="52"/>
  <c r="G181" i="52"/>
  <c r="H179" i="52"/>
  <c r="H180" i="52"/>
  <c r="H181" i="52"/>
  <c r="G176" i="52"/>
  <c r="H171" i="52"/>
  <c r="H172" i="52"/>
  <c r="H173" i="52"/>
  <c r="H174" i="52"/>
  <c r="H175" i="52"/>
  <c r="H166" i="52"/>
  <c r="H167" i="52"/>
  <c r="H168" i="52"/>
  <c r="G163" i="52"/>
  <c r="H161" i="52" s="1"/>
  <c r="H163" i="52" s="1"/>
  <c r="H162" i="52"/>
  <c r="G158" i="52"/>
  <c r="H157" i="52" s="1"/>
  <c r="H158" i="52" s="1"/>
  <c r="H155" i="52"/>
  <c r="H156" i="52"/>
  <c r="G152" i="52"/>
  <c r="G146" i="52"/>
  <c r="H142" i="52" s="1"/>
  <c r="H143" i="52"/>
  <c r="H144" i="52"/>
  <c r="H145" i="52"/>
  <c r="G139" i="52"/>
  <c r="H137" i="52" s="1"/>
  <c r="G134" i="52"/>
  <c r="G127" i="52"/>
  <c r="H124" i="52" s="1"/>
  <c r="H125" i="52"/>
  <c r="G121" i="52"/>
  <c r="H119" i="52"/>
  <c r="H120" i="52"/>
  <c r="H121" i="52"/>
  <c r="G116" i="52"/>
  <c r="H111" i="52" s="1"/>
  <c r="H116" i="52" s="1"/>
  <c r="H112" i="52"/>
  <c r="H113" i="52"/>
  <c r="H114" i="52"/>
  <c r="H115" i="52"/>
  <c r="G108" i="52"/>
  <c r="H107" i="52" s="1"/>
  <c r="H106" i="52"/>
  <c r="G103" i="52"/>
  <c r="H101" i="52" s="1"/>
  <c r="H103" i="52" s="1"/>
  <c r="H102" i="52"/>
  <c r="G98" i="52"/>
  <c r="H96" i="52" s="1"/>
  <c r="H97" i="52"/>
  <c r="H98" i="52"/>
  <c r="G93" i="52"/>
  <c r="H91" i="52" s="1"/>
  <c r="H93" i="52" s="1"/>
  <c r="H92" i="52"/>
  <c r="G88" i="52"/>
  <c r="H85" i="52" s="1"/>
  <c r="H87" i="52"/>
  <c r="H78" i="52"/>
  <c r="H79" i="52"/>
  <c r="H80" i="52"/>
  <c r="H81" i="52"/>
  <c r="G75" i="52"/>
  <c r="H73" i="52"/>
  <c r="H75" i="52" s="1"/>
  <c r="H74" i="52"/>
  <c r="G70" i="52"/>
  <c r="H68" i="52" s="1"/>
  <c r="H67" i="52"/>
  <c r="H70" i="52" s="1"/>
  <c r="H69" i="52"/>
  <c r="G64" i="52"/>
  <c r="G59" i="52"/>
  <c r="H57" i="52"/>
  <c r="H59" i="52" s="1"/>
  <c r="H58" i="52"/>
  <c r="G54" i="52"/>
  <c r="G49" i="52"/>
  <c r="H47" i="52"/>
  <c r="H48" i="52"/>
  <c r="H49" i="52"/>
  <c r="G44" i="52"/>
  <c r="H42" i="52"/>
  <c r="G37" i="52"/>
  <c r="H32" i="52" s="1"/>
  <c r="G29" i="52"/>
  <c r="H25" i="52" s="1"/>
  <c r="H26" i="52"/>
  <c r="H28" i="52"/>
  <c r="G22" i="52"/>
  <c r="H20" i="52" s="1"/>
  <c r="G17" i="52"/>
  <c r="H15" i="52" s="1"/>
  <c r="H14" i="52"/>
  <c r="H17" i="52" s="1"/>
  <c r="H16" i="52"/>
  <c r="G11" i="52"/>
  <c r="H8" i="52" s="1"/>
  <c r="H9" i="52"/>
  <c r="H11" i="52" s="1"/>
  <c r="H10" i="52"/>
  <c r="G5" i="52"/>
  <c r="H3" i="52" s="1"/>
  <c r="H5" i="52" s="1"/>
  <c r="H4" i="52"/>
  <c r="G186" i="51"/>
  <c r="H184" i="51" s="1"/>
  <c r="H186" i="51" s="1"/>
  <c r="H185" i="51"/>
  <c r="G181" i="51"/>
  <c r="H179" i="51" s="1"/>
  <c r="H180" i="51"/>
  <c r="G176" i="51"/>
  <c r="H171" i="51" s="1"/>
  <c r="H172" i="51"/>
  <c r="H175" i="51"/>
  <c r="G168" i="51"/>
  <c r="H167" i="51" s="1"/>
  <c r="H166" i="51"/>
  <c r="H168" i="51" s="1"/>
  <c r="G163" i="51"/>
  <c r="H161" i="51"/>
  <c r="H163" i="51" s="1"/>
  <c r="H162" i="51"/>
  <c r="G158" i="51"/>
  <c r="H155" i="51" s="1"/>
  <c r="G152" i="51"/>
  <c r="H149" i="51" s="1"/>
  <c r="H152" i="51" s="1"/>
  <c r="H150" i="51"/>
  <c r="H151" i="51"/>
  <c r="G146" i="51"/>
  <c r="H143" i="51" s="1"/>
  <c r="H142" i="51"/>
  <c r="G139" i="51"/>
  <c r="H137" i="51"/>
  <c r="H138" i="51"/>
  <c r="H139" i="51"/>
  <c r="G134" i="51"/>
  <c r="H132" i="51" s="1"/>
  <c r="G127" i="51"/>
  <c r="H126" i="51" s="1"/>
  <c r="H124" i="51"/>
  <c r="H127" i="51" s="1"/>
  <c r="H125" i="51"/>
  <c r="G121" i="51"/>
  <c r="G116" i="51"/>
  <c r="H111" i="51" s="1"/>
  <c r="H112" i="51"/>
  <c r="H115" i="51"/>
  <c r="G108" i="51"/>
  <c r="H107" i="51" s="1"/>
  <c r="H106" i="51"/>
  <c r="H108" i="51" s="1"/>
  <c r="G103" i="51"/>
  <c r="H101" i="51" s="1"/>
  <c r="H103" i="51" s="1"/>
  <c r="H102" i="51"/>
  <c r="G98" i="51"/>
  <c r="H96" i="51" s="1"/>
  <c r="G93" i="51"/>
  <c r="H92" i="51" s="1"/>
  <c r="H93" i="51" s="1"/>
  <c r="H91" i="51"/>
  <c r="G88" i="51"/>
  <c r="H85" i="51"/>
  <c r="H86" i="51"/>
  <c r="H87" i="51"/>
  <c r="G82" i="51"/>
  <c r="H78" i="51" s="1"/>
  <c r="H80" i="51"/>
  <c r="H81" i="51"/>
  <c r="G75" i="51"/>
  <c r="H74" i="51" s="1"/>
  <c r="H73" i="51"/>
  <c r="G70" i="51"/>
  <c r="G64" i="51"/>
  <c r="H63" i="51" s="1"/>
  <c r="H62" i="51"/>
  <c r="G59" i="51"/>
  <c r="G54" i="51"/>
  <c r="H52" i="51" s="1"/>
  <c r="H53" i="51"/>
  <c r="H54" i="51" s="1"/>
  <c r="G49" i="51"/>
  <c r="H48" i="51" s="1"/>
  <c r="H47" i="51"/>
  <c r="H49" i="51" s="1"/>
  <c r="G44" i="51"/>
  <c r="H40" i="51" s="1"/>
  <c r="H42" i="51"/>
  <c r="H43" i="51"/>
  <c r="G37" i="51"/>
  <c r="H34" i="51" s="1"/>
  <c r="H36" i="51"/>
  <c r="G29" i="51"/>
  <c r="H25" i="51" s="1"/>
  <c r="H26" i="51"/>
  <c r="H28" i="51"/>
  <c r="G22" i="51"/>
  <c r="H21" i="51" s="1"/>
  <c r="H22" i="51" s="1"/>
  <c r="H20" i="51"/>
  <c r="G17" i="51"/>
  <c r="H14" i="51"/>
  <c r="H17" i="51" s="1"/>
  <c r="H15" i="51"/>
  <c r="H16" i="51"/>
  <c r="G11" i="51"/>
  <c r="H10" i="51" s="1"/>
  <c r="G5" i="51"/>
  <c r="H3" i="51" s="1"/>
  <c r="G186" i="50"/>
  <c r="G181" i="50"/>
  <c r="H179" i="50" s="1"/>
  <c r="H181" i="50" s="1"/>
  <c r="H180" i="50"/>
  <c r="G176" i="50"/>
  <c r="H172" i="50" s="1"/>
  <c r="H171" i="50"/>
  <c r="H174" i="50"/>
  <c r="G168" i="50"/>
  <c r="H166" i="50"/>
  <c r="H168" i="50" s="1"/>
  <c r="H167" i="50"/>
  <c r="G163" i="50"/>
  <c r="H161" i="50" s="1"/>
  <c r="H163" i="50" s="1"/>
  <c r="H162" i="50"/>
  <c r="G158" i="50"/>
  <c r="H155" i="50" s="1"/>
  <c r="H156" i="50"/>
  <c r="G152" i="50"/>
  <c r="H149" i="50"/>
  <c r="H150" i="50"/>
  <c r="H151" i="50"/>
  <c r="G146" i="50"/>
  <c r="H142" i="50" s="1"/>
  <c r="H143" i="50"/>
  <c r="H144" i="50"/>
  <c r="G139" i="50"/>
  <c r="H137" i="50"/>
  <c r="H139" i="50" s="1"/>
  <c r="H138" i="50"/>
  <c r="G134" i="50"/>
  <c r="H130" i="50" s="1"/>
  <c r="H132" i="50"/>
  <c r="H133" i="50"/>
  <c r="G127" i="50"/>
  <c r="H126" i="50" s="1"/>
  <c r="G121" i="50"/>
  <c r="G116" i="50"/>
  <c r="H113" i="50" s="1"/>
  <c r="H111" i="50"/>
  <c r="H112" i="50"/>
  <c r="H114" i="50"/>
  <c r="H115" i="50"/>
  <c r="G108" i="50"/>
  <c r="H106" i="50" s="1"/>
  <c r="G103" i="50"/>
  <c r="H102" i="50" s="1"/>
  <c r="H103" i="50" s="1"/>
  <c r="H101" i="50"/>
  <c r="G93" i="50"/>
  <c r="H92" i="50" s="1"/>
  <c r="G88" i="50"/>
  <c r="H85" i="50"/>
  <c r="G82" i="50"/>
  <c r="H78" i="50"/>
  <c r="H79" i="50"/>
  <c r="H80" i="50"/>
  <c r="H82" i="50" s="1"/>
  <c r="H81" i="50"/>
  <c r="G75" i="50"/>
  <c r="H74" i="50" s="1"/>
  <c r="H73" i="50"/>
  <c r="H75" i="50"/>
  <c r="G70" i="50"/>
  <c r="H67" i="50" s="1"/>
  <c r="H68" i="50"/>
  <c r="G64" i="50"/>
  <c r="H62" i="50" s="1"/>
  <c r="G59" i="50"/>
  <c r="H57" i="50" s="1"/>
  <c r="H59" i="50" s="1"/>
  <c r="H58" i="50"/>
  <c r="G54" i="50"/>
  <c r="H53" i="50" s="1"/>
  <c r="G49" i="50"/>
  <c r="H47" i="50"/>
  <c r="H49" i="50" s="1"/>
  <c r="H48" i="50"/>
  <c r="G44" i="50"/>
  <c r="H41" i="50" s="1"/>
  <c r="H40" i="50"/>
  <c r="H42" i="50"/>
  <c r="H43" i="50"/>
  <c r="H44" i="50"/>
  <c r="G37" i="50"/>
  <c r="H32" i="50" s="1"/>
  <c r="H35" i="50"/>
  <c r="H36" i="50"/>
  <c r="G29" i="50"/>
  <c r="H27" i="50" s="1"/>
  <c r="G22" i="50"/>
  <c r="H20" i="50" s="1"/>
  <c r="H21" i="50"/>
  <c r="H22" i="50" s="1"/>
  <c r="G17" i="50"/>
  <c r="H16" i="50" s="1"/>
  <c r="G11" i="50"/>
  <c r="H8" i="50"/>
  <c r="H9" i="50"/>
  <c r="H10" i="50"/>
  <c r="H11" i="50"/>
  <c r="G5" i="50"/>
  <c r="H3" i="50"/>
  <c r="H5" i="50" s="1"/>
  <c r="H4" i="50"/>
  <c r="G186" i="49"/>
  <c r="H185" i="49" s="1"/>
  <c r="H184" i="49"/>
  <c r="H186" i="49" s="1"/>
  <c r="G181" i="49"/>
  <c r="H179" i="49" s="1"/>
  <c r="G176" i="49"/>
  <c r="G168" i="49"/>
  <c r="H167" i="49" s="1"/>
  <c r="H166" i="49"/>
  <c r="G163" i="49"/>
  <c r="G158" i="49"/>
  <c r="H155" i="49"/>
  <c r="H156" i="49"/>
  <c r="H157" i="49"/>
  <c r="H158" i="49" s="1"/>
  <c r="G152" i="49"/>
  <c r="H151" i="49" s="1"/>
  <c r="H149" i="49"/>
  <c r="H150" i="49"/>
  <c r="G146" i="49"/>
  <c r="H142" i="49" s="1"/>
  <c r="G139" i="49"/>
  <c r="H137" i="49" s="1"/>
  <c r="G134" i="49"/>
  <c r="H130" i="49" s="1"/>
  <c r="H133" i="49"/>
  <c r="G127" i="49"/>
  <c r="H124" i="49"/>
  <c r="H125" i="49"/>
  <c r="H126" i="49"/>
  <c r="H127" i="49"/>
  <c r="G121" i="49"/>
  <c r="H119" i="49"/>
  <c r="H120" i="49"/>
  <c r="G116" i="49"/>
  <c r="H112" i="49" s="1"/>
  <c r="H111" i="49"/>
  <c r="H113" i="49"/>
  <c r="H114" i="49"/>
  <c r="H116" i="49" s="1"/>
  <c r="H115" i="49"/>
  <c r="G108" i="49"/>
  <c r="H106" i="49"/>
  <c r="H108" i="49" s="1"/>
  <c r="H107" i="49"/>
  <c r="G103" i="49"/>
  <c r="H102" i="49" s="1"/>
  <c r="G98" i="49"/>
  <c r="G93" i="49"/>
  <c r="H91" i="49" s="1"/>
  <c r="G88" i="49"/>
  <c r="H86" i="49"/>
  <c r="G82" i="49"/>
  <c r="H78" i="49" s="1"/>
  <c r="G75" i="49"/>
  <c r="H73" i="49"/>
  <c r="H74" i="49"/>
  <c r="H75" i="49"/>
  <c r="G70" i="49"/>
  <c r="H69" i="49"/>
  <c r="G64" i="49"/>
  <c r="H62" i="49" s="1"/>
  <c r="G59" i="49"/>
  <c r="H58" i="49" s="1"/>
  <c r="H59" i="49" s="1"/>
  <c r="H57" i="49"/>
  <c r="G54" i="49"/>
  <c r="H52" i="49"/>
  <c r="H53" i="49"/>
  <c r="H54" i="49"/>
  <c r="G49" i="49"/>
  <c r="H47" i="49" s="1"/>
  <c r="H48" i="49"/>
  <c r="H49" i="49"/>
  <c r="G44" i="49"/>
  <c r="H41" i="49" s="1"/>
  <c r="H42" i="49"/>
  <c r="G37" i="49"/>
  <c r="H34" i="49" s="1"/>
  <c r="H35" i="49"/>
  <c r="H36" i="49"/>
  <c r="G29" i="49"/>
  <c r="H25" i="49" s="1"/>
  <c r="H27" i="49"/>
  <c r="H28" i="49"/>
  <c r="G22" i="49"/>
  <c r="G17" i="49"/>
  <c r="H14" i="49"/>
  <c r="H17" i="49" s="1"/>
  <c r="H15" i="49"/>
  <c r="H16" i="49"/>
  <c r="G11" i="49"/>
  <c r="H8" i="49"/>
  <c r="G5" i="49"/>
  <c r="H3" i="49" s="1"/>
  <c r="G186" i="48"/>
  <c r="G181" i="48"/>
  <c r="H179" i="48"/>
  <c r="H181" i="48" s="1"/>
  <c r="H180" i="48"/>
  <c r="G176" i="48"/>
  <c r="G168" i="48"/>
  <c r="H166" i="48" s="1"/>
  <c r="G163" i="48"/>
  <c r="H161" i="48" s="1"/>
  <c r="H163" i="48" s="1"/>
  <c r="H162" i="48"/>
  <c r="G158" i="48"/>
  <c r="H155" i="48" s="1"/>
  <c r="H156" i="48"/>
  <c r="G152" i="48"/>
  <c r="H149" i="48" s="1"/>
  <c r="G146" i="48"/>
  <c r="H142" i="48" s="1"/>
  <c r="H143" i="48"/>
  <c r="G139" i="48"/>
  <c r="H137" i="48" s="1"/>
  <c r="G134" i="48"/>
  <c r="H131" i="48" s="1"/>
  <c r="H130" i="48"/>
  <c r="H132" i="48"/>
  <c r="G127" i="48"/>
  <c r="H124" i="48"/>
  <c r="H125" i="48"/>
  <c r="H126" i="48"/>
  <c r="H127" i="48"/>
  <c r="G121" i="48"/>
  <c r="G116" i="48"/>
  <c r="H111" i="48"/>
  <c r="H112" i="48"/>
  <c r="H113" i="48"/>
  <c r="H114" i="48"/>
  <c r="H115" i="48"/>
  <c r="G108" i="48"/>
  <c r="G103" i="48"/>
  <c r="H101" i="48"/>
  <c r="H102" i="48"/>
  <c r="G98" i="48"/>
  <c r="H96" i="48" s="1"/>
  <c r="H97" i="48"/>
  <c r="G93" i="48"/>
  <c r="H92" i="48" s="1"/>
  <c r="H91" i="48"/>
  <c r="H93" i="48" s="1"/>
  <c r="G88" i="48"/>
  <c r="H87" i="48" s="1"/>
  <c r="H85" i="48"/>
  <c r="G82" i="48"/>
  <c r="H78" i="48"/>
  <c r="H79" i="48"/>
  <c r="H80" i="48"/>
  <c r="H81" i="48"/>
  <c r="H82" i="48"/>
  <c r="G75" i="48"/>
  <c r="H73" i="48"/>
  <c r="H75" i="48" s="1"/>
  <c r="H74" i="48"/>
  <c r="G70" i="48"/>
  <c r="H67" i="48" s="1"/>
  <c r="H69" i="48"/>
  <c r="G64" i="48"/>
  <c r="H63" i="48" s="1"/>
  <c r="H62" i="48"/>
  <c r="G59" i="48"/>
  <c r="H57" i="48" s="1"/>
  <c r="H59" i="48" s="1"/>
  <c r="H58" i="48"/>
  <c r="G54" i="48"/>
  <c r="H52" i="48" s="1"/>
  <c r="G49" i="48"/>
  <c r="H48" i="48" s="1"/>
  <c r="G44" i="48"/>
  <c r="H40" i="48"/>
  <c r="H41" i="48"/>
  <c r="H42" i="48"/>
  <c r="H44" i="48" s="1"/>
  <c r="H43" i="48"/>
  <c r="G37" i="48"/>
  <c r="H35" i="48" s="1"/>
  <c r="G29" i="48"/>
  <c r="G22" i="48"/>
  <c r="H21" i="48" s="1"/>
  <c r="H22" i="48" s="1"/>
  <c r="H20" i="48"/>
  <c r="G17" i="48"/>
  <c r="H14" i="48"/>
  <c r="H17" i="48" s="1"/>
  <c r="H15" i="48"/>
  <c r="H16" i="48"/>
  <c r="G11" i="48"/>
  <c r="H8" i="48" s="1"/>
  <c r="H9" i="48"/>
  <c r="H10" i="48"/>
  <c r="H11" i="48"/>
  <c r="G5" i="48"/>
  <c r="H4" i="48" s="1"/>
  <c r="G186" i="47"/>
  <c r="H184" i="47"/>
  <c r="H186" i="47" s="1"/>
  <c r="H185" i="47"/>
  <c r="G181" i="47"/>
  <c r="H179" i="47" s="1"/>
  <c r="G176" i="47"/>
  <c r="H171" i="47" s="1"/>
  <c r="H172" i="47"/>
  <c r="H175" i="47"/>
  <c r="G168" i="47"/>
  <c r="H167" i="47" s="1"/>
  <c r="G163" i="47"/>
  <c r="H162" i="47" s="1"/>
  <c r="G158" i="47"/>
  <c r="H155" i="47" s="1"/>
  <c r="H158" i="47" s="1"/>
  <c r="H156" i="47"/>
  <c r="H157" i="47"/>
  <c r="G152" i="47"/>
  <c r="G146" i="47"/>
  <c r="H143" i="47" s="1"/>
  <c r="H146" i="47" s="1"/>
  <c r="H142" i="47"/>
  <c r="H144" i="47"/>
  <c r="H145" i="47"/>
  <c r="G139" i="47"/>
  <c r="H137" i="47" s="1"/>
  <c r="G134" i="47"/>
  <c r="H133" i="47" s="1"/>
  <c r="H130" i="47"/>
  <c r="G127" i="47"/>
  <c r="H124" i="47"/>
  <c r="H125" i="47"/>
  <c r="H126" i="47"/>
  <c r="H127" i="47"/>
  <c r="H119" i="47"/>
  <c r="H120" i="47"/>
  <c r="H121" i="47"/>
  <c r="H111" i="47"/>
  <c r="H116" i="47" s="1"/>
  <c r="H112" i="47"/>
  <c r="H113" i="47"/>
  <c r="H114" i="47"/>
  <c r="G103" i="47"/>
  <c r="H101" i="47"/>
  <c r="H102" i="47"/>
  <c r="H103" i="47" s="1"/>
  <c r="G98" i="47"/>
  <c r="H97" i="47" s="1"/>
  <c r="H96" i="47"/>
  <c r="H98" i="47"/>
  <c r="G93" i="47"/>
  <c r="H91" i="47" s="1"/>
  <c r="H92" i="47"/>
  <c r="G88" i="47"/>
  <c r="H85" i="47" s="1"/>
  <c r="H86" i="47"/>
  <c r="G82" i="47"/>
  <c r="H78" i="47"/>
  <c r="H79" i="47"/>
  <c r="H80" i="47"/>
  <c r="H81" i="47"/>
  <c r="G75" i="47"/>
  <c r="G70" i="47"/>
  <c r="H67" i="47"/>
  <c r="H68" i="47"/>
  <c r="H69" i="47"/>
  <c r="G64" i="47"/>
  <c r="H62" i="47" s="1"/>
  <c r="H64" i="47" s="1"/>
  <c r="H63" i="47"/>
  <c r="G59" i="47"/>
  <c r="H58" i="47" s="1"/>
  <c r="H59" i="47" s="1"/>
  <c r="H57" i="47"/>
  <c r="G54" i="47"/>
  <c r="H52" i="47"/>
  <c r="H53" i="47"/>
  <c r="H54" i="47" s="1"/>
  <c r="G49" i="47"/>
  <c r="H48" i="47" s="1"/>
  <c r="H47" i="47"/>
  <c r="H49" i="47" s="1"/>
  <c r="G44" i="47"/>
  <c r="H43" i="47" s="1"/>
  <c r="H41" i="47"/>
  <c r="H42" i="47"/>
  <c r="G37" i="47"/>
  <c r="H35" i="47" s="1"/>
  <c r="G29" i="47"/>
  <c r="H25" i="47"/>
  <c r="H26" i="47"/>
  <c r="H27" i="47"/>
  <c r="H29" i="47" s="1"/>
  <c r="H28" i="47"/>
  <c r="G22" i="47"/>
  <c r="H20" i="47" s="1"/>
  <c r="H21" i="47"/>
  <c r="G17" i="47"/>
  <c r="G11" i="47"/>
  <c r="H9" i="47" s="1"/>
  <c r="H11" i="47" s="1"/>
  <c r="H8" i="47"/>
  <c r="H10" i="47"/>
  <c r="G5" i="47"/>
  <c r="H3" i="47" s="1"/>
  <c r="G186" i="46"/>
  <c r="H184" i="46" s="1"/>
  <c r="G181" i="46"/>
  <c r="H180" i="46" s="1"/>
  <c r="H181" i="46" s="1"/>
  <c r="H179" i="46"/>
  <c r="G176" i="46"/>
  <c r="H171" i="46"/>
  <c r="H172" i="46"/>
  <c r="H173" i="46"/>
  <c r="G168" i="46"/>
  <c r="H167" i="46" s="1"/>
  <c r="H168" i="46" s="1"/>
  <c r="H166" i="46"/>
  <c r="G163" i="46"/>
  <c r="H161" i="46"/>
  <c r="H163" i="46" s="1"/>
  <c r="H162" i="46"/>
  <c r="G158" i="46"/>
  <c r="H155" i="46" s="1"/>
  <c r="G152" i="46"/>
  <c r="H149" i="46" s="1"/>
  <c r="G146" i="46"/>
  <c r="H142" i="46"/>
  <c r="H146" i="46" s="1"/>
  <c r="H143" i="46"/>
  <c r="H144" i="46"/>
  <c r="H145" i="46"/>
  <c r="G139" i="46"/>
  <c r="H138" i="46" s="1"/>
  <c r="H137" i="46"/>
  <c r="H139" i="46" s="1"/>
  <c r="G134" i="46"/>
  <c r="H133" i="46"/>
  <c r="G127" i="46"/>
  <c r="H124" i="46" s="1"/>
  <c r="H127" i="46" s="1"/>
  <c r="H125" i="46"/>
  <c r="H126" i="46"/>
  <c r="G121" i="46"/>
  <c r="G116" i="46"/>
  <c r="H114" i="46" s="1"/>
  <c r="G108" i="46"/>
  <c r="H106" i="46"/>
  <c r="H108" i="46" s="1"/>
  <c r="H107" i="46"/>
  <c r="G103" i="46"/>
  <c r="G98" i="46"/>
  <c r="H96" i="46"/>
  <c r="H98" i="46" s="1"/>
  <c r="H97" i="46"/>
  <c r="G93" i="46"/>
  <c r="H92" i="46" s="1"/>
  <c r="H91" i="46"/>
  <c r="H93" i="46" s="1"/>
  <c r="G88" i="46"/>
  <c r="H85" i="46"/>
  <c r="H86" i="46"/>
  <c r="H87" i="46"/>
  <c r="H88" i="46" s="1"/>
  <c r="G82" i="46"/>
  <c r="H78" i="46" s="1"/>
  <c r="H80" i="46"/>
  <c r="H81" i="46"/>
  <c r="G75" i="46"/>
  <c r="G70" i="46"/>
  <c r="H67" i="46" s="1"/>
  <c r="G64" i="46"/>
  <c r="H62" i="46"/>
  <c r="H64" i="46" s="1"/>
  <c r="H63" i="46"/>
  <c r="G59" i="46"/>
  <c r="H58" i="46" s="1"/>
  <c r="H57" i="46"/>
  <c r="H59" i="46" s="1"/>
  <c r="G54" i="46"/>
  <c r="H53" i="46" s="1"/>
  <c r="H52" i="46"/>
  <c r="H54" i="46" s="1"/>
  <c r="G49" i="46"/>
  <c r="H47" i="46"/>
  <c r="H49" i="46" s="1"/>
  <c r="H48" i="46"/>
  <c r="G44" i="46"/>
  <c r="H43" i="46" s="1"/>
  <c r="H41" i="46"/>
  <c r="G37" i="46"/>
  <c r="H32" i="46"/>
  <c r="H37" i="46" s="1"/>
  <c r="H33" i="46"/>
  <c r="H34" i="46"/>
  <c r="H35" i="46"/>
  <c r="H36" i="46"/>
  <c r="G29" i="46"/>
  <c r="H25" i="46"/>
  <c r="H26" i="46"/>
  <c r="H27" i="46"/>
  <c r="H28" i="46"/>
  <c r="H29" i="46"/>
  <c r="G22" i="46"/>
  <c r="H20" i="46" s="1"/>
  <c r="H21" i="46"/>
  <c r="G17" i="46"/>
  <c r="H14" i="46"/>
  <c r="G11" i="46"/>
  <c r="H9" i="46" s="1"/>
  <c r="H8" i="46"/>
  <c r="H10" i="46"/>
  <c r="G5" i="46"/>
  <c r="H4" i="46" s="1"/>
  <c r="H5" i="46" s="1"/>
  <c r="H3" i="46"/>
  <c r="G186" i="45"/>
  <c r="H184" i="45"/>
  <c r="H185" i="45"/>
  <c r="H186" i="45" s="1"/>
  <c r="G181" i="45"/>
  <c r="H180" i="45" s="1"/>
  <c r="G176" i="45"/>
  <c r="H174" i="45" s="1"/>
  <c r="H171" i="45"/>
  <c r="H172" i="45"/>
  <c r="H173" i="45"/>
  <c r="H175" i="45"/>
  <c r="G168" i="45"/>
  <c r="H166" i="45" s="1"/>
  <c r="H168" i="45" s="1"/>
  <c r="H167" i="45"/>
  <c r="G163" i="45"/>
  <c r="H161" i="45" s="1"/>
  <c r="H163" i="45" s="1"/>
  <c r="H162" i="45"/>
  <c r="G158" i="45"/>
  <c r="H155" i="45" s="1"/>
  <c r="G152" i="45"/>
  <c r="H149" i="45" s="1"/>
  <c r="H152" i="45" s="1"/>
  <c r="H150" i="45"/>
  <c r="H151" i="45"/>
  <c r="G146" i="45"/>
  <c r="H143" i="45" s="1"/>
  <c r="H142" i="45"/>
  <c r="H144" i="45"/>
  <c r="H145" i="45"/>
  <c r="G139" i="45"/>
  <c r="H138" i="45" s="1"/>
  <c r="H137" i="45"/>
  <c r="H139" i="45"/>
  <c r="G134" i="45"/>
  <c r="H130" i="45"/>
  <c r="H131" i="45"/>
  <c r="H132" i="45"/>
  <c r="H133" i="45"/>
  <c r="G127" i="45"/>
  <c r="H124" i="45" s="1"/>
  <c r="H127" i="45" s="1"/>
  <c r="H125" i="45"/>
  <c r="H126" i="45"/>
  <c r="H119" i="45"/>
  <c r="H120" i="45"/>
  <c r="H121" i="45"/>
  <c r="G116" i="45"/>
  <c r="H111" i="45" s="1"/>
  <c r="H112" i="45"/>
  <c r="G108" i="45"/>
  <c r="H106" i="45" s="1"/>
  <c r="H108" i="45" s="1"/>
  <c r="H107" i="45"/>
  <c r="G103" i="45"/>
  <c r="H101" i="45" s="1"/>
  <c r="H103" i="45" s="1"/>
  <c r="H102" i="45"/>
  <c r="G98" i="45"/>
  <c r="H96" i="45" s="1"/>
  <c r="H98" i="45" s="1"/>
  <c r="H97" i="45"/>
  <c r="G93" i="45"/>
  <c r="H91" i="45" s="1"/>
  <c r="H93" i="45" s="1"/>
  <c r="H92" i="45"/>
  <c r="G88" i="45"/>
  <c r="H85" i="45" s="1"/>
  <c r="G82" i="45"/>
  <c r="H79" i="45" s="1"/>
  <c r="H78" i="45"/>
  <c r="H80" i="45"/>
  <c r="H81" i="45"/>
  <c r="G75" i="45"/>
  <c r="H74" i="45" s="1"/>
  <c r="H73" i="45"/>
  <c r="H75" i="45" s="1"/>
  <c r="G70" i="45"/>
  <c r="H69" i="45" s="1"/>
  <c r="G64" i="45"/>
  <c r="H62" i="45"/>
  <c r="H64" i="45" s="1"/>
  <c r="H63" i="45"/>
  <c r="G59" i="45"/>
  <c r="H57" i="45" s="1"/>
  <c r="G54" i="45"/>
  <c r="H52" i="45"/>
  <c r="H53" i="45"/>
  <c r="H54" i="45" s="1"/>
  <c r="G49" i="45"/>
  <c r="H47" i="45" s="1"/>
  <c r="H48" i="45"/>
  <c r="G44" i="45"/>
  <c r="H40" i="45"/>
  <c r="H41" i="45"/>
  <c r="H42" i="45"/>
  <c r="H43" i="45"/>
  <c r="H44" i="45"/>
  <c r="G37" i="45"/>
  <c r="G29" i="45"/>
  <c r="H25" i="45" s="1"/>
  <c r="G22" i="45"/>
  <c r="G17" i="45"/>
  <c r="H14" i="45"/>
  <c r="H17" i="45" s="1"/>
  <c r="H15" i="45"/>
  <c r="H16" i="45"/>
  <c r="G11" i="45"/>
  <c r="H8" i="45" s="1"/>
  <c r="H11" i="45" s="1"/>
  <c r="H9" i="45"/>
  <c r="H10" i="45"/>
  <c r="G5" i="45"/>
  <c r="H3" i="45"/>
  <c r="H5" i="45" s="1"/>
  <c r="H4" i="45"/>
  <c r="G186" i="44"/>
  <c r="H185" i="44" s="1"/>
  <c r="H184" i="44"/>
  <c r="H186" i="44"/>
  <c r="G181" i="44"/>
  <c r="H179" i="44" s="1"/>
  <c r="G176" i="44"/>
  <c r="H175" i="44" s="1"/>
  <c r="H174" i="44"/>
  <c r="G168" i="44"/>
  <c r="H166" i="44"/>
  <c r="H168" i="44" s="1"/>
  <c r="H167" i="44"/>
  <c r="G163" i="44"/>
  <c r="H161" i="44" s="1"/>
  <c r="G158" i="44"/>
  <c r="H157" i="44" s="1"/>
  <c r="H155" i="44"/>
  <c r="G152" i="44"/>
  <c r="H149" i="44" s="1"/>
  <c r="G146" i="44"/>
  <c r="H142" i="44" s="1"/>
  <c r="G139" i="44"/>
  <c r="H137" i="44" s="1"/>
  <c r="H138" i="44"/>
  <c r="G134" i="44"/>
  <c r="H131" i="44" s="1"/>
  <c r="H130" i="44"/>
  <c r="H134" i="44" s="1"/>
  <c r="H132" i="44"/>
  <c r="H133" i="44"/>
  <c r="G127" i="44"/>
  <c r="H124" i="44"/>
  <c r="G121" i="44"/>
  <c r="G116" i="44"/>
  <c r="H111" i="44" s="1"/>
  <c r="H114" i="44"/>
  <c r="G108" i="44"/>
  <c r="H106" i="44"/>
  <c r="H107" i="44"/>
  <c r="H108" i="44" s="1"/>
  <c r="G103" i="44"/>
  <c r="H102" i="44" s="1"/>
  <c r="G98" i="44"/>
  <c r="H97" i="44" s="1"/>
  <c r="G93" i="44"/>
  <c r="G88" i="44"/>
  <c r="H85" i="44" s="1"/>
  <c r="H86" i="44"/>
  <c r="G82" i="44"/>
  <c r="H78" i="44" s="1"/>
  <c r="H81" i="44"/>
  <c r="G75" i="44"/>
  <c r="H73" i="44"/>
  <c r="H75" i="44" s="1"/>
  <c r="H74" i="44"/>
  <c r="G70" i="44"/>
  <c r="H69" i="44" s="1"/>
  <c r="G64" i="44"/>
  <c r="H63" i="44" s="1"/>
  <c r="G59" i="44"/>
  <c r="H57" i="44" s="1"/>
  <c r="H59" i="44" s="1"/>
  <c r="H58" i="44"/>
  <c r="G54" i="44"/>
  <c r="H53" i="44" s="1"/>
  <c r="H52" i="44"/>
  <c r="G49" i="44"/>
  <c r="H48" i="44" s="1"/>
  <c r="G44" i="44"/>
  <c r="H43" i="44" s="1"/>
  <c r="G37" i="44"/>
  <c r="H32" i="44" s="1"/>
  <c r="H37" i="44" s="1"/>
  <c r="H33" i="44"/>
  <c r="H34" i="44"/>
  <c r="H35" i="44"/>
  <c r="H36" i="44"/>
  <c r="G29" i="44"/>
  <c r="H25" i="44" s="1"/>
  <c r="G22" i="44"/>
  <c r="H20" i="44" s="1"/>
  <c r="G17" i="44"/>
  <c r="H14" i="44"/>
  <c r="H15" i="44"/>
  <c r="H16" i="44"/>
  <c r="H17" i="44"/>
  <c r="G11" i="44"/>
  <c r="H9" i="44" s="1"/>
  <c r="G5" i="44"/>
  <c r="H3" i="44" s="1"/>
  <c r="G186" i="43"/>
  <c r="G181" i="43"/>
  <c r="H180" i="43" s="1"/>
  <c r="H181" i="43" s="1"/>
  <c r="H179" i="43"/>
  <c r="G176" i="43"/>
  <c r="H171" i="43"/>
  <c r="H172" i="43"/>
  <c r="H176" i="43" s="1"/>
  <c r="H173" i="43"/>
  <c r="H174" i="43"/>
  <c r="H175" i="43"/>
  <c r="G168" i="43"/>
  <c r="H166" i="43" s="1"/>
  <c r="G163" i="43"/>
  <c r="H161" i="43" s="1"/>
  <c r="G158" i="43"/>
  <c r="H155" i="43" s="1"/>
  <c r="G152" i="43"/>
  <c r="H149" i="43" s="1"/>
  <c r="G146" i="43"/>
  <c r="H144" i="43" s="1"/>
  <c r="H142" i="43"/>
  <c r="H143" i="43"/>
  <c r="H145" i="43"/>
  <c r="H146" i="43"/>
  <c r="G139" i="43"/>
  <c r="H138" i="43" s="1"/>
  <c r="G134" i="43"/>
  <c r="H133" i="43"/>
  <c r="G127" i="43"/>
  <c r="H124" i="43" s="1"/>
  <c r="H125" i="43"/>
  <c r="G121" i="43"/>
  <c r="H120" i="43" s="1"/>
  <c r="H119" i="43"/>
  <c r="H121" i="43" s="1"/>
  <c r="G116" i="43"/>
  <c r="H111" i="43" s="1"/>
  <c r="H112" i="43"/>
  <c r="H116" i="43" s="1"/>
  <c r="H113" i="43"/>
  <c r="H114" i="43"/>
  <c r="H115" i="43"/>
  <c r="G108" i="43"/>
  <c r="H106" i="43" s="1"/>
  <c r="G103" i="43"/>
  <c r="H101" i="43" s="1"/>
  <c r="G98" i="43"/>
  <c r="H96" i="43" s="1"/>
  <c r="G93" i="43"/>
  <c r="H91" i="43" s="1"/>
  <c r="G88" i="43"/>
  <c r="H85" i="43" s="1"/>
  <c r="H88" i="43" s="1"/>
  <c r="H86" i="43"/>
  <c r="H87" i="43"/>
  <c r="G82" i="43"/>
  <c r="H79" i="43" s="1"/>
  <c r="H78" i="43"/>
  <c r="H80" i="43"/>
  <c r="H81" i="43"/>
  <c r="G75" i="43"/>
  <c r="H73" i="43" s="1"/>
  <c r="H75" i="43" s="1"/>
  <c r="H74" i="43"/>
  <c r="G70" i="43"/>
  <c r="H69" i="43"/>
  <c r="G64" i="43"/>
  <c r="H62" i="43" s="1"/>
  <c r="H63" i="43"/>
  <c r="G59" i="43"/>
  <c r="H57" i="43" s="1"/>
  <c r="H59" i="43" s="1"/>
  <c r="H58" i="43"/>
  <c r="G54" i="43"/>
  <c r="H52" i="43" s="1"/>
  <c r="G49" i="43"/>
  <c r="H47" i="43" s="1"/>
  <c r="G44" i="43"/>
  <c r="H43" i="43" s="1"/>
  <c r="H40" i="43"/>
  <c r="H42" i="43"/>
  <c r="G37" i="43"/>
  <c r="H35" i="43" s="1"/>
  <c r="G29" i="43"/>
  <c r="H28" i="43" s="1"/>
  <c r="G22" i="43"/>
  <c r="H20" i="43"/>
  <c r="H22" i="43" s="1"/>
  <c r="H21" i="43"/>
  <c r="G17" i="43"/>
  <c r="H14" i="43" s="1"/>
  <c r="G11" i="43"/>
  <c r="G5" i="43"/>
  <c r="H3" i="43"/>
  <c r="H4" i="43"/>
  <c r="H5" i="43"/>
  <c r="G186" i="42"/>
  <c r="H185" i="42" s="1"/>
  <c r="H184" i="42"/>
  <c r="H186" i="42" s="1"/>
  <c r="G181" i="42"/>
  <c r="H179" i="42"/>
  <c r="H181" i="42" s="1"/>
  <c r="H180" i="42"/>
  <c r="G176" i="42"/>
  <c r="H174" i="42" s="1"/>
  <c r="H171" i="42"/>
  <c r="H176" i="42" s="1"/>
  <c r="H172" i="42"/>
  <c r="H173" i="42"/>
  <c r="H175" i="42"/>
  <c r="G168" i="42"/>
  <c r="H166" i="42" s="1"/>
  <c r="H168" i="42" s="1"/>
  <c r="H167" i="42"/>
  <c r="G163" i="42"/>
  <c r="H161" i="42" s="1"/>
  <c r="H163" i="42" s="1"/>
  <c r="H162" i="42"/>
  <c r="G158" i="42"/>
  <c r="H155" i="42" s="1"/>
  <c r="G152" i="42"/>
  <c r="H150" i="42" s="1"/>
  <c r="H149" i="42"/>
  <c r="H152" i="42" s="1"/>
  <c r="H151" i="42"/>
  <c r="G146" i="42"/>
  <c r="H143" i="42" s="1"/>
  <c r="H142" i="42"/>
  <c r="G139" i="42"/>
  <c r="H137" i="42" s="1"/>
  <c r="G134" i="42"/>
  <c r="H131" i="42"/>
  <c r="G127" i="42"/>
  <c r="H126" i="42" s="1"/>
  <c r="H124" i="42"/>
  <c r="H127" i="42" s="1"/>
  <c r="H125" i="42"/>
  <c r="G121" i="42"/>
  <c r="H119" i="42"/>
  <c r="H121" i="42" s="1"/>
  <c r="H120" i="42"/>
  <c r="G116" i="42"/>
  <c r="G108" i="42"/>
  <c r="G103" i="42"/>
  <c r="H102" i="42" s="1"/>
  <c r="H101" i="42"/>
  <c r="H103" i="42"/>
  <c r="G98" i="42"/>
  <c r="H96" i="42"/>
  <c r="H97" i="42"/>
  <c r="H98" i="42" s="1"/>
  <c r="G93" i="42"/>
  <c r="H92" i="42" s="1"/>
  <c r="G88" i="42"/>
  <c r="H85" i="42" s="1"/>
  <c r="G82" i="42"/>
  <c r="H80" i="42" s="1"/>
  <c r="H81" i="42"/>
  <c r="G75" i="42"/>
  <c r="H74" i="42" s="1"/>
  <c r="H73" i="42"/>
  <c r="H75" i="42"/>
  <c r="G70" i="42"/>
  <c r="H68" i="42" s="1"/>
  <c r="H67" i="42"/>
  <c r="H70" i="42" s="1"/>
  <c r="H69" i="42"/>
  <c r="G64" i="42"/>
  <c r="H63" i="42" s="1"/>
  <c r="H62" i="42"/>
  <c r="H64" i="42" s="1"/>
  <c r="G59" i="42"/>
  <c r="H57" i="42" s="1"/>
  <c r="H59" i="42" s="1"/>
  <c r="H58" i="42"/>
  <c r="G54" i="42"/>
  <c r="H52" i="42" s="1"/>
  <c r="G49" i="42"/>
  <c r="H47" i="42" s="1"/>
  <c r="H49" i="42" s="1"/>
  <c r="H48" i="42"/>
  <c r="G44" i="42"/>
  <c r="H40" i="42" s="1"/>
  <c r="G37" i="42"/>
  <c r="H32" i="42"/>
  <c r="H33" i="42"/>
  <c r="H34" i="42"/>
  <c r="G29" i="42"/>
  <c r="H25" i="42" s="1"/>
  <c r="H27" i="42"/>
  <c r="G22" i="42"/>
  <c r="H20" i="42" s="1"/>
  <c r="G17" i="42"/>
  <c r="H16" i="42" s="1"/>
  <c r="H14" i="42"/>
  <c r="H15" i="42"/>
  <c r="H17" i="42"/>
  <c r="G11" i="42"/>
  <c r="H9" i="42" s="1"/>
  <c r="G5" i="42"/>
  <c r="H3" i="42" s="1"/>
  <c r="G186" i="41"/>
  <c r="H184" i="41" s="1"/>
  <c r="H186" i="41" s="1"/>
  <c r="H185" i="41"/>
  <c r="G181" i="41"/>
  <c r="H180" i="41" s="1"/>
  <c r="H179" i="41"/>
  <c r="H181" i="41"/>
  <c r="G176" i="41"/>
  <c r="H171" i="41" s="1"/>
  <c r="G168" i="41"/>
  <c r="H166" i="41"/>
  <c r="H168" i="41" s="1"/>
  <c r="H167" i="41"/>
  <c r="G163" i="41"/>
  <c r="H161" i="41" s="1"/>
  <c r="H162" i="41"/>
  <c r="H163" i="41" s="1"/>
  <c r="G158" i="41"/>
  <c r="H155" i="41" s="1"/>
  <c r="H156" i="41"/>
  <c r="G152" i="41"/>
  <c r="H150" i="41" s="1"/>
  <c r="H149" i="41"/>
  <c r="G146" i="41"/>
  <c r="H142" i="41" s="1"/>
  <c r="H144" i="41"/>
  <c r="H145" i="41"/>
  <c r="G139" i="41"/>
  <c r="G134" i="41"/>
  <c r="H130" i="41" s="1"/>
  <c r="H133" i="41"/>
  <c r="G127" i="41"/>
  <c r="H125" i="41" s="1"/>
  <c r="G121" i="41"/>
  <c r="H119" i="41"/>
  <c r="H121" i="41" s="1"/>
  <c r="H120" i="41"/>
  <c r="G116" i="41"/>
  <c r="H112" i="41" s="1"/>
  <c r="H111" i="41"/>
  <c r="H116" i="41" s="1"/>
  <c r="H113" i="41"/>
  <c r="H114" i="41"/>
  <c r="H115" i="41"/>
  <c r="G108" i="41"/>
  <c r="H106" i="41"/>
  <c r="H108" i="41" s="1"/>
  <c r="H107" i="41"/>
  <c r="G103" i="41"/>
  <c r="H101" i="41" s="1"/>
  <c r="G98" i="41"/>
  <c r="H96" i="41" s="1"/>
  <c r="G93" i="41"/>
  <c r="H91" i="41" s="1"/>
  <c r="G88" i="41"/>
  <c r="H86" i="41" s="1"/>
  <c r="H85" i="41"/>
  <c r="H87" i="41"/>
  <c r="G82" i="41"/>
  <c r="H78" i="41" s="1"/>
  <c r="H79" i="41"/>
  <c r="H80" i="41"/>
  <c r="G75" i="41"/>
  <c r="G70" i="41"/>
  <c r="H68" i="41" s="1"/>
  <c r="H69" i="41"/>
  <c r="G64" i="41"/>
  <c r="G59" i="41"/>
  <c r="G54" i="41"/>
  <c r="G49" i="41"/>
  <c r="H47" i="41"/>
  <c r="H48" i="41"/>
  <c r="H49" i="41"/>
  <c r="G44" i="41"/>
  <c r="H40" i="41"/>
  <c r="H44" i="41" s="1"/>
  <c r="H41" i="41"/>
  <c r="H42" i="41"/>
  <c r="H43" i="41"/>
  <c r="G37" i="41"/>
  <c r="H32" i="41" s="1"/>
  <c r="H36" i="41"/>
  <c r="G29" i="41"/>
  <c r="H25" i="41" s="1"/>
  <c r="H26" i="41"/>
  <c r="G22" i="41"/>
  <c r="H21" i="41" s="1"/>
  <c r="H20" i="41"/>
  <c r="H22" i="41" s="1"/>
  <c r="G17" i="41"/>
  <c r="H14" i="41"/>
  <c r="H15" i="41"/>
  <c r="H16" i="41"/>
  <c r="H17" i="41" s="1"/>
  <c r="G11" i="41"/>
  <c r="H8" i="41" s="1"/>
  <c r="H9" i="41"/>
  <c r="H11" i="41" s="1"/>
  <c r="H10" i="41"/>
  <c r="G5" i="41"/>
  <c r="H3" i="41"/>
  <c r="H5" i="41" s="1"/>
  <c r="H4" i="41"/>
  <c r="G186" i="40"/>
  <c r="H184" i="40" s="1"/>
  <c r="G181" i="40"/>
  <c r="H179" i="40" s="1"/>
  <c r="G176" i="40"/>
  <c r="H173" i="40" s="1"/>
  <c r="H171" i="40"/>
  <c r="H172" i="40"/>
  <c r="H174" i="40"/>
  <c r="G168" i="40"/>
  <c r="H166" i="40"/>
  <c r="H168" i="40" s="1"/>
  <c r="H167" i="40"/>
  <c r="G163" i="40"/>
  <c r="H161" i="40" s="1"/>
  <c r="H162" i="40"/>
  <c r="H163" i="40"/>
  <c r="G158" i="40"/>
  <c r="H156" i="40" s="1"/>
  <c r="G152" i="40"/>
  <c r="H149" i="40"/>
  <c r="H150" i="40"/>
  <c r="H152" i="40" s="1"/>
  <c r="H151" i="40"/>
  <c r="G146" i="40"/>
  <c r="H144" i="40" s="1"/>
  <c r="H145" i="40"/>
  <c r="G139" i="40"/>
  <c r="H137" i="40"/>
  <c r="H139" i="40" s="1"/>
  <c r="H138" i="40"/>
  <c r="G134" i="40"/>
  <c r="H130" i="40" s="1"/>
  <c r="G127" i="40"/>
  <c r="H124" i="40"/>
  <c r="H127" i="40" s="1"/>
  <c r="H125" i="40"/>
  <c r="H126" i="40"/>
  <c r="G121" i="40"/>
  <c r="H119" i="40"/>
  <c r="H120" i="40"/>
  <c r="H121" i="40"/>
  <c r="G116" i="40"/>
  <c r="H113" i="40"/>
  <c r="H114" i="40"/>
  <c r="G108" i="40"/>
  <c r="H106" i="40" s="1"/>
  <c r="G103" i="40"/>
  <c r="H101" i="40" s="1"/>
  <c r="H102" i="40"/>
  <c r="G98" i="40"/>
  <c r="H96" i="40" s="1"/>
  <c r="G93" i="40"/>
  <c r="G88" i="40"/>
  <c r="H85" i="40" s="1"/>
  <c r="H88" i="40" s="1"/>
  <c r="H86" i="40"/>
  <c r="H87" i="40"/>
  <c r="G82" i="40"/>
  <c r="H78" i="40" s="1"/>
  <c r="H79" i="40"/>
  <c r="H80" i="40"/>
  <c r="G75" i="40"/>
  <c r="H73" i="40" s="1"/>
  <c r="H74" i="40"/>
  <c r="H75" i="40"/>
  <c r="G70" i="40"/>
  <c r="H69" i="40" s="1"/>
  <c r="H67" i="40"/>
  <c r="G64" i="40"/>
  <c r="H62" i="40" s="1"/>
  <c r="H63" i="40"/>
  <c r="G59" i="40"/>
  <c r="H57" i="40" s="1"/>
  <c r="G54" i="40"/>
  <c r="H52" i="40" s="1"/>
  <c r="G49" i="40"/>
  <c r="H47" i="40" s="1"/>
  <c r="H48" i="40"/>
  <c r="G44" i="40"/>
  <c r="H40" i="40" s="1"/>
  <c r="G37" i="40"/>
  <c r="H32" i="40"/>
  <c r="H33" i="40"/>
  <c r="H34" i="40"/>
  <c r="H35" i="40"/>
  <c r="H36" i="40"/>
  <c r="H37" i="40"/>
  <c r="G29" i="40"/>
  <c r="H25" i="40" s="1"/>
  <c r="G22" i="40"/>
  <c r="H20" i="40" s="1"/>
  <c r="H22" i="40" s="1"/>
  <c r="H21" i="40"/>
  <c r="G17" i="40"/>
  <c r="H14" i="40"/>
  <c r="H15" i="40"/>
  <c r="H16" i="40"/>
  <c r="G11" i="40"/>
  <c r="H8" i="40" s="1"/>
  <c r="H9" i="40"/>
  <c r="H10" i="40"/>
  <c r="H11" i="40"/>
  <c r="G5" i="40"/>
  <c r="H4" i="40" s="1"/>
  <c r="H3" i="40"/>
  <c r="H5" i="40" s="1"/>
  <c r="G186" i="39"/>
  <c r="H184" i="39"/>
  <c r="H186" i="39" s="1"/>
  <c r="H185" i="39"/>
  <c r="G181" i="39"/>
  <c r="H179" i="39" s="1"/>
  <c r="G176" i="39"/>
  <c r="H171" i="39"/>
  <c r="H172" i="39"/>
  <c r="H175" i="39"/>
  <c r="G168" i="39"/>
  <c r="H166" i="39" s="1"/>
  <c r="G163" i="39"/>
  <c r="H161" i="39" s="1"/>
  <c r="G158" i="39"/>
  <c r="H155" i="39"/>
  <c r="G152" i="39"/>
  <c r="H150" i="39" s="1"/>
  <c r="H151" i="39"/>
  <c r="G146" i="39"/>
  <c r="H144" i="39" s="1"/>
  <c r="H146" i="39" s="1"/>
  <c r="H142" i="39"/>
  <c r="H143" i="39"/>
  <c r="H145" i="39"/>
  <c r="G139" i="39"/>
  <c r="H137" i="39"/>
  <c r="H139" i="39" s="1"/>
  <c r="H138" i="39"/>
  <c r="G134" i="39"/>
  <c r="H130" i="39" s="1"/>
  <c r="H131" i="39"/>
  <c r="H132" i="39"/>
  <c r="G127" i="39"/>
  <c r="H124" i="39"/>
  <c r="H125" i="39"/>
  <c r="H126" i="39"/>
  <c r="H127" i="39"/>
  <c r="G121" i="39"/>
  <c r="G116" i="39"/>
  <c r="H111" i="39" s="1"/>
  <c r="H113" i="39"/>
  <c r="H114" i="39"/>
  <c r="G108" i="39"/>
  <c r="H106" i="39" s="1"/>
  <c r="H108" i="39" s="1"/>
  <c r="H107" i="39"/>
  <c r="G103" i="39"/>
  <c r="H101" i="39" s="1"/>
  <c r="G98" i="39"/>
  <c r="H96" i="39"/>
  <c r="H97" i="39"/>
  <c r="H98" i="39"/>
  <c r="G93" i="39"/>
  <c r="H91" i="39" s="1"/>
  <c r="G88" i="39"/>
  <c r="H87" i="39" s="1"/>
  <c r="H85" i="39"/>
  <c r="H86" i="39"/>
  <c r="G82" i="39"/>
  <c r="H78" i="39" s="1"/>
  <c r="H79" i="39"/>
  <c r="H80" i="39"/>
  <c r="G75" i="39"/>
  <c r="H73" i="39"/>
  <c r="H74" i="39"/>
  <c r="H75" i="39"/>
  <c r="G70" i="39"/>
  <c r="H67" i="39"/>
  <c r="G64" i="39"/>
  <c r="H62" i="39" s="1"/>
  <c r="H64" i="39" s="1"/>
  <c r="H63" i="39"/>
  <c r="G59" i="39"/>
  <c r="H57" i="39" s="1"/>
  <c r="H59" i="39" s="1"/>
  <c r="H58" i="39"/>
  <c r="G54" i="39"/>
  <c r="H52" i="39" s="1"/>
  <c r="H53" i="39"/>
  <c r="G49" i="39"/>
  <c r="G44" i="39"/>
  <c r="H40" i="39" s="1"/>
  <c r="H41" i="39"/>
  <c r="G37" i="39"/>
  <c r="H36" i="39" s="1"/>
  <c r="H32" i="39"/>
  <c r="H33" i="39"/>
  <c r="G29" i="39"/>
  <c r="H25" i="39"/>
  <c r="H29" i="39" s="1"/>
  <c r="H26" i="39"/>
  <c r="H27" i="39"/>
  <c r="H28" i="39"/>
  <c r="G22" i="39"/>
  <c r="H21" i="39" s="1"/>
  <c r="G17" i="39"/>
  <c r="H16" i="39" s="1"/>
  <c r="G11" i="39"/>
  <c r="H8" i="39" s="1"/>
  <c r="H9" i="39"/>
  <c r="H10" i="39"/>
  <c r="H11" i="39"/>
  <c r="G5" i="39"/>
  <c r="H4" i="39" s="1"/>
  <c r="H3" i="39"/>
  <c r="H5" i="39"/>
  <c r="G186" i="38"/>
  <c r="H184" i="38" s="1"/>
  <c r="G181" i="38"/>
  <c r="H179" i="38"/>
  <c r="H181" i="38" s="1"/>
  <c r="H180" i="38"/>
  <c r="G176" i="38"/>
  <c r="H171" i="38" s="1"/>
  <c r="H172" i="38"/>
  <c r="H174" i="38"/>
  <c r="G168" i="38"/>
  <c r="G163" i="38"/>
  <c r="H162" i="38" s="1"/>
  <c r="H161" i="38"/>
  <c r="H163" i="38"/>
  <c r="G158" i="38"/>
  <c r="H155" i="38"/>
  <c r="H156" i="38"/>
  <c r="H158" i="38" s="1"/>
  <c r="H157" i="38"/>
  <c r="G152" i="38"/>
  <c r="G146" i="38"/>
  <c r="H144" i="38" s="1"/>
  <c r="H142" i="38"/>
  <c r="H146" i="38" s="1"/>
  <c r="H143" i="38"/>
  <c r="H145" i="38"/>
  <c r="G139" i="38"/>
  <c r="G134" i="38"/>
  <c r="H133" i="38" s="1"/>
  <c r="H130" i="38"/>
  <c r="H134" i="38" s="1"/>
  <c r="H131" i="38"/>
  <c r="H132" i="38"/>
  <c r="G127" i="38"/>
  <c r="G121" i="38"/>
  <c r="H119" i="38"/>
  <c r="H120" i="38"/>
  <c r="G116" i="38"/>
  <c r="H111" i="38" s="1"/>
  <c r="G108" i="38"/>
  <c r="H107" i="38" s="1"/>
  <c r="H106" i="38"/>
  <c r="H108" i="38"/>
  <c r="G103" i="38"/>
  <c r="H101" i="38" s="1"/>
  <c r="G98" i="38"/>
  <c r="H96" i="38" s="1"/>
  <c r="H98" i="38" s="1"/>
  <c r="H97" i="38"/>
  <c r="G93" i="38"/>
  <c r="H91" i="38" s="1"/>
  <c r="H92" i="38"/>
  <c r="G88" i="38"/>
  <c r="H86" i="38" s="1"/>
  <c r="H87" i="38"/>
  <c r="G82" i="38"/>
  <c r="H80" i="38" s="1"/>
  <c r="H78" i="38"/>
  <c r="H82" i="38" s="1"/>
  <c r="H79" i="38"/>
  <c r="H81" i="38"/>
  <c r="G75" i="38"/>
  <c r="H73" i="38" s="1"/>
  <c r="G70" i="38"/>
  <c r="H67" i="38"/>
  <c r="H70" i="38" s="1"/>
  <c r="H68" i="38"/>
  <c r="H69" i="38"/>
  <c r="G64" i="38"/>
  <c r="H62" i="38" s="1"/>
  <c r="G59" i="38"/>
  <c r="H57" i="38" s="1"/>
  <c r="H58" i="38"/>
  <c r="G54" i="38"/>
  <c r="H52" i="38" s="1"/>
  <c r="G49" i="38"/>
  <c r="G44" i="38"/>
  <c r="G37" i="38"/>
  <c r="H32" i="38" s="1"/>
  <c r="G29" i="38"/>
  <c r="H26" i="38" s="1"/>
  <c r="H27" i="38"/>
  <c r="G22" i="38"/>
  <c r="H20" i="38" s="1"/>
  <c r="H22" i="38" s="1"/>
  <c r="H21" i="38"/>
  <c r="G17" i="38"/>
  <c r="H14" i="38"/>
  <c r="G11" i="38"/>
  <c r="H9" i="38" s="1"/>
  <c r="H8" i="38"/>
  <c r="H10" i="38"/>
  <c r="G5" i="38"/>
  <c r="H3" i="38" s="1"/>
  <c r="H4" i="38"/>
  <c r="H5" i="38" s="1"/>
  <c r="G186" i="37"/>
  <c r="G181" i="37"/>
  <c r="H179" i="37"/>
  <c r="H180" i="37"/>
  <c r="H181" i="37"/>
  <c r="G176" i="37"/>
  <c r="H172" i="37" s="1"/>
  <c r="H171" i="37"/>
  <c r="H173" i="37"/>
  <c r="H174" i="37"/>
  <c r="H175" i="37"/>
  <c r="G168" i="37"/>
  <c r="H166" i="37"/>
  <c r="H167" i="37"/>
  <c r="G163" i="37"/>
  <c r="H161" i="37"/>
  <c r="H162" i="37"/>
  <c r="H163" i="37"/>
  <c r="G158" i="37"/>
  <c r="H155" i="37" s="1"/>
  <c r="H156" i="37"/>
  <c r="G152" i="37"/>
  <c r="H149" i="37" s="1"/>
  <c r="G146" i="37"/>
  <c r="H143" i="37" s="1"/>
  <c r="H146" i="37" s="1"/>
  <c r="H142" i="37"/>
  <c r="H144" i="37"/>
  <c r="H145" i="37"/>
  <c r="G139" i="37"/>
  <c r="H138" i="37" s="1"/>
  <c r="G134" i="37"/>
  <c r="H132" i="37" s="1"/>
  <c r="G127" i="37"/>
  <c r="H126" i="37" s="1"/>
  <c r="G121" i="37"/>
  <c r="H119" i="37"/>
  <c r="H120" i="37"/>
  <c r="H121" i="37"/>
  <c r="G116" i="37"/>
  <c r="H111" i="37"/>
  <c r="H112" i="37"/>
  <c r="H113" i="37"/>
  <c r="H114" i="37"/>
  <c r="H115" i="37"/>
  <c r="H116" i="37"/>
  <c r="G108" i="37"/>
  <c r="G103" i="37"/>
  <c r="H101" i="37" s="1"/>
  <c r="G98" i="37"/>
  <c r="H96" i="37" s="1"/>
  <c r="H98" i="37" s="1"/>
  <c r="H97" i="37"/>
  <c r="G93" i="37"/>
  <c r="H91" i="37" s="1"/>
  <c r="H93" i="37" s="1"/>
  <c r="H92" i="37"/>
  <c r="G88" i="37"/>
  <c r="G82" i="37"/>
  <c r="H78" i="37" s="1"/>
  <c r="G75" i="37"/>
  <c r="H73" i="37" s="1"/>
  <c r="H75" i="37" s="1"/>
  <c r="H74" i="37"/>
  <c r="G70" i="37"/>
  <c r="H67" i="37" s="1"/>
  <c r="G64" i="37"/>
  <c r="H62" i="37" s="1"/>
  <c r="G59" i="37"/>
  <c r="H57" i="37" s="1"/>
  <c r="H58" i="37"/>
  <c r="H59" i="37"/>
  <c r="G54" i="37"/>
  <c r="G49" i="37"/>
  <c r="H48" i="37" s="1"/>
  <c r="H49" i="37" s="1"/>
  <c r="H47" i="37"/>
  <c r="G44" i="37"/>
  <c r="H40" i="37"/>
  <c r="H41" i="37"/>
  <c r="H42" i="37"/>
  <c r="H43" i="37"/>
  <c r="H44" i="37"/>
  <c r="G37" i="37"/>
  <c r="H32" i="37" s="1"/>
  <c r="H34" i="37"/>
  <c r="H35" i="37"/>
  <c r="H36" i="37"/>
  <c r="G29" i="37"/>
  <c r="H25" i="37" s="1"/>
  <c r="G22" i="37"/>
  <c r="H20" i="37" s="1"/>
  <c r="H22" i="37" s="1"/>
  <c r="H21" i="37"/>
  <c r="G17" i="37"/>
  <c r="H14" i="37"/>
  <c r="H17" i="37" s="1"/>
  <c r="H15" i="37"/>
  <c r="H16" i="37"/>
  <c r="G11" i="37"/>
  <c r="H10" i="37" s="1"/>
  <c r="H8" i="37"/>
  <c r="H11" i="37" s="1"/>
  <c r="H9" i="37"/>
  <c r="G5" i="37"/>
  <c r="G186" i="36"/>
  <c r="H185" i="36" s="1"/>
  <c r="H184" i="36"/>
  <c r="H186" i="36"/>
  <c r="G181" i="36"/>
  <c r="H179" i="36"/>
  <c r="H180" i="36"/>
  <c r="H181" i="36"/>
  <c r="G176" i="36"/>
  <c r="H171" i="36"/>
  <c r="H174" i="36"/>
  <c r="H175" i="36"/>
  <c r="G168" i="36"/>
  <c r="H166" i="36"/>
  <c r="H168" i="36" s="1"/>
  <c r="H167" i="36"/>
  <c r="G163" i="36"/>
  <c r="H162" i="36" s="1"/>
  <c r="H161" i="36"/>
  <c r="H163" i="36" s="1"/>
  <c r="G158" i="36"/>
  <c r="H155" i="36"/>
  <c r="H158" i="36" s="1"/>
  <c r="H156" i="36"/>
  <c r="H157" i="36"/>
  <c r="G152" i="36"/>
  <c r="H151" i="36" s="1"/>
  <c r="H149" i="36"/>
  <c r="H152" i="36" s="1"/>
  <c r="H150" i="36"/>
  <c r="G146" i="36"/>
  <c r="H142" i="36"/>
  <c r="H143" i="36"/>
  <c r="G139" i="36"/>
  <c r="H137" i="36"/>
  <c r="H139" i="36" s="1"/>
  <c r="H138" i="36"/>
  <c r="G134" i="36"/>
  <c r="H130" i="36" s="1"/>
  <c r="H131" i="36"/>
  <c r="H134" i="36" s="1"/>
  <c r="H132" i="36"/>
  <c r="H133" i="36"/>
  <c r="G127" i="36"/>
  <c r="H126" i="36"/>
  <c r="G121" i="36"/>
  <c r="H119" i="36" s="1"/>
  <c r="G116" i="36"/>
  <c r="H111" i="36" s="1"/>
  <c r="H112" i="36"/>
  <c r="H113" i="36"/>
  <c r="H115" i="36"/>
  <c r="G108" i="36"/>
  <c r="H107" i="36" s="1"/>
  <c r="H106" i="36"/>
  <c r="H108" i="36" s="1"/>
  <c r="G103" i="36"/>
  <c r="G98" i="36"/>
  <c r="H96" i="36" s="1"/>
  <c r="G93" i="36"/>
  <c r="H91" i="36" s="1"/>
  <c r="G88" i="36"/>
  <c r="H85" i="36" s="1"/>
  <c r="H86" i="36"/>
  <c r="G82" i="36"/>
  <c r="H80" i="36"/>
  <c r="G75" i="36"/>
  <c r="H73" i="36" s="1"/>
  <c r="H74" i="36"/>
  <c r="G70" i="36"/>
  <c r="H67" i="36" s="1"/>
  <c r="H68" i="36"/>
  <c r="H69" i="36"/>
  <c r="H70" i="36"/>
  <c r="G64" i="36"/>
  <c r="H62" i="36" s="1"/>
  <c r="G59" i="36"/>
  <c r="H57" i="36"/>
  <c r="H59" i="36" s="1"/>
  <c r="H58" i="36"/>
  <c r="G54" i="36"/>
  <c r="H53" i="36" s="1"/>
  <c r="H54" i="36" s="1"/>
  <c r="H52" i="36"/>
  <c r="G49" i="36"/>
  <c r="H47" i="36" s="1"/>
  <c r="H48" i="36"/>
  <c r="G44" i="36"/>
  <c r="H40" i="36" s="1"/>
  <c r="G37" i="36"/>
  <c r="H33" i="36" s="1"/>
  <c r="H34" i="36"/>
  <c r="H35" i="36"/>
  <c r="G29" i="36"/>
  <c r="H25" i="36" s="1"/>
  <c r="H26" i="36"/>
  <c r="H29" i="36" s="1"/>
  <c r="H27" i="36"/>
  <c r="H28" i="36"/>
  <c r="G22" i="36"/>
  <c r="H20" i="36"/>
  <c r="H21" i="36"/>
  <c r="H22" i="36"/>
  <c r="G17" i="36"/>
  <c r="H14" i="36"/>
  <c r="H17" i="36" s="1"/>
  <c r="H15" i="36"/>
  <c r="H16" i="36"/>
  <c r="G11" i="36"/>
  <c r="H8" i="36"/>
  <c r="H9" i="36"/>
  <c r="H10" i="36"/>
  <c r="H11" i="36"/>
  <c r="G5" i="36"/>
  <c r="H3" i="36" s="1"/>
  <c r="G186" i="35"/>
  <c r="H184" i="35" s="1"/>
  <c r="G181" i="35"/>
  <c r="H179" i="35" s="1"/>
  <c r="H181" i="35" s="1"/>
  <c r="H180" i="35"/>
  <c r="G176" i="35"/>
  <c r="H172" i="35" s="1"/>
  <c r="H171" i="35"/>
  <c r="H173" i="35"/>
  <c r="H174" i="35"/>
  <c r="H175" i="35"/>
  <c r="G168" i="35"/>
  <c r="H167" i="35" s="1"/>
  <c r="G163" i="35"/>
  <c r="H162" i="35" s="1"/>
  <c r="H161" i="35"/>
  <c r="H163" i="35" s="1"/>
  <c r="G158" i="35"/>
  <c r="H155" i="35" s="1"/>
  <c r="G152" i="35"/>
  <c r="H151" i="35" s="1"/>
  <c r="H149" i="35"/>
  <c r="H150" i="35"/>
  <c r="H152" i="35"/>
  <c r="G146" i="35"/>
  <c r="H143" i="35" s="1"/>
  <c r="H142" i="35"/>
  <c r="H146" i="35" s="1"/>
  <c r="H144" i="35"/>
  <c r="H145" i="35"/>
  <c r="G139" i="35"/>
  <c r="H137" i="35" s="1"/>
  <c r="G134" i="35"/>
  <c r="H130" i="35" s="1"/>
  <c r="G127" i="35"/>
  <c r="H124" i="35" s="1"/>
  <c r="G121" i="35"/>
  <c r="H119" i="35"/>
  <c r="H121" i="35" s="1"/>
  <c r="H120" i="35"/>
  <c r="G116" i="35"/>
  <c r="H113" i="35" s="1"/>
  <c r="H111" i="35"/>
  <c r="H112" i="35"/>
  <c r="H114" i="35"/>
  <c r="H115" i="35"/>
  <c r="G108" i="35"/>
  <c r="H106" i="35" s="1"/>
  <c r="H108" i="35" s="1"/>
  <c r="H107" i="35"/>
  <c r="G103" i="35"/>
  <c r="H101" i="35"/>
  <c r="H103" i="35" s="1"/>
  <c r="H102" i="35"/>
  <c r="G98" i="35"/>
  <c r="G93" i="35"/>
  <c r="H91" i="35" s="1"/>
  <c r="G88" i="35"/>
  <c r="G82" i="35"/>
  <c r="H79" i="35" s="1"/>
  <c r="H78" i="35"/>
  <c r="H80" i="35"/>
  <c r="G75" i="35"/>
  <c r="H73" i="35" s="1"/>
  <c r="G70" i="35"/>
  <c r="H67" i="35" s="1"/>
  <c r="G64" i="35"/>
  <c r="H63" i="35" s="1"/>
  <c r="H62" i="35"/>
  <c r="G59" i="35"/>
  <c r="H57" i="35" s="1"/>
  <c r="H59" i="35" s="1"/>
  <c r="H58" i="35"/>
  <c r="G54" i="35"/>
  <c r="H52" i="35"/>
  <c r="H54" i="35" s="1"/>
  <c r="H53" i="35"/>
  <c r="G49" i="35"/>
  <c r="H48" i="35" s="1"/>
  <c r="G44" i="35"/>
  <c r="H41" i="35" s="1"/>
  <c r="H32" i="35"/>
  <c r="H37" i="35" s="1"/>
  <c r="H33" i="35"/>
  <c r="H34" i="35"/>
  <c r="H35" i="35"/>
  <c r="H36" i="35"/>
  <c r="G29" i="35"/>
  <c r="H25" i="35" s="1"/>
  <c r="H26" i="35"/>
  <c r="H29" i="35" s="1"/>
  <c r="H27" i="35"/>
  <c r="H28" i="35"/>
  <c r="G22" i="35"/>
  <c r="H21" i="35" s="1"/>
  <c r="H20" i="35"/>
  <c r="H22" i="35" s="1"/>
  <c r="G17" i="35"/>
  <c r="H14" i="35" s="1"/>
  <c r="G11" i="35"/>
  <c r="H8" i="35"/>
  <c r="H9" i="35"/>
  <c r="H11" i="35" s="1"/>
  <c r="H10" i="35"/>
  <c r="G5" i="35"/>
  <c r="H3" i="35" s="1"/>
  <c r="G186" i="34"/>
  <c r="H184" i="34" s="1"/>
  <c r="G181" i="34"/>
  <c r="H179" i="34" s="1"/>
  <c r="G176" i="34"/>
  <c r="G168" i="34"/>
  <c r="H167" i="34" s="1"/>
  <c r="H166" i="34"/>
  <c r="H168" i="34"/>
  <c r="G163" i="34"/>
  <c r="H161" i="34" s="1"/>
  <c r="G158" i="34"/>
  <c r="H157" i="34"/>
  <c r="G152" i="34"/>
  <c r="H149" i="34" s="1"/>
  <c r="G146" i="34"/>
  <c r="H142" i="34" s="1"/>
  <c r="H143" i="34"/>
  <c r="H145" i="34"/>
  <c r="G139" i="34"/>
  <c r="H137" i="34" s="1"/>
  <c r="G134" i="34"/>
  <c r="H131" i="34" s="1"/>
  <c r="H130" i="34"/>
  <c r="H132" i="34"/>
  <c r="G127" i="34"/>
  <c r="G121" i="34"/>
  <c r="H119" i="34" s="1"/>
  <c r="H120" i="34"/>
  <c r="G116" i="34"/>
  <c r="H111" i="34"/>
  <c r="H112" i="34"/>
  <c r="H113" i="34"/>
  <c r="H114" i="34"/>
  <c r="H115" i="34"/>
  <c r="G108" i="34"/>
  <c r="H106" i="34" s="1"/>
  <c r="G103" i="34"/>
  <c r="H101" i="34" s="1"/>
  <c r="H102" i="34"/>
  <c r="G98" i="34"/>
  <c r="H96" i="34" s="1"/>
  <c r="G93" i="34"/>
  <c r="H91" i="34" s="1"/>
  <c r="G88" i="34"/>
  <c r="H85" i="34" s="1"/>
  <c r="G82" i="34"/>
  <c r="H81" i="34" s="1"/>
  <c r="H78" i="34"/>
  <c r="H80" i="34"/>
  <c r="G75" i="34"/>
  <c r="H73" i="34"/>
  <c r="H75" i="34" s="1"/>
  <c r="H74" i="34"/>
  <c r="G70" i="34"/>
  <c r="H67" i="34" s="1"/>
  <c r="H68" i="34"/>
  <c r="H70" i="34" s="1"/>
  <c r="H69" i="34"/>
  <c r="G64" i="34"/>
  <c r="H63" i="34" s="1"/>
  <c r="G59" i="34"/>
  <c r="H57" i="34" s="1"/>
  <c r="H59" i="34" s="1"/>
  <c r="H58" i="34"/>
  <c r="G54" i="34"/>
  <c r="H52" i="34"/>
  <c r="H54" i="34" s="1"/>
  <c r="H53" i="34"/>
  <c r="G49" i="34"/>
  <c r="H47" i="34"/>
  <c r="H48" i="34"/>
  <c r="H49" i="34"/>
  <c r="G44" i="34"/>
  <c r="H40" i="34"/>
  <c r="H44" i="34" s="1"/>
  <c r="H41" i="34"/>
  <c r="H42" i="34"/>
  <c r="H43" i="34"/>
  <c r="G37" i="34"/>
  <c r="H32" i="34" s="1"/>
  <c r="G29" i="34"/>
  <c r="H25" i="34" s="1"/>
  <c r="G22" i="34"/>
  <c r="H20" i="34" s="1"/>
  <c r="G17" i="34"/>
  <c r="H14" i="34"/>
  <c r="H17" i="34" s="1"/>
  <c r="H15" i="34"/>
  <c r="H16" i="34"/>
  <c r="G11" i="34"/>
  <c r="H8" i="34"/>
  <c r="H9" i="34"/>
  <c r="H11" i="34" s="1"/>
  <c r="H10" i="34"/>
  <c r="G5" i="34"/>
  <c r="H3" i="34" s="1"/>
  <c r="G186" i="33"/>
  <c r="H185" i="33" s="1"/>
  <c r="H184" i="33"/>
  <c r="H186" i="33" s="1"/>
  <c r="G181" i="33"/>
  <c r="H180" i="33" s="1"/>
  <c r="H179" i="33"/>
  <c r="H181" i="33"/>
  <c r="G176" i="33"/>
  <c r="H172" i="33" s="1"/>
  <c r="H171" i="33"/>
  <c r="H176" i="33" s="1"/>
  <c r="H173" i="33"/>
  <c r="H174" i="33"/>
  <c r="H175" i="33"/>
  <c r="G168" i="33"/>
  <c r="G163" i="33"/>
  <c r="H162" i="33" s="1"/>
  <c r="H163" i="33" s="1"/>
  <c r="H161" i="33"/>
  <c r="G158" i="33"/>
  <c r="H155" i="33"/>
  <c r="H158" i="33" s="1"/>
  <c r="H156" i="33"/>
  <c r="H157" i="33"/>
  <c r="G152" i="33"/>
  <c r="H150" i="33" s="1"/>
  <c r="G146" i="33"/>
  <c r="H142" i="33" s="1"/>
  <c r="G139" i="33"/>
  <c r="H137" i="33" s="1"/>
  <c r="G134" i="33"/>
  <c r="H133" i="33" s="1"/>
  <c r="G127" i="33"/>
  <c r="H125" i="33" s="1"/>
  <c r="H126" i="33"/>
  <c r="G121" i="33"/>
  <c r="G116" i="33"/>
  <c r="H113" i="33" s="1"/>
  <c r="H111" i="33"/>
  <c r="H112" i="33"/>
  <c r="H114" i="33"/>
  <c r="G108" i="33"/>
  <c r="H106" i="33" s="1"/>
  <c r="G103" i="33"/>
  <c r="H101" i="33" s="1"/>
  <c r="H102" i="33"/>
  <c r="H103" i="33" s="1"/>
  <c r="G98" i="33"/>
  <c r="G93" i="33"/>
  <c r="H91" i="33"/>
  <c r="H93" i="33" s="1"/>
  <c r="H92" i="33"/>
  <c r="G88" i="33"/>
  <c r="H85" i="33" s="1"/>
  <c r="H86" i="33"/>
  <c r="G82" i="33"/>
  <c r="H78" i="33" s="1"/>
  <c r="H79" i="33"/>
  <c r="H82" i="33" s="1"/>
  <c r="H80" i="33"/>
  <c r="H81" i="33"/>
  <c r="G75" i="33"/>
  <c r="H73" i="33"/>
  <c r="H75" i="33" s="1"/>
  <c r="H74" i="33"/>
  <c r="G70" i="33"/>
  <c r="H67" i="33" s="1"/>
  <c r="G64" i="33"/>
  <c r="H62" i="33"/>
  <c r="H64" i="33" s="1"/>
  <c r="H63" i="33"/>
  <c r="G59" i="33"/>
  <c r="H57" i="33" s="1"/>
  <c r="G54" i="33"/>
  <c r="H52" i="33" s="1"/>
  <c r="G49" i="33"/>
  <c r="H47" i="33" s="1"/>
  <c r="G44" i="33"/>
  <c r="H40" i="33"/>
  <c r="H44" i="33" s="1"/>
  <c r="H41" i="33"/>
  <c r="H42" i="33"/>
  <c r="H43" i="33"/>
  <c r="G37" i="33"/>
  <c r="H32" i="33" s="1"/>
  <c r="G29" i="33"/>
  <c r="H26" i="33" s="1"/>
  <c r="G22" i="33"/>
  <c r="H20" i="33" s="1"/>
  <c r="G17" i="33"/>
  <c r="H14" i="33" s="1"/>
  <c r="H15" i="33"/>
  <c r="G11" i="33"/>
  <c r="H9" i="33" s="1"/>
  <c r="G5" i="33"/>
  <c r="H3" i="33"/>
  <c r="H5" i="33" s="1"/>
  <c r="H4" i="33"/>
  <c r="G186" i="32"/>
  <c r="H184" i="32" s="1"/>
  <c r="G181" i="32"/>
  <c r="H179" i="32" s="1"/>
  <c r="H180" i="32"/>
  <c r="H181" i="32"/>
  <c r="G176" i="32"/>
  <c r="H172" i="32" s="1"/>
  <c r="H171" i="32"/>
  <c r="H173" i="32"/>
  <c r="H174" i="32"/>
  <c r="H175" i="32"/>
  <c r="H176" i="32"/>
  <c r="G168" i="32"/>
  <c r="G163" i="32"/>
  <c r="H161" i="32" s="1"/>
  <c r="G158" i="32"/>
  <c r="H155" i="32" s="1"/>
  <c r="H158" i="32" s="1"/>
  <c r="H156" i="32"/>
  <c r="H157" i="32"/>
  <c r="G152" i="32"/>
  <c r="H150" i="32" s="1"/>
  <c r="G146" i="32"/>
  <c r="H142" i="32"/>
  <c r="H145" i="32"/>
  <c r="G139" i="32"/>
  <c r="H137" i="32" s="1"/>
  <c r="H139" i="32" s="1"/>
  <c r="H138" i="32"/>
  <c r="G134" i="32"/>
  <c r="H130" i="32" s="1"/>
  <c r="G127" i="32"/>
  <c r="H124" i="32" s="1"/>
  <c r="H126" i="32"/>
  <c r="G121" i="32"/>
  <c r="H120" i="32" s="1"/>
  <c r="G116" i="32"/>
  <c r="H115" i="32" s="1"/>
  <c r="H111" i="32"/>
  <c r="H112" i="32"/>
  <c r="H113" i="32"/>
  <c r="H114" i="32"/>
  <c r="G108" i="32"/>
  <c r="H107" i="32" s="1"/>
  <c r="H108" i="32" s="1"/>
  <c r="H106" i="32"/>
  <c r="G103" i="32"/>
  <c r="H101" i="32"/>
  <c r="H102" i="32"/>
  <c r="H103" i="32" s="1"/>
  <c r="G98" i="32"/>
  <c r="H97" i="32" s="1"/>
  <c r="G93" i="32"/>
  <c r="H91" i="32" s="1"/>
  <c r="H93" i="32" s="1"/>
  <c r="H92" i="32"/>
  <c r="G88" i="32"/>
  <c r="H86" i="32"/>
  <c r="G82" i="32"/>
  <c r="H78" i="32" s="1"/>
  <c r="H80" i="32"/>
  <c r="G75" i="32"/>
  <c r="H73" i="32"/>
  <c r="H75" i="32" s="1"/>
  <c r="H74" i="32"/>
  <c r="G70" i="32"/>
  <c r="H67" i="32" s="1"/>
  <c r="G64" i="32"/>
  <c r="H63" i="32" s="1"/>
  <c r="H62" i="32"/>
  <c r="H64" i="32" s="1"/>
  <c r="G59" i="32"/>
  <c r="H58" i="32" s="1"/>
  <c r="H59" i="32" s="1"/>
  <c r="H57" i="32"/>
  <c r="G54" i="32"/>
  <c r="H52" i="32"/>
  <c r="H54" i="32" s="1"/>
  <c r="H53" i="32"/>
  <c r="G49" i="32"/>
  <c r="H47" i="32" s="1"/>
  <c r="H48" i="32"/>
  <c r="G44" i="32"/>
  <c r="H42" i="32" s="1"/>
  <c r="G37" i="32"/>
  <c r="H35" i="32" s="1"/>
  <c r="H33" i="32"/>
  <c r="G29" i="32"/>
  <c r="H26" i="32" s="1"/>
  <c r="H25" i="32"/>
  <c r="H29" i="32" s="1"/>
  <c r="H27" i="32"/>
  <c r="H28" i="32"/>
  <c r="G22" i="32"/>
  <c r="H20" i="32"/>
  <c r="H22" i="32" s="1"/>
  <c r="H21" i="32"/>
  <c r="G17" i="32"/>
  <c r="H16" i="32" s="1"/>
  <c r="G11" i="32"/>
  <c r="H9" i="32" s="1"/>
  <c r="H8" i="32"/>
  <c r="H10" i="32"/>
  <c r="G5" i="32"/>
  <c r="H3" i="32" s="1"/>
  <c r="G186" i="31"/>
  <c r="H185" i="31" s="1"/>
  <c r="H184" i="31"/>
  <c r="H186" i="31" s="1"/>
  <c r="G181" i="31"/>
  <c r="H180" i="31" s="1"/>
  <c r="H179" i="31"/>
  <c r="H181" i="31" s="1"/>
  <c r="G176" i="31"/>
  <c r="H173" i="31" s="1"/>
  <c r="H171" i="31"/>
  <c r="H172" i="31"/>
  <c r="H174" i="31"/>
  <c r="H175" i="31"/>
  <c r="G168" i="31"/>
  <c r="H166" i="31"/>
  <c r="H167" i="31"/>
  <c r="H168" i="31"/>
  <c r="G163" i="31"/>
  <c r="H161" i="31"/>
  <c r="H162" i="31"/>
  <c r="H163" i="31"/>
  <c r="G158" i="31"/>
  <c r="H156" i="31" s="1"/>
  <c r="H155" i="31"/>
  <c r="H158" i="31" s="1"/>
  <c r="H157" i="31"/>
  <c r="G152" i="31"/>
  <c r="G146" i="31"/>
  <c r="H143" i="31" s="1"/>
  <c r="H142" i="31"/>
  <c r="H146" i="31" s="1"/>
  <c r="H144" i="31"/>
  <c r="H145" i="31"/>
  <c r="G139" i="31"/>
  <c r="H137" i="31"/>
  <c r="H139" i="31" s="1"/>
  <c r="H138" i="31"/>
  <c r="G134" i="31"/>
  <c r="G127" i="31"/>
  <c r="H124" i="31" s="1"/>
  <c r="G121" i="31"/>
  <c r="H120" i="31" s="1"/>
  <c r="H119" i="31"/>
  <c r="H121" i="31"/>
  <c r="G116" i="31"/>
  <c r="H111" i="31" s="1"/>
  <c r="G108" i="31"/>
  <c r="H106" i="31" s="1"/>
  <c r="G103" i="31"/>
  <c r="H101" i="31" s="1"/>
  <c r="G98" i="31"/>
  <c r="H97" i="31" s="1"/>
  <c r="H96" i="31"/>
  <c r="H98" i="31" s="1"/>
  <c r="G93" i="31"/>
  <c r="H91" i="31" s="1"/>
  <c r="G88" i="31"/>
  <c r="H85" i="31" s="1"/>
  <c r="G82" i="31"/>
  <c r="H79" i="31" s="1"/>
  <c r="H78" i="31"/>
  <c r="H81" i="31"/>
  <c r="G75" i="31"/>
  <c r="G70" i="31"/>
  <c r="H68" i="31" s="1"/>
  <c r="H67" i="31"/>
  <c r="H69" i="31"/>
  <c r="G64" i="31"/>
  <c r="H62" i="31" s="1"/>
  <c r="H63" i="31"/>
  <c r="G59" i="31"/>
  <c r="H57" i="31" s="1"/>
  <c r="H58" i="31"/>
  <c r="G54" i="31"/>
  <c r="H52" i="31" s="1"/>
  <c r="G49" i="31"/>
  <c r="H48" i="31" s="1"/>
  <c r="H47" i="31"/>
  <c r="H49" i="31" s="1"/>
  <c r="G44" i="31"/>
  <c r="H40" i="31" s="1"/>
  <c r="G37" i="31"/>
  <c r="H32" i="31" s="1"/>
  <c r="H33" i="31"/>
  <c r="H35" i="31"/>
  <c r="G29" i="31"/>
  <c r="H25" i="31"/>
  <c r="H29" i="31" s="1"/>
  <c r="H26" i="31"/>
  <c r="H27" i="31"/>
  <c r="H28" i="31"/>
  <c r="G22" i="31"/>
  <c r="H20" i="31" s="1"/>
  <c r="G17" i="31"/>
  <c r="H14" i="31" s="1"/>
  <c r="H17" i="31" s="1"/>
  <c r="H15" i="31"/>
  <c r="H16" i="31"/>
  <c r="G11" i="31"/>
  <c r="H10" i="31" s="1"/>
  <c r="H8" i="31"/>
  <c r="H9" i="31"/>
  <c r="G5" i="31"/>
  <c r="H3" i="31" s="1"/>
  <c r="H5" i="31" s="1"/>
  <c r="H4" i="31"/>
  <c r="G186" i="30"/>
  <c r="G181" i="30"/>
  <c r="H179" i="30" s="1"/>
  <c r="G176" i="30"/>
  <c r="H171" i="30"/>
  <c r="H172" i="30"/>
  <c r="H173" i="30"/>
  <c r="H174" i="30"/>
  <c r="H175" i="30"/>
  <c r="G168" i="30"/>
  <c r="H166" i="30" s="1"/>
  <c r="G163" i="30"/>
  <c r="H161" i="30" s="1"/>
  <c r="G158" i="30"/>
  <c r="H155" i="30" s="1"/>
  <c r="G152" i="30"/>
  <c r="H149" i="30" s="1"/>
  <c r="G146" i="30"/>
  <c r="G139" i="30"/>
  <c r="H138" i="30" s="1"/>
  <c r="H137" i="30"/>
  <c r="H139" i="30" s="1"/>
  <c r="G134" i="30"/>
  <c r="H131" i="30" s="1"/>
  <c r="G127" i="30"/>
  <c r="H124" i="30" s="1"/>
  <c r="H125" i="30"/>
  <c r="H126" i="30"/>
  <c r="G121" i="30"/>
  <c r="H119" i="30" s="1"/>
  <c r="G116" i="30"/>
  <c r="H111" i="30" s="1"/>
  <c r="G108" i="30"/>
  <c r="H106" i="30" s="1"/>
  <c r="G103" i="30"/>
  <c r="H101" i="30" s="1"/>
  <c r="G98" i="30"/>
  <c r="G93" i="30"/>
  <c r="H92" i="30" s="1"/>
  <c r="H91" i="30"/>
  <c r="H93" i="30" s="1"/>
  <c r="G88" i="30"/>
  <c r="H85" i="30"/>
  <c r="H86" i="30"/>
  <c r="H88" i="30" s="1"/>
  <c r="H87" i="30"/>
  <c r="G82" i="30"/>
  <c r="H79" i="30" s="1"/>
  <c r="H78" i="30"/>
  <c r="H80" i="30"/>
  <c r="H81" i="30"/>
  <c r="G75" i="30"/>
  <c r="H73" i="30" s="1"/>
  <c r="G70" i="30"/>
  <c r="H67" i="30"/>
  <c r="H68" i="30"/>
  <c r="H69" i="30"/>
  <c r="H70" i="30"/>
  <c r="G64" i="30"/>
  <c r="H62" i="30"/>
  <c r="H63" i="30"/>
  <c r="H64" i="30"/>
  <c r="G59" i="30"/>
  <c r="H58" i="30" s="1"/>
  <c r="H57" i="30"/>
  <c r="H59" i="30" s="1"/>
  <c r="G54" i="30"/>
  <c r="H52" i="30"/>
  <c r="H54" i="30" s="1"/>
  <c r="H53" i="30"/>
  <c r="G49" i="30"/>
  <c r="H48" i="30" s="1"/>
  <c r="G44" i="30"/>
  <c r="H41" i="30" s="1"/>
  <c r="H40" i="30"/>
  <c r="H42" i="30"/>
  <c r="G37" i="30"/>
  <c r="H35" i="30" s="1"/>
  <c r="H32" i="30"/>
  <c r="H37" i="30" s="1"/>
  <c r="H33" i="30"/>
  <c r="H34" i="30"/>
  <c r="H36" i="30"/>
  <c r="G29" i="30"/>
  <c r="H26" i="30" s="1"/>
  <c r="G22" i="30"/>
  <c r="H20" i="30" s="1"/>
  <c r="H22" i="30" s="1"/>
  <c r="H21" i="30"/>
  <c r="G17" i="30"/>
  <c r="G11" i="30"/>
  <c r="H8" i="30"/>
  <c r="H9" i="30"/>
  <c r="H10" i="30"/>
  <c r="H11" i="30"/>
  <c r="G5" i="30"/>
  <c r="H3" i="30"/>
  <c r="H4" i="30"/>
  <c r="H5" i="30" s="1"/>
  <c r="G186" i="29"/>
  <c r="H185" i="29" s="1"/>
  <c r="H184" i="29"/>
  <c r="H186" i="29" s="1"/>
  <c r="G181" i="29"/>
  <c r="H179" i="29"/>
  <c r="H181" i="29" s="1"/>
  <c r="H180" i="29"/>
  <c r="G176" i="29"/>
  <c r="H171" i="29"/>
  <c r="H172" i="29"/>
  <c r="H176" i="29" s="1"/>
  <c r="H173" i="29"/>
  <c r="H174" i="29"/>
  <c r="H175" i="29"/>
  <c r="G168" i="29"/>
  <c r="H167" i="29" s="1"/>
  <c r="H166" i="29"/>
  <c r="H168" i="29" s="1"/>
  <c r="G163" i="29"/>
  <c r="H162" i="29" s="1"/>
  <c r="H161" i="29"/>
  <c r="H163" i="29" s="1"/>
  <c r="G158" i="29"/>
  <c r="H155" i="29" s="1"/>
  <c r="G152" i="29"/>
  <c r="G146" i="29"/>
  <c r="H142" i="29"/>
  <c r="H143" i="29"/>
  <c r="H144" i="29"/>
  <c r="H145" i="29"/>
  <c r="G139" i="29"/>
  <c r="H137" i="29" s="1"/>
  <c r="G134" i="29"/>
  <c r="G127" i="29"/>
  <c r="H124" i="29" s="1"/>
  <c r="G121" i="29"/>
  <c r="H119" i="29" s="1"/>
  <c r="G116" i="29"/>
  <c r="H112" i="29"/>
  <c r="H114" i="29"/>
  <c r="H115" i="29"/>
  <c r="G108" i="29"/>
  <c r="H106" i="29"/>
  <c r="H108" i="29" s="1"/>
  <c r="H107" i="29"/>
  <c r="G103" i="29"/>
  <c r="H101" i="29" s="1"/>
  <c r="G98" i="29"/>
  <c r="G93" i="29"/>
  <c r="H91" i="29" s="1"/>
  <c r="H93" i="29" s="1"/>
  <c r="H92" i="29"/>
  <c r="G88" i="29"/>
  <c r="H86" i="29" s="1"/>
  <c r="H88" i="29" s="1"/>
  <c r="H85" i="29"/>
  <c r="H87" i="29"/>
  <c r="G82" i="29"/>
  <c r="H78" i="29" s="1"/>
  <c r="G75" i="29"/>
  <c r="H73" i="29" s="1"/>
  <c r="H74" i="29"/>
  <c r="H75" i="29" s="1"/>
  <c r="G70" i="29"/>
  <c r="H68" i="29"/>
  <c r="G64" i="29"/>
  <c r="H62" i="29"/>
  <c r="H64" i="29" s="1"/>
  <c r="H63" i="29"/>
  <c r="G59" i="29"/>
  <c r="H57" i="29" s="1"/>
  <c r="G54" i="29"/>
  <c r="H52" i="29"/>
  <c r="H54" i="29" s="1"/>
  <c r="H53" i="29"/>
  <c r="G49" i="29"/>
  <c r="H47" i="29"/>
  <c r="H49" i="29" s="1"/>
  <c r="H48" i="29"/>
  <c r="G44" i="29"/>
  <c r="G37" i="29"/>
  <c r="H32" i="29"/>
  <c r="H34" i="29"/>
  <c r="G29" i="29"/>
  <c r="H27" i="29" s="1"/>
  <c r="G22" i="29"/>
  <c r="H20" i="29" s="1"/>
  <c r="G17" i="29"/>
  <c r="H14" i="29" s="1"/>
  <c r="G11" i="29"/>
  <c r="H8" i="29"/>
  <c r="H11" i="29" s="1"/>
  <c r="H9" i="29"/>
  <c r="H10" i="29"/>
  <c r="G5" i="29"/>
  <c r="H3" i="29" s="1"/>
  <c r="G186" i="28"/>
  <c r="H185" i="28" s="1"/>
  <c r="H184" i="28"/>
  <c r="G181" i="28"/>
  <c r="H179" i="28" s="1"/>
  <c r="G176" i="28"/>
  <c r="G168" i="28"/>
  <c r="H167" i="28" s="1"/>
  <c r="G163" i="28"/>
  <c r="H161" i="28"/>
  <c r="H162" i="28"/>
  <c r="H163" i="28"/>
  <c r="G158" i="28"/>
  <c r="H155" i="28"/>
  <c r="H158" i="28" s="1"/>
  <c r="H156" i="28"/>
  <c r="H157" i="28"/>
  <c r="G152" i="28"/>
  <c r="H149" i="28"/>
  <c r="H152" i="28" s="1"/>
  <c r="H150" i="28"/>
  <c r="H151" i="28"/>
  <c r="G146" i="28"/>
  <c r="H145" i="28" s="1"/>
  <c r="H146" i="28" s="1"/>
  <c r="H142" i="28"/>
  <c r="H143" i="28"/>
  <c r="H144" i="28"/>
  <c r="G139" i="28"/>
  <c r="H137" i="28"/>
  <c r="H139" i="28" s="1"/>
  <c r="H138" i="28"/>
  <c r="G134" i="28"/>
  <c r="G127" i="28"/>
  <c r="H124" i="28"/>
  <c r="H127" i="28" s="1"/>
  <c r="H125" i="28"/>
  <c r="H126" i="28"/>
  <c r="G121" i="28"/>
  <c r="H119" i="28"/>
  <c r="H120" i="28"/>
  <c r="H121" i="28" s="1"/>
  <c r="G116" i="28"/>
  <c r="H113" i="28" s="1"/>
  <c r="H112" i="28"/>
  <c r="H114" i="28"/>
  <c r="G108" i="28"/>
  <c r="H107" i="28" s="1"/>
  <c r="H106" i="28"/>
  <c r="H108" i="28" s="1"/>
  <c r="G103" i="28"/>
  <c r="H102" i="28" s="1"/>
  <c r="H101" i="28"/>
  <c r="G98" i="28"/>
  <c r="H96" i="28" s="1"/>
  <c r="G93" i="28"/>
  <c r="H91" i="28" s="1"/>
  <c r="G88" i="28"/>
  <c r="H85" i="28" s="1"/>
  <c r="G82" i="28"/>
  <c r="G75" i="28"/>
  <c r="H74" i="28" s="1"/>
  <c r="H73" i="28"/>
  <c r="H75" i="28"/>
  <c r="G70" i="28"/>
  <c r="H69" i="28" s="1"/>
  <c r="H67" i="28"/>
  <c r="H68" i="28"/>
  <c r="G64" i="28"/>
  <c r="H63" i="28" s="1"/>
  <c r="G59" i="28"/>
  <c r="H58" i="28" s="1"/>
  <c r="H59" i="28" s="1"/>
  <c r="H57" i="28"/>
  <c r="G54" i="28"/>
  <c r="H52" i="28" s="1"/>
  <c r="G49" i="28"/>
  <c r="H48" i="28" s="1"/>
  <c r="H47" i="28"/>
  <c r="H49" i="28" s="1"/>
  <c r="G44" i="28"/>
  <c r="H40" i="28" s="1"/>
  <c r="G37" i="28"/>
  <c r="H32" i="28" s="1"/>
  <c r="G29" i="28"/>
  <c r="H26" i="28" s="1"/>
  <c r="G22" i="28"/>
  <c r="H20" i="28" s="1"/>
  <c r="H22" i="28" s="1"/>
  <c r="H21" i="28"/>
  <c r="G17" i="28"/>
  <c r="H15" i="28"/>
  <c r="G11" i="28"/>
  <c r="H9" i="28" s="1"/>
  <c r="H8" i="28"/>
  <c r="H10" i="28"/>
  <c r="H11" i="28"/>
  <c r="G5" i="28"/>
  <c r="H3" i="28" s="1"/>
  <c r="H4" i="28"/>
  <c r="H5" i="28"/>
  <c r="G186" i="27"/>
  <c r="H184" i="27"/>
  <c r="H186" i="27" s="1"/>
  <c r="H185" i="27"/>
  <c r="G181" i="27"/>
  <c r="H179" i="27" s="1"/>
  <c r="G176" i="27"/>
  <c r="H172" i="27" s="1"/>
  <c r="H171" i="27"/>
  <c r="H173" i="27"/>
  <c r="H175" i="27"/>
  <c r="G168" i="27"/>
  <c r="H166" i="27" s="1"/>
  <c r="G163" i="27"/>
  <c r="H161" i="27" s="1"/>
  <c r="H162" i="27"/>
  <c r="G158" i="27"/>
  <c r="G152" i="27"/>
  <c r="H150" i="27"/>
  <c r="G146" i="27"/>
  <c r="H142" i="27"/>
  <c r="H143" i="27"/>
  <c r="H144" i="27"/>
  <c r="H145" i="27"/>
  <c r="G139" i="27"/>
  <c r="H137" i="27"/>
  <c r="H139" i="27" s="1"/>
  <c r="H138" i="27"/>
  <c r="G134" i="27"/>
  <c r="H130" i="27" s="1"/>
  <c r="G127" i="27"/>
  <c r="H124" i="27"/>
  <c r="H125" i="27"/>
  <c r="H126" i="27"/>
  <c r="G121" i="27"/>
  <c r="H119" i="27"/>
  <c r="H120" i="27"/>
  <c r="H121" i="27"/>
  <c r="G116" i="27"/>
  <c r="H112" i="27" s="1"/>
  <c r="H111" i="27"/>
  <c r="H116" i="27" s="1"/>
  <c r="H113" i="27"/>
  <c r="H114" i="27"/>
  <c r="H115" i="27"/>
  <c r="G108" i="27"/>
  <c r="H106" i="27"/>
  <c r="H107" i="27"/>
  <c r="G103" i="27"/>
  <c r="H101" i="27"/>
  <c r="H102" i="27"/>
  <c r="H103" i="27"/>
  <c r="G98" i="27"/>
  <c r="H96" i="27"/>
  <c r="H97" i="27"/>
  <c r="H98" i="27"/>
  <c r="G93" i="27"/>
  <c r="H91" i="27"/>
  <c r="H93" i="27" s="1"/>
  <c r="H92" i="27"/>
  <c r="G88" i="27"/>
  <c r="H86" i="27" s="1"/>
  <c r="H85" i="27"/>
  <c r="H87" i="27"/>
  <c r="G82" i="27"/>
  <c r="H81" i="27" s="1"/>
  <c r="H78" i="27"/>
  <c r="H82" i="27" s="1"/>
  <c r="H79" i="27"/>
  <c r="H80" i="27"/>
  <c r="G75" i="27"/>
  <c r="G70" i="27"/>
  <c r="H68" i="27"/>
  <c r="G64" i="27"/>
  <c r="H62" i="27" s="1"/>
  <c r="G59" i="27"/>
  <c r="H57" i="27"/>
  <c r="H58" i="27"/>
  <c r="H59" i="27"/>
  <c r="G54" i="27"/>
  <c r="H52" i="27"/>
  <c r="H54" i="27" s="1"/>
  <c r="H53" i="27"/>
  <c r="G49" i="27"/>
  <c r="H47" i="27"/>
  <c r="H49" i="27" s="1"/>
  <c r="H48" i="27"/>
  <c r="G44" i="27"/>
  <c r="H40" i="27" s="1"/>
  <c r="H41" i="27"/>
  <c r="H42" i="27"/>
  <c r="H43" i="27"/>
  <c r="H44" i="27"/>
  <c r="G37" i="27"/>
  <c r="H32" i="27" s="1"/>
  <c r="H33" i="27"/>
  <c r="H35" i="27"/>
  <c r="H36" i="27"/>
  <c r="G29" i="27"/>
  <c r="H26" i="27" s="1"/>
  <c r="G22" i="27"/>
  <c r="H20" i="27"/>
  <c r="H21" i="27"/>
  <c r="H22" i="27"/>
  <c r="G17" i="27"/>
  <c r="H14" i="27"/>
  <c r="H17" i="27" s="1"/>
  <c r="H15" i="27"/>
  <c r="H16" i="27"/>
  <c r="G11" i="27"/>
  <c r="H8" i="27"/>
  <c r="H9" i="27"/>
  <c r="H10" i="27"/>
  <c r="G5" i="27"/>
  <c r="H3" i="27" s="1"/>
  <c r="G186" i="26"/>
  <c r="H184" i="26"/>
  <c r="H185" i="26"/>
  <c r="H186" i="26" s="1"/>
  <c r="G181" i="26"/>
  <c r="H179" i="26" s="1"/>
  <c r="G176" i="26"/>
  <c r="H171" i="26" s="1"/>
  <c r="H175" i="26"/>
  <c r="G168" i="26"/>
  <c r="H166" i="26"/>
  <c r="H167" i="26"/>
  <c r="H168" i="26"/>
  <c r="G163" i="26"/>
  <c r="H161" i="26" s="1"/>
  <c r="H162" i="26"/>
  <c r="H163" i="26"/>
  <c r="G158" i="26"/>
  <c r="H157" i="26" s="1"/>
  <c r="H155" i="26"/>
  <c r="G152" i="26"/>
  <c r="H151" i="26" s="1"/>
  <c r="H149" i="26"/>
  <c r="G146" i="26"/>
  <c r="H142" i="26"/>
  <c r="H144" i="26"/>
  <c r="G139" i="26"/>
  <c r="H137" i="26"/>
  <c r="H139" i="26" s="1"/>
  <c r="H138" i="26"/>
  <c r="G134" i="26"/>
  <c r="H130" i="26"/>
  <c r="H134" i="26" s="1"/>
  <c r="H131" i="26"/>
  <c r="H132" i="26"/>
  <c r="H133" i="26"/>
  <c r="G127" i="26"/>
  <c r="H124" i="26" s="1"/>
  <c r="H125" i="26"/>
  <c r="G121" i="26"/>
  <c r="H119" i="26"/>
  <c r="H121" i="26" s="1"/>
  <c r="H120" i="26"/>
  <c r="G116" i="26"/>
  <c r="H111" i="26"/>
  <c r="H112" i="26"/>
  <c r="H113" i="26"/>
  <c r="H114" i="26"/>
  <c r="H115" i="26"/>
  <c r="G108" i="26"/>
  <c r="H106" i="26" s="1"/>
  <c r="H107" i="26"/>
  <c r="G103" i="26"/>
  <c r="H102" i="26" s="1"/>
  <c r="G98" i="26"/>
  <c r="H97" i="26" s="1"/>
  <c r="H96" i="26"/>
  <c r="H98" i="26" s="1"/>
  <c r="G93" i="26"/>
  <c r="H92" i="26" s="1"/>
  <c r="H93" i="26" s="1"/>
  <c r="H91" i="26"/>
  <c r="G88" i="26"/>
  <c r="H85" i="26"/>
  <c r="H88" i="26" s="1"/>
  <c r="H86" i="26"/>
  <c r="H87" i="26"/>
  <c r="G82" i="26"/>
  <c r="H78" i="26" s="1"/>
  <c r="G75" i="26"/>
  <c r="H73" i="26"/>
  <c r="H75" i="26" s="1"/>
  <c r="H74" i="26"/>
  <c r="G70" i="26"/>
  <c r="H67" i="26"/>
  <c r="H70" i="26" s="1"/>
  <c r="H68" i="26"/>
  <c r="H69" i="26"/>
  <c r="G64" i="26"/>
  <c r="H62" i="26" s="1"/>
  <c r="H64" i="26" s="1"/>
  <c r="H63" i="26"/>
  <c r="G59" i="26"/>
  <c r="H57" i="26" s="1"/>
  <c r="H58" i="26"/>
  <c r="H59" i="26"/>
  <c r="G54" i="26"/>
  <c r="H53" i="26" s="1"/>
  <c r="H52" i="26"/>
  <c r="H54" i="26"/>
  <c r="G49" i="26"/>
  <c r="H48" i="26" s="1"/>
  <c r="H47" i="26"/>
  <c r="H49" i="26" s="1"/>
  <c r="G44" i="26"/>
  <c r="H41" i="26" s="1"/>
  <c r="H44" i="26" s="1"/>
  <c r="H40" i="26"/>
  <c r="H42" i="26"/>
  <c r="H43" i="26"/>
  <c r="G37" i="26"/>
  <c r="H32" i="26"/>
  <c r="H37" i="26" s="1"/>
  <c r="H33" i="26"/>
  <c r="H34" i="26"/>
  <c r="H35" i="26"/>
  <c r="H36" i="26"/>
  <c r="G29" i="26"/>
  <c r="H25" i="26"/>
  <c r="H29" i="26" s="1"/>
  <c r="H26" i="26"/>
  <c r="H27" i="26"/>
  <c r="H28" i="26"/>
  <c r="G22" i="26"/>
  <c r="H20" i="26"/>
  <c r="H21" i="26"/>
  <c r="H22" i="26" s="1"/>
  <c r="G17" i="26"/>
  <c r="H14" i="26"/>
  <c r="H15" i="26"/>
  <c r="H16" i="26"/>
  <c r="H17" i="26"/>
  <c r="G11" i="26"/>
  <c r="H8" i="26" s="1"/>
  <c r="G5" i="26"/>
  <c r="H3" i="26" s="1"/>
  <c r="G186" i="25"/>
  <c r="H184" i="25" s="1"/>
  <c r="H185" i="25"/>
  <c r="G181" i="25"/>
  <c r="G176" i="25"/>
  <c r="H174" i="25" s="1"/>
  <c r="H171" i="25"/>
  <c r="H172" i="25"/>
  <c r="H173" i="25"/>
  <c r="H175" i="25"/>
  <c r="G168" i="25"/>
  <c r="H166" i="25" s="1"/>
  <c r="H168" i="25" s="1"/>
  <c r="H167" i="25"/>
  <c r="G163" i="25"/>
  <c r="H162" i="25" s="1"/>
  <c r="G158" i="25"/>
  <c r="H157" i="25" s="1"/>
  <c r="H155" i="25"/>
  <c r="H158" i="25" s="1"/>
  <c r="H156" i="25"/>
  <c r="G152" i="25"/>
  <c r="H149" i="25"/>
  <c r="H150" i="25"/>
  <c r="H151" i="25"/>
  <c r="G146" i="25"/>
  <c r="H145" i="25" s="1"/>
  <c r="H142" i="25"/>
  <c r="H146" i="25" s="1"/>
  <c r="H143" i="25"/>
  <c r="H144" i="25"/>
  <c r="G139" i="25"/>
  <c r="H138" i="25" s="1"/>
  <c r="H137" i="25"/>
  <c r="H139" i="25" s="1"/>
  <c r="G134" i="25"/>
  <c r="H131" i="25" s="1"/>
  <c r="H130" i="25"/>
  <c r="H134" i="25" s="1"/>
  <c r="H132" i="25"/>
  <c r="H133" i="25"/>
  <c r="G127" i="25"/>
  <c r="G121" i="25"/>
  <c r="H120" i="25" s="1"/>
  <c r="H119" i="25"/>
  <c r="H121" i="25"/>
  <c r="G116" i="25"/>
  <c r="H111" i="25"/>
  <c r="H112" i="25"/>
  <c r="H113" i="25"/>
  <c r="H114" i="25"/>
  <c r="H116" i="25" s="1"/>
  <c r="H115" i="25"/>
  <c r="G108" i="25"/>
  <c r="H106" i="25" s="1"/>
  <c r="G103" i="25"/>
  <c r="H102" i="25" s="1"/>
  <c r="H101" i="25"/>
  <c r="G98" i="25"/>
  <c r="H96" i="25" s="1"/>
  <c r="G93" i="25"/>
  <c r="H91" i="25"/>
  <c r="H93" i="25" s="1"/>
  <c r="H92" i="25"/>
  <c r="G88" i="25"/>
  <c r="H85" i="25"/>
  <c r="H86" i="25"/>
  <c r="H87" i="25"/>
  <c r="G82" i="25"/>
  <c r="H80" i="25" s="1"/>
  <c r="H78" i="25"/>
  <c r="H79" i="25"/>
  <c r="H82" i="25" s="1"/>
  <c r="H81" i="25"/>
  <c r="G75" i="25"/>
  <c r="H74" i="25" s="1"/>
  <c r="H75" i="25" s="1"/>
  <c r="H73" i="25"/>
  <c r="G70" i="25"/>
  <c r="H68" i="25" s="1"/>
  <c r="H67" i="25"/>
  <c r="H69" i="25"/>
  <c r="G64" i="25"/>
  <c r="H62" i="25" s="1"/>
  <c r="H63" i="25"/>
  <c r="H64" i="25"/>
  <c r="G59" i="25"/>
  <c r="H57" i="25"/>
  <c r="H58" i="25"/>
  <c r="H59" i="25" s="1"/>
  <c r="G54" i="25"/>
  <c r="H52" i="25" s="1"/>
  <c r="H53" i="25"/>
  <c r="G49" i="25"/>
  <c r="H47" i="25" s="1"/>
  <c r="H49" i="25" s="1"/>
  <c r="H48" i="25"/>
  <c r="G44" i="25"/>
  <c r="H43" i="25" s="1"/>
  <c r="H40" i="25"/>
  <c r="H44" i="25" s="1"/>
  <c r="H41" i="25"/>
  <c r="H42" i="25"/>
  <c r="G37" i="25"/>
  <c r="H33" i="25" s="1"/>
  <c r="H32" i="25"/>
  <c r="H37" i="25" s="1"/>
  <c r="H34" i="25"/>
  <c r="H35" i="25"/>
  <c r="H36" i="25"/>
  <c r="G29" i="25"/>
  <c r="H26" i="25" s="1"/>
  <c r="H25" i="25"/>
  <c r="H27" i="25"/>
  <c r="H28" i="25"/>
  <c r="G22" i="25"/>
  <c r="H20" i="25" s="1"/>
  <c r="H21" i="25"/>
  <c r="G17" i="25"/>
  <c r="H15" i="25" s="1"/>
  <c r="G11" i="25"/>
  <c r="H8" i="25"/>
  <c r="H9" i="25"/>
  <c r="H10" i="25"/>
  <c r="H11" i="25" s="1"/>
  <c r="G5" i="25"/>
  <c r="H4" i="25" s="1"/>
  <c r="H3" i="25"/>
  <c r="H5" i="25"/>
  <c r="G186" i="24"/>
  <c r="H184" i="24" s="1"/>
  <c r="H186" i="24" s="1"/>
  <c r="H185" i="24"/>
  <c r="G181" i="24"/>
  <c r="H179" i="24" s="1"/>
  <c r="H180" i="24"/>
  <c r="G176" i="24"/>
  <c r="H172" i="24"/>
  <c r="H174" i="24"/>
  <c r="H175" i="24"/>
  <c r="G168" i="24"/>
  <c r="H161" i="24"/>
  <c r="H163" i="24" s="1"/>
  <c r="H162" i="24"/>
  <c r="G158" i="24"/>
  <c r="H155" i="24" s="1"/>
  <c r="G152" i="24"/>
  <c r="H149" i="24" s="1"/>
  <c r="H150" i="24"/>
  <c r="G146" i="24"/>
  <c r="H142" i="24"/>
  <c r="H143" i="24"/>
  <c r="H144" i="24"/>
  <c r="H145" i="24"/>
  <c r="H146" i="24"/>
  <c r="G139" i="24"/>
  <c r="H137" i="24"/>
  <c r="H139" i="24" s="1"/>
  <c r="H138" i="24"/>
  <c r="G134" i="24"/>
  <c r="H130" i="24" s="1"/>
  <c r="H131" i="24"/>
  <c r="H132" i="24"/>
  <c r="H133" i="24"/>
  <c r="G127" i="24"/>
  <c r="H125" i="24"/>
  <c r="G121" i="24"/>
  <c r="H119" i="24"/>
  <c r="H120" i="24"/>
  <c r="H121" i="24" s="1"/>
  <c r="G116" i="24"/>
  <c r="H111" i="24" s="1"/>
  <c r="H112" i="24"/>
  <c r="H113" i="24"/>
  <c r="H114" i="24"/>
  <c r="H115" i="24"/>
  <c r="G108" i="24"/>
  <c r="H107" i="24" s="1"/>
  <c r="H106" i="24"/>
  <c r="G103" i="24"/>
  <c r="H102" i="24" s="1"/>
  <c r="G98" i="24"/>
  <c r="H96" i="24"/>
  <c r="H98" i="24" s="1"/>
  <c r="H97" i="24"/>
  <c r="G93" i="24"/>
  <c r="H92" i="24" s="1"/>
  <c r="H91" i="24"/>
  <c r="H93" i="24" s="1"/>
  <c r="G88" i="24"/>
  <c r="H86" i="24"/>
  <c r="G82" i="24"/>
  <c r="H78" i="24" s="1"/>
  <c r="G75" i="24"/>
  <c r="H73" i="24"/>
  <c r="H75" i="24" s="1"/>
  <c r="H74" i="24"/>
  <c r="G70" i="24"/>
  <c r="H67" i="24"/>
  <c r="H70" i="24" s="1"/>
  <c r="H68" i="24"/>
  <c r="H69" i="24"/>
  <c r="G64" i="24"/>
  <c r="H63" i="24" s="1"/>
  <c r="H64" i="24" s="1"/>
  <c r="H62" i="24"/>
  <c r="G59" i="24"/>
  <c r="H57" i="24" s="1"/>
  <c r="H59" i="24" s="1"/>
  <c r="H58" i="24"/>
  <c r="G54" i="24"/>
  <c r="H53" i="24" s="1"/>
  <c r="H52" i="24"/>
  <c r="G49" i="24"/>
  <c r="H48" i="24" s="1"/>
  <c r="H47" i="24"/>
  <c r="H49" i="24" s="1"/>
  <c r="G44" i="24"/>
  <c r="H41" i="24" s="1"/>
  <c r="H40" i="24"/>
  <c r="H44" i="24" s="1"/>
  <c r="H42" i="24"/>
  <c r="H43" i="24"/>
  <c r="G37" i="24"/>
  <c r="H34" i="24" s="1"/>
  <c r="G29" i="24"/>
  <c r="H26" i="24" s="1"/>
  <c r="H25" i="24"/>
  <c r="H29" i="24" s="1"/>
  <c r="H27" i="24"/>
  <c r="H28" i="24"/>
  <c r="G22" i="24"/>
  <c r="H20" i="24"/>
  <c r="H22" i="24" s="1"/>
  <c r="H21" i="24"/>
  <c r="G17" i="24"/>
  <c r="H14" i="24"/>
  <c r="H17" i="24" s="1"/>
  <c r="H15" i="24"/>
  <c r="H16" i="24"/>
  <c r="G11" i="24"/>
  <c r="H8" i="24" s="1"/>
  <c r="H11" i="24" s="1"/>
  <c r="H9" i="24"/>
  <c r="H10" i="24"/>
  <c r="G5" i="24"/>
  <c r="H3" i="24"/>
  <c r="H5" i="24" s="1"/>
  <c r="H4" i="24"/>
  <c r="G186" i="22"/>
  <c r="H185" i="22" s="1"/>
  <c r="H184" i="22"/>
  <c r="H186" i="22" s="1"/>
  <c r="G181" i="22"/>
  <c r="G176" i="22"/>
  <c r="H172" i="22" s="1"/>
  <c r="H171" i="22"/>
  <c r="H173" i="22"/>
  <c r="H174" i="22"/>
  <c r="G168" i="22"/>
  <c r="G163" i="22"/>
  <c r="G158" i="22"/>
  <c r="H157" i="22" s="1"/>
  <c r="H155" i="22"/>
  <c r="H156" i="22"/>
  <c r="G152" i="22"/>
  <c r="H149" i="22"/>
  <c r="H152" i="22" s="1"/>
  <c r="H150" i="22"/>
  <c r="H151" i="22"/>
  <c r="G146" i="22"/>
  <c r="H144" i="22" s="1"/>
  <c r="H142" i="22"/>
  <c r="H143" i="22"/>
  <c r="G139" i="22"/>
  <c r="H137" i="22"/>
  <c r="H139" i="22" s="1"/>
  <c r="H138" i="22"/>
  <c r="G134" i="22"/>
  <c r="H131" i="22" s="1"/>
  <c r="H130" i="22"/>
  <c r="H132" i="22"/>
  <c r="H124" i="22"/>
  <c r="H127" i="22" s="1"/>
  <c r="H125" i="22"/>
  <c r="H126" i="22"/>
  <c r="G121" i="22"/>
  <c r="H119" i="22" s="1"/>
  <c r="H120" i="22"/>
  <c r="G116" i="22"/>
  <c r="H111" i="22" s="1"/>
  <c r="H112" i="22"/>
  <c r="H114" i="22"/>
  <c r="H115" i="22"/>
  <c r="G108" i="22"/>
  <c r="H106" i="22"/>
  <c r="H108" i="22" s="1"/>
  <c r="H107" i="22"/>
  <c r="G103" i="22"/>
  <c r="H102" i="22" s="1"/>
  <c r="H101" i="22"/>
  <c r="G98" i="22"/>
  <c r="H96" i="22" s="1"/>
  <c r="H98" i="22" s="1"/>
  <c r="H97" i="22"/>
  <c r="G93" i="22"/>
  <c r="H92" i="22" s="1"/>
  <c r="H91" i="22"/>
  <c r="H93" i="22" s="1"/>
  <c r="G88" i="22"/>
  <c r="H87" i="22" s="1"/>
  <c r="H85" i="22"/>
  <c r="H86" i="22"/>
  <c r="G82" i="22"/>
  <c r="H78" i="22"/>
  <c r="H79" i="22"/>
  <c r="H80" i="22"/>
  <c r="H81" i="22"/>
  <c r="G75" i="22"/>
  <c r="H73" i="22" s="1"/>
  <c r="H74" i="22"/>
  <c r="G70" i="22"/>
  <c r="G64" i="22"/>
  <c r="H62" i="22"/>
  <c r="H63" i="22"/>
  <c r="H64" i="22"/>
  <c r="G59" i="22"/>
  <c r="H57" i="22"/>
  <c r="H58" i="22"/>
  <c r="H59" i="22"/>
  <c r="G54" i="22"/>
  <c r="H52" i="22"/>
  <c r="H53" i="22"/>
  <c r="H54" i="22" s="1"/>
  <c r="G49" i="22"/>
  <c r="H48" i="22" s="1"/>
  <c r="G44" i="22"/>
  <c r="H40" i="22" s="1"/>
  <c r="G37" i="22"/>
  <c r="H34" i="22" s="1"/>
  <c r="H32" i="22"/>
  <c r="H33" i="22"/>
  <c r="H35" i="22"/>
  <c r="G29" i="22"/>
  <c r="H25" i="22" s="1"/>
  <c r="G22" i="22"/>
  <c r="H20" i="22" s="1"/>
  <c r="G17" i="22"/>
  <c r="H14" i="22" s="1"/>
  <c r="G11" i="22"/>
  <c r="H8" i="22" s="1"/>
  <c r="H9" i="22"/>
  <c r="G5" i="22"/>
  <c r="H3" i="22"/>
  <c r="H4" i="22"/>
  <c r="H5" i="22"/>
  <c r="G186" i="21"/>
  <c r="H184" i="21"/>
  <c r="H185" i="21"/>
  <c r="H186" i="21" s="1"/>
  <c r="G181" i="21"/>
  <c r="H179" i="21" s="1"/>
  <c r="H181" i="21" s="1"/>
  <c r="H180" i="21"/>
  <c r="G176" i="21"/>
  <c r="H171" i="21" s="1"/>
  <c r="G168" i="21"/>
  <c r="H167" i="21" s="1"/>
  <c r="G163" i="21"/>
  <c r="H162" i="21" s="1"/>
  <c r="G158" i="21"/>
  <c r="H156" i="21" s="1"/>
  <c r="H155" i="21"/>
  <c r="H158" i="21" s="1"/>
  <c r="H157" i="21"/>
  <c r="G152" i="21"/>
  <c r="H151" i="21" s="1"/>
  <c r="G146" i="21"/>
  <c r="H145" i="21" s="1"/>
  <c r="G139" i="21"/>
  <c r="H137" i="21" s="1"/>
  <c r="G134" i="21"/>
  <c r="H130" i="21" s="1"/>
  <c r="H134" i="21" s="1"/>
  <c r="H131" i="21"/>
  <c r="H132" i="21"/>
  <c r="H133" i="21"/>
  <c r="G127" i="21"/>
  <c r="H126" i="21" s="1"/>
  <c r="H125" i="21"/>
  <c r="G121" i="21"/>
  <c r="H119" i="21"/>
  <c r="H121" i="21" s="1"/>
  <c r="H120" i="21"/>
  <c r="G116" i="21"/>
  <c r="H112" i="21" s="1"/>
  <c r="H114" i="21"/>
  <c r="G108" i="21"/>
  <c r="H106" i="21"/>
  <c r="H108" i="21" s="1"/>
  <c r="H107" i="21"/>
  <c r="G103" i="21"/>
  <c r="H101" i="21"/>
  <c r="H103" i="21" s="1"/>
  <c r="H102" i="21"/>
  <c r="G98" i="21"/>
  <c r="H97" i="21" s="1"/>
  <c r="G93" i="21"/>
  <c r="G88" i="21"/>
  <c r="H86" i="21" s="1"/>
  <c r="G82" i="21"/>
  <c r="H78" i="21"/>
  <c r="H82" i="21" s="1"/>
  <c r="H79" i="21"/>
  <c r="H80" i="21"/>
  <c r="H81" i="21"/>
  <c r="G75" i="21"/>
  <c r="H73" i="21"/>
  <c r="H75" i="21" s="1"/>
  <c r="H74" i="21"/>
  <c r="G70" i="21"/>
  <c r="H67" i="21" s="1"/>
  <c r="G64" i="21"/>
  <c r="H62" i="21"/>
  <c r="H63" i="21"/>
  <c r="H64" i="21"/>
  <c r="G59" i="21"/>
  <c r="H57" i="21"/>
  <c r="H59" i="21" s="1"/>
  <c r="H58" i="21"/>
  <c r="G54" i="21"/>
  <c r="H52" i="21"/>
  <c r="H54" i="21" s="1"/>
  <c r="H53" i="21"/>
  <c r="G49" i="21"/>
  <c r="G44" i="21"/>
  <c r="H40" i="21"/>
  <c r="G37" i="21"/>
  <c r="H33" i="21" s="1"/>
  <c r="H32" i="21"/>
  <c r="H37" i="21" s="1"/>
  <c r="H34" i="21"/>
  <c r="H35" i="21"/>
  <c r="H36" i="21"/>
  <c r="G29" i="21"/>
  <c r="H26" i="21" s="1"/>
  <c r="H28" i="21"/>
  <c r="G22" i="21"/>
  <c r="H20" i="21" s="1"/>
  <c r="H21" i="21"/>
  <c r="H22" i="21"/>
  <c r="G17" i="21"/>
  <c r="H15" i="21"/>
  <c r="G11" i="21"/>
  <c r="H8" i="21"/>
  <c r="H11" i="21" s="1"/>
  <c r="H9" i="21"/>
  <c r="H10" i="21"/>
  <c r="G5" i="21"/>
  <c r="H3" i="21" s="1"/>
  <c r="H5" i="21" s="1"/>
  <c r="H4" i="21"/>
  <c r="G186" i="20"/>
  <c r="H184" i="20"/>
  <c r="H185" i="20"/>
  <c r="H186" i="20"/>
  <c r="G181" i="20"/>
  <c r="H180" i="20" s="1"/>
  <c r="H179" i="20"/>
  <c r="H181" i="20"/>
  <c r="G176" i="20"/>
  <c r="H174" i="20" s="1"/>
  <c r="G168" i="20"/>
  <c r="H166" i="20"/>
  <c r="H168" i="20" s="1"/>
  <c r="H167" i="20"/>
  <c r="G163" i="20"/>
  <c r="H161" i="20" s="1"/>
  <c r="G158" i="20"/>
  <c r="H155" i="20"/>
  <c r="H156" i="20"/>
  <c r="H157" i="20"/>
  <c r="G152" i="20"/>
  <c r="H150" i="20" s="1"/>
  <c r="G146" i="20"/>
  <c r="H142" i="20" s="1"/>
  <c r="G139" i="20"/>
  <c r="H137" i="20" s="1"/>
  <c r="G134" i="20"/>
  <c r="H130" i="20" s="1"/>
  <c r="G127" i="20"/>
  <c r="H124" i="20" s="1"/>
  <c r="H125" i="20"/>
  <c r="H126" i="20"/>
  <c r="G121" i="20"/>
  <c r="H119" i="20" s="1"/>
  <c r="H120" i="20"/>
  <c r="G116" i="20"/>
  <c r="H111" i="20"/>
  <c r="H112" i="20"/>
  <c r="H113" i="20"/>
  <c r="H114" i="20"/>
  <c r="H115" i="20"/>
  <c r="G108" i="20"/>
  <c r="H107" i="20" s="1"/>
  <c r="G103" i="20"/>
  <c r="H102" i="20" s="1"/>
  <c r="G98" i="20"/>
  <c r="H96" i="20"/>
  <c r="H98" i="20" s="1"/>
  <c r="H97" i="20"/>
  <c r="G93" i="20"/>
  <c r="H91" i="20"/>
  <c r="H92" i="20"/>
  <c r="H93" i="20" s="1"/>
  <c r="G88" i="20"/>
  <c r="H85" i="20"/>
  <c r="H86" i="20"/>
  <c r="H87" i="20"/>
  <c r="H88" i="20"/>
  <c r="G82" i="20"/>
  <c r="H78" i="20" s="1"/>
  <c r="H80" i="20"/>
  <c r="G75" i="20"/>
  <c r="H73" i="20"/>
  <c r="H74" i="20"/>
  <c r="G70" i="20"/>
  <c r="H68" i="20" s="1"/>
  <c r="H69" i="20"/>
  <c r="G64" i="20"/>
  <c r="G59" i="20"/>
  <c r="H58" i="20" s="1"/>
  <c r="H57" i="20"/>
  <c r="H59" i="20" s="1"/>
  <c r="G54" i="20"/>
  <c r="H53" i="20" s="1"/>
  <c r="H52" i="20"/>
  <c r="H54" i="20" s="1"/>
  <c r="G49" i="20"/>
  <c r="H48" i="20" s="1"/>
  <c r="H47" i="20"/>
  <c r="H49" i="20" s="1"/>
  <c r="G44" i="20"/>
  <c r="H42" i="20" s="1"/>
  <c r="H40" i="20"/>
  <c r="H44" i="20" s="1"/>
  <c r="H41" i="20"/>
  <c r="H43" i="20"/>
  <c r="G37" i="20"/>
  <c r="H33" i="20" s="1"/>
  <c r="H32" i="20"/>
  <c r="H36" i="20"/>
  <c r="G29" i="20"/>
  <c r="H25" i="20"/>
  <c r="H26" i="20"/>
  <c r="H29" i="20" s="1"/>
  <c r="H27" i="20"/>
  <c r="H28" i="20"/>
  <c r="G22" i="20"/>
  <c r="H21" i="20" s="1"/>
  <c r="H20" i="20"/>
  <c r="H22" i="20"/>
  <c r="G17" i="20"/>
  <c r="H16" i="20" s="1"/>
  <c r="H14" i="20"/>
  <c r="G11" i="20"/>
  <c r="H9" i="20" s="1"/>
  <c r="H8" i="20"/>
  <c r="G5" i="20"/>
  <c r="H3" i="20" s="1"/>
  <c r="H4" i="20"/>
  <c r="H5" i="20" s="1"/>
  <c r="G186" i="19"/>
  <c r="H185" i="19" s="1"/>
  <c r="H184" i="19"/>
  <c r="H186" i="19"/>
  <c r="G181" i="19"/>
  <c r="H180" i="19" s="1"/>
  <c r="H179" i="19"/>
  <c r="G176" i="19"/>
  <c r="H172" i="19" s="1"/>
  <c r="H171" i="19"/>
  <c r="H173" i="19"/>
  <c r="H174" i="19"/>
  <c r="G168" i="19"/>
  <c r="H166" i="19"/>
  <c r="H168" i="19" s="1"/>
  <c r="H167" i="19"/>
  <c r="G163" i="19"/>
  <c r="H161" i="19"/>
  <c r="H162" i="19"/>
  <c r="H163" i="19" s="1"/>
  <c r="G158" i="19"/>
  <c r="H155" i="19" s="1"/>
  <c r="H156" i="19"/>
  <c r="H157" i="19"/>
  <c r="G152" i="19"/>
  <c r="H150" i="19"/>
  <c r="G146" i="19"/>
  <c r="H142" i="19"/>
  <c r="H146" i="19" s="1"/>
  <c r="H143" i="19"/>
  <c r="H144" i="19"/>
  <c r="H145" i="19"/>
  <c r="G139" i="19"/>
  <c r="H137" i="19"/>
  <c r="H139" i="19" s="1"/>
  <c r="H138" i="19"/>
  <c r="G134" i="19"/>
  <c r="H130" i="19"/>
  <c r="H131" i="19"/>
  <c r="H132" i="19"/>
  <c r="H134" i="19" s="1"/>
  <c r="H133" i="19"/>
  <c r="G127" i="19"/>
  <c r="H126" i="19" s="1"/>
  <c r="H124" i="19"/>
  <c r="H125" i="19"/>
  <c r="G121" i="19"/>
  <c r="H119" i="19" s="1"/>
  <c r="G116" i="19"/>
  <c r="H111" i="19"/>
  <c r="H116" i="19" s="1"/>
  <c r="H112" i="19"/>
  <c r="H113" i="19"/>
  <c r="H114" i="19"/>
  <c r="H115" i="19"/>
  <c r="G108" i="19"/>
  <c r="H106" i="19"/>
  <c r="H107" i="19"/>
  <c r="H108" i="19" s="1"/>
  <c r="G103" i="19"/>
  <c r="H101" i="19"/>
  <c r="H102" i="19"/>
  <c r="G98" i="19"/>
  <c r="H96" i="19"/>
  <c r="H97" i="19"/>
  <c r="H98" i="19" s="1"/>
  <c r="G93" i="19"/>
  <c r="H91" i="19"/>
  <c r="H92" i="19"/>
  <c r="H93" i="19" s="1"/>
  <c r="G88" i="19"/>
  <c r="H85" i="19" s="1"/>
  <c r="H86" i="19"/>
  <c r="G82" i="19"/>
  <c r="H78" i="19" s="1"/>
  <c r="H82" i="19" s="1"/>
  <c r="H79" i="19"/>
  <c r="H80" i="19"/>
  <c r="H81" i="19"/>
  <c r="G75" i="19"/>
  <c r="H73" i="19"/>
  <c r="H74" i="19"/>
  <c r="H75" i="19" s="1"/>
  <c r="G70" i="19"/>
  <c r="H67" i="19" s="1"/>
  <c r="G64" i="19"/>
  <c r="H62" i="19" s="1"/>
  <c r="G59" i="19"/>
  <c r="H57" i="19" s="1"/>
  <c r="G54" i="19"/>
  <c r="H52" i="19"/>
  <c r="H53" i="19"/>
  <c r="H54" i="19"/>
  <c r="G49" i="19"/>
  <c r="H47" i="19"/>
  <c r="H48" i="19"/>
  <c r="H49" i="19"/>
  <c r="G44" i="19"/>
  <c r="H40" i="19"/>
  <c r="H44" i="19" s="1"/>
  <c r="H41" i="19"/>
  <c r="H42" i="19"/>
  <c r="H43" i="19"/>
  <c r="G37" i="19"/>
  <c r="H32" i="19"/>
  <c r="H33" i="19"/>
  <c r="H34" i="19"/>
  <c r="H35" i="19"/>
  <c r="H36" i="19"/>
  <c r="H37" i="19"/>
  <c r="G29" i="19"/>
  <c r="H25" i="19" s="1"/>
  <c r="H26" i="19"/>
  <c r="H27" i="19"/>
  <c r="H28" i="19"/>
  <c r="H29" i="19"/>
  <c r="G22" i="19"/>
  <c r="H20" i="19"/>
  <c r="H21" i="19"/>
  <c r="G17" i="19"/>
  <c r="H14" i="19" s="1"/>
  <c r="H15" i="19"/>
  <c r="G11" i="19"/>
  <c r="H8" i="19"/>
  <c r="H11" i="19" s="1"/>
  <c r="H9" i="19"/>
  <c r="H10" i="19"/>
  <c r="G5" i="19"/>
  <c r="H4" i="19" s="1"/>
  <c r="G186" i="18"/>
  <c r="H185" i="18" s="1"/>
  <c r="H184" i="18"/>
  <c r="H186" i="18" s="1"/>
  <c r="G181" i="18"/>
  <c r="H179" i="18" s="1"/>
  <c r="H181" i="18" s="1"/>
  <c r="H180" i="18"/>
  <c r="G176" i="18"/>
  <c r="H172" i="18"/>
  <c r="H174" i="18"/>
  <c r="G168" i="18"/>
  <c r="H166" i="18" s="1"/>
  <c r="G163" i="18"/>
  <c r="H161" i="18" s="1"/>
  <c r="G158" i="18"/>
  <c r="H156" i="18" s="1"/>
  <c r="H158" i="18" s="1"/>
  <c r="H155" i="18"/>
  <c r="H157" i="18"/>
  <c r="G152" i="18"/>
  <c r="H150" i="18" s="1"/>
  <c r="H149" i="18"/>
  <c r="H151" i="18"/>
  <c r="H152" i="18"/>
  <c r="G146" i="18"/>
  <c r="H143" i="18" s="1"/>
  <c r="H144" i="18"/>
  <c r="G139" i="18"/>
  <c r="H137" i="18"/>
  <c r="H138" i="18"/>
  <c r="G134" i="18"/>
  <c r="H130" i="18"/>
  <c r="H131" i="18"/>
  <c r="H132" i="18"/>
  <c r="H133" i="18"/>
  <c r="H134" i="18"/>
  <c r="G127" i="18"/>
  <c r="H125" i="18" s="1"/>
  <c r="H124" i="18"/>
  <c r="H126" i="18"/>
  <c r="G121" i="18"/>
  <c r="H119" i="18" s="1"/>
  <c r="G116" i="18"/>
  <c r="H111" i="18"/>
  <c r="H116" i="18" s="1"/>
  <c r="H112" i="18"/>
  <c r="H113" i="18"/>
  <c r="H114" i="18"/>
  <c r="H115" i="18"/>
  <c r="G108" i="18"/>
  <c r="H106" i="18" s="1"/>
  <c r="G103" i="18"/>
  <c r="H101" i="18" s="1"/>
  <c r="H103" i="18" s="1"/>
  <c r="H102" i="18"/>
  <c r="G98" i="18"/>
  <c r="H97" i="18" s="1"/>
  <c r="H96" i="18"/>
  <c r="H98" i="18" s="1"/>
  <c r="G93" i="18"/>
  <c r="G88" i="18"/>
  <c r="H86" i="18" s="1"/>
  <c r="H87" i="18"/>
  <c r="G82" i="18"/>
  <c r="H78" i="18"/>
  <c r="H82" i="18" s="1"/>
  <c r="H79" i="18"/>
  <c r="H80" i="18"/>
  <c r="H81" i="18"/>
  <c r="G75" i="18"/>
  <c r="H73" i="18" s="1"/>
  <c r="H74" i="18"/>
  <c r="G70" i="18"/>
  <c r="H68" i="18"/>
  <c r="G64" i="18"/>
  <c r="H62" i="18" s="1"/>
  <c r="G59" i="18"/>
  <c r="H57" i="18" s="1"/>
  <c r="G54" i="18"/>
  <c r="H52" i="18" s="1"/>
  <c r="H53" i="18"/>
  <c r="H54" i="18" s="1"/>
  <c r="G49" i="18"/>
  <c r="H48" i="18" s="1"/>
  <c r="G44" i="18"/>
  <c r="H41" i="18" s="1"/>
  <c r="H43" i="18"/>
  <c r="G37" i="18"/>
  <c r="H32" i="18"/>
  <c r="H33" i="18"/>
  <c r="H34" i="18"/>
  <c r="H35" i="18"/>
  <c r="H36" i="18"/>
  <c r="G29" i="18"/>
  <c r="H25" i="18" s="1"/>
  <c r="G22" i="18"/>
  <c r="H21" i="18" s="1"/>
  <c r="H20" i="18"/>
  <c r="G17" i="18"/>
  <c r="H14" i="18"/>
  <c r="H17" i="18" s="1"/>
  <c r="H15" i="18"/>
  <c r="H16" i="18"/>
  <c r="G11" i="18"/>
  <c r="H8" i="18" s="1"/>
  <c r="G5" i="18"/>
  <c r="H3" i="18"/>
  <c r="H4" i="18"/>
  <c r="H5" i="18" s="1"/>
  <c r="G186" i="17"/>
  <c r="H184" i="17" s="1"/>
  <c r="H185" i="17"/>
  <c r="H186" i="17"/>
  <c r="G181" i="17"/>
  <c r="H179" i="17" s="1"/>
  <c r="H181" i="17" s="1"/>
  <c r="H180" i="17"/>
  <c r="G176" i="17"/>
  <c r="H171" i="17" s="1"/>
  <c r="H173" i="17"/>
  <c r="G168" i="17"/>
  <c r="H167" i="17" s="1"/>
  <c r="H166" i="17"/>
  <c r="G163" i="17"/>
  <c r="H162" i="17" s="1"/>
  <c r="H161" i="17"/>
  <c r="H163" i="17" s="1"/>
  <c r="G158" i="17"/>
  <c r="H155" i="17"/>
  <c r="H158" i="17" s="1"/>
  <c r="H156" i="17"/>
  <c r="H157" i="17"/>
  <c r="G152" i="17"/>
  <c r="H150" i="17"/>
  <c r="G146" i="17"/>
  <c r="G139" i="17"/>
  <c r="H138" i="17" s="1"/>
  <c r="G134" i="17"/>
  <c r="H131" i="17" s="1"/>
  <c r="H130" i="17"/>
  <c r="H134" i="17" s="1"/>
  <c r="H132" i="17"/>
  <c r="H133" i="17"/>
  <c r="G127" i="17"/>
  <c r="H124" i="17"/>
  <c r="H127" i="17" s="1"/>
  <c r="H125" i="17"/>
  <c r="H126" i="17"/>
  <c r="G121" i="17"/>
  <c r="H119" i="17" s="1"/>
  <c r="H121" i="17" s="1"/>
  <c r="H120" i="17"/>
  <c r="G116" i="17"/>
  <c r="H113" i="17" s="1"/>
  <c r="H112" i="17"/>
  <c r="G108" i="17"/>
  <c r="H106" i="17" s="1"/>
  <c r="H107" i="17"/>
  <c r="G103" i="17"/>
  <c r="H101" i="17" s="1"/>
  <c r="G98" i="17"/>
  <c r="H96" i="17" s="1"/>
  <c r="H97" i="17"/>
  <c r="G93" i="17"/>
  <c r="H91" i="17"/>
  <c r="H93" i="17" s="1"/>
  <c r="H92" i="17"/>
  <c r="G88" i="17"/>
  <c r="H85" i="17"/>
  <c r="H86" i="17"/>
  <c r="H87" i="17"/>
  <c r="G82" i="17"/>
  <c r="H80" i="17" s="1"/>
  <c r="H78" i="17"/>
  <c r="H81" i="17"/>
  <c r="G75" i="17"/>
  <c r="H73" i="17"/>
  <c r="H75" i="17" s="1"/>
  <c r="H74" i="17"/>
  <c r="G70" i="17"/>
  <c r="H67" i="17" s="1"/>
  <c r="G64" i="17"/>
  <c r="H62" i="17" s="1"/>
  <c r="G59" i="17"/>
  <c r="H58" i="17" s="1"/>
  <c r="G54" i="17"/>
  <c r="H52" i="17"/>
  <c r="H54" i="17" s="1"/>
  <c r="H53" i="17"/>
  <c r="G49" i="17"/>
  <c r="H47" i="17"/>
  <c r="H49" i="17" s="1"/>
  <c r="H48" i="17"/>
  <c r="G44" i="17"/>
  <c r="H41" i="17" s="1"/>
  <c r="H42" i="17"/>
  <c r="G37" i="17"/>
  <c r="H33" i="17" s="1"/>
  <c r="H32" i="17"/>
  <c r="H34" i="17"/>
  <c r="H35" i="17"/>
  <c r="H36" i="17"/>
  <c r="G29" i="17"/>
  <c r="H25" i="17" s="1"/>
  <c r="G22" i="17"/>
  <c r="H20" i="17" s="1"/>
  <c r="G17" i="17"/>
  <c r="H14" i="17"/>
  <c r="H17" i="17" s="1"/>
  <c r="H15" i="17"/>
  <c r="H16" i="17"/>
  <c r="G11" i="17"/>
  <c r="H10" i="17" s="1"/>
  <c r="G5" i="17"/>
  <c r="G186" i="16"/>
  <c r="G181" i="16"/>
  <c r="H179" i="16"/>
  <c r="H181" i="16" s="1"/>
  <c r="H180" i="16"/>
  <c r="G176" i="16"/>
  <c r="H172" i="16" s="1"/>
  <c r="H175" i="16"/>
  <c r="G168" i="16"/>
  <c r="H166" i="16"/>
  <c r="H167" i="16"/>
  <c r="H168" i="16"/>
  <c r="G163" i="16"/>
  <c r="H161" i="16"/>
  <c r="H162" i="16"/>
  <c r="H163" i="16" s="1"/>
  <c r="G158" i="16"/>
  <c r="H155" i="16" s="1"/>
  <c r="G152" i="16"/>
  <c r="H149" i="16"/>
  <c r="G146" i="16"/>
  <c r="H145" i="16" s="1"/>
  <c r="G139" i="16"/>
  <c r="G134" i="16"/>
  <c r="H133" i="16" s="1"/>
  <c r="H130" i="16"/>
  <c r="H134" i="16" s="1"/>
  <c r="H131" i="16"/>
  <c r="H132" i="16"/>
  <c r="G127" i="16"/>
  <c r="H126" i="16" s="1"/>
  <c r="G121" i="16"/>
  <c r="H119" i="16" s="1"/>
  <c r="H120" i="16"/>
  <c r="H121" i="16"/>
  <c r="G116" i="16"/>
  <c r="H112" i="16" s="1"/>
  <c r="H111" i="16"/>
  <c r="H115" i="16"/>
  <c r="G108" i="16"/>
  <c r="H106" i="16"/>
  <c r="H107" i="16"/>
  <c r="H108" i="16"/>
  <c r="G103" i="16"/>
  <c r="H101" i="16"/>
  <c r="H102" i="16"/>
  <c r="H103" i="16" s="1"/>
  <c r="G98" i="16"/>
  <c r="H96" i="16" s="1"/>
  <c r="H98" i="16" s="1"/>
  <c r="H97" i="16"/>
  <c r="G93" i="16"/>
  <c r="H91" i="16" s="1"/>
  <c r="H93" i="16" s="1"/>
  <c r="H92" i="16"/>
  <c r="G88" i="16"/>
  <c r="H85" i="16" s="1"/>
  <c r="H86" i="16"/>
  <c r="H87" i="16"/>
  <c r="G82" i="16"/>
  <c r="H78" i="16" s="1"/>
  <c r="H79" i="16"/>
  <c r="H81" i="16"/>
  <c r="G75" i="16"/>
  <c r="H73" i="16"/>
  <c r="H75" i="16" s="1"/>
  <c r="H74" i="16"/>
  <c r="G70" i="16"/>
  <c r="H67" i="16" s="1"/>
  <c r="G64" i="16"/>
  <c r="H62" i="16" s="1"/>
  <c r="G59" i="16"/>
  <c r="H58" i="16" s="1"/>
  <c r="H57" i="16"/>
  <c r="H59" i="16" s="1"/>
  <c r="G54" i="16"/>
  <c r="H53" i="16" s="1"/>
  <c r="H52" i="16"/>
  <c r="G49" i="16"/>
  <c r="H47" i="16"/>
  <c r="H49" i="16" s="1"/>
  <c r="H48" i="16"/>
  <c r="G44" i="16"/>
  <c r="H40" i="16"/>
  <c r="H41" i="16"/>
  <c r="H42" i="16"/>
  <c r="H43" i="16"/>
  <c r="G37" i="16"/>
  <c r="H32" i="16" s="1"/>
  <c r="G29" i="16"/>
  <c r="H25" i="16" s="1"/>
  <c r="H26" i="16"/>
  <c r="H27" i="16"/>
  <c r="H28" i="16"/>
  <c r="G22" i="16"/>
  <c r="H20" i="16"/>
  <c r="H21" i="16"/>
  <c r="H22" i="16"/>
  <c r="G17" i="16"/>
  <c r="H14" i="16"/>
  <c r="H17" i="16" s="1"/>
  <c r="H15" i="16"/>
  <c r="H16" i="16"/>
  <c r="G11" i="16"/>
  <c r="H10" i="16" s="1"/>
  <c r="H8" i="16"/>
  <c r="H9" i="16"/>
  <c r="G5" i="16"/>
  <c r="H3" i="16" s="1"/>
  <c r="H5" i="16" s="1"/>
  <c r="H4" i="16"/>
  <c r="G186" i="15"/>
  <c r="H184" i="15" s="1"/>
  <c r="H186" i="15" s="1"/>
  <c r="H185" i="15"/>
  <c r="G181" i="15"/>
  <c r="H179" i="15" s="1"/>
  <c r="G176" i="15"/>
  <c r="H171" i="15"/>
  <c r="H172" i="15"/>
  <c r="H173" i="15"/>
  <c r="H174" i="15"/>
  <c r="H175" i="15"/>
  <c r="H176" i="15"/>
  <c r="G168" i="15"/>
  <c r="G163" i="15"/>
  <c r="H162" i="15" s="1"/>
  <c r="H161" i="15"/>
  <c r="H163" i="15" s="1"/>
  <c r="G158" i="15"/>
  <c r="G152" i="15"/>
  <c r="H149" i="15"/>
  <c r="H152" i="15" s="1"/>
  <c r="H150" i="15"/>
  <c r="H151" i="15"/>
  <c r="G146" i="15"/>
  <c r="H145" i="15" s="1"/>
  <c r="H142" i="15"/>
  <c r="H146" i="15" s="1"/>
  <c r="H143" i="15"/>
  <c r="H144" i="15"/>
  <c r="G139" i="15"/>
  <c r="H137" i="15" s="1"/>
  <c r="G134" i="15"/>
  <c r="H130" i="15" s="1"/>
  <c r="H131" i="15"/>
  <c r="G127" i="15"/>
  <c r="H125" i="15" s="1"/>
  <c r="H124" i="15"/>
  <c r="G121" i="15"/>
  <c r="H120" i="15" s="1"/>
  <c r="H119" i="15"/>
  <c r="H121" i="15" s="1"/>
  <c r="G116" i="15"/>
  <c r="H111" i="15"/>
  <c r="G108" i="15"/>
  <c r="H107" i="15" s="1"/>
  <c r="H106" i="15"/>
  <c r="H108" i="15" s="1"/>
  <c r="H101" i="15"/>
  <c r="H102" i="15"/>
  <c r="H103" i="15" s="1"/>
  <c r="G98" i="15"/>
  <c r="H96" i="15" s="1"/>
  <c r="G93" i="15"/>
  <c r="H91" i="15" s="1"/>
  <c r="G88" i="15"/>
  <c r="H85" i="15"/>
  <c r="H88" i="15" s="1"/>
  <c r="H86" i="15"/>
  <c r="H87" i="15"/>
  <c r="G82" i="15"/>
  <c r="H80" i="15" s="1"/>
  <c r="H81" i="15"/>
  <c r="G75" i="15"/>
  <c r="H73" i="15"/>
  <c r="H74" i="15"/>
  <c r="H75" i="15" s="1"/>
  <c r="G70" i="15"/>
  <c r="H68" i="15" s="1"/>
  <c r="G64" i="15"/>
  <c r="H62" i="15" s="1"/>
  <c r="H63" i="15"/>
  <c r="H64" i="15"/>
  <c r="G59" i="15"/>
  <c r="H58" i="15" s="1"/>
  <c r="H57" i="15"/>
  <c r="H59" i="15"/>
  <c r="G54" i="15"/>
  <c r="H53" i="15" s="1"/>
  <c r="H52" i="15"/>
  <c r="H54" i="15"/>
  <c r="G49" i="15"/>
  <c r="H47" i="15"/>
  <c r="H49" i="15" s="1"/>
  <c r="H48" i="15"/>
  <c r="G44" i="15"/>
  <c r="H43" i="15" s="1"/>
  <c r="H41" i="15"/>
  <c r="G37" i="15"/>
  <c r="H34" i="15" s="1"/>
  <c r="H32" i="15"/>
  <c r="H33" i="15"/>
  <c r="H35" i="15"/>
  <c r="H36" i="15"/>
  <c r="G29" i="15"/>
  <c r="H25" i="15" s="1"/>
  <c r="H28" i="15"/>
  <c r="G22" i="15"/>
  <c r="H20" i="15"/>
  <c r="H21" i="15"/>
  <c r="H22" i="15"/>
  <c r="G17" i="15"/>
  <c r="H15" i="15" s="1"/>
  <c r="G11" i="15"/>
  <c r="H9" i="15" s="1"/>
  <c r="H8" i="15"/>
  <c r="H10" i="15"/>
  <c r="G5" i="15"/>
  <c r="H3" i="15" s="1"/>
  <c r="H5" i="15" s="1"/>
  <c r="H4" i="15"/>
  <c r="G186" i="14"/>
  <c r="H184" i="14" s="1"/>
  <c r="H186" i="14" s="1"/>
  <c r="H185" i="14"/>
  <c r="G181" i="14"/>
  <c r="H179" i="14"/>
  <c r="H181" i="14" s="1"/>
  <c r="H180" i="14"/>
  <c r="G176" i="14"/>
  <c r="H171" i="14" s="1"/>
  <c r="G168" i="14"/>
  <c r="H166" i="14" s="1"/>
  <c r="G163" i="14"/>
  <c r="H161" i="14"/>
  <c r="H163" i="14" s="1"/>
  <c r="H162" i="14"/>
  <c r="G158" i="14"/>
  <c r="H155" i="14"/>
  <c r="H158" i="14" s="1"/>
  <c r="H156" i="14"/>
  <c r="H157" i="14"/>
  <c r="G152" i="14"/>
  <c r="H149" i="14"/>
  <c r="H152" i="14" s="1"/>
  <c r="H150" i="14"/>
  <c r="H151" i="14"/>
  <c r="G146" i="14"/>
  <c r="H143" i="14" s="1"/>
  <c r="H142" i="14"/>
  <c r="H144" i="14"/>
  <c r="G139" i="14"/>
  <c r="H137" i="14"/>
  <c r="H139" i="14" s="1"/>
  <c r="H138" i="14"/>
  <c r="G134" i="14"/>
  <c r="H130" i="14" s="1"/>
  <c r="H132" i="14"/>
  <c r="H133" i="14"/>
  <c r="G127" i="14"/>
  <c r="H124" i="14"/>
  <c r="H127" i="14" s="1"/>
  <c r="H125" i="14"/>
  <c r="H126" i="14"/>
  <c r="G121" i="14"/>
  <c r="G116" i="14"/>
  <c r="H111" i="14" s="1"/>
  <c r="G108" i="14"/>
  <c r="H106" i="14" s="1"/>
  <c r="G103" i="14"/>
  <c r="H102" i="14" s="1"/>
  <c r="G98" i="14"/>
  <c r="H97" i="14" s="1"/>
  <c r="H96" i="14"/>
  <c r="H98" i="14"/>
  <c r="G93" i="14"/>
  <c r="H91" i="14"/>
  <c r="H93" i="14" s="1"/>
  <c r="H92" i="14"/>
  <c r="G88" i="14"/>
  <c r="H86" i="14" s="1"/>
  <c r="H85" i="14"/>
  <c r="G82" i="14"/>
  <c r="H79" i="14" s="1"/>
  <c r="H82" i="14" s="1"/>
  <c r="H78" i="14"/>
  <c r="H80" i="14"/>
  <c r="H81" i="14"/>
  <c r="G75" i="14"/>
  <c r="H73" i="14" s="1"/>
  <c r="G70" i="14"/>
  <c r="H67" i="14" s="1"/>
  <c r="G64" i="14"/>
  <c r="H62" i="14"/>
  <c r="H64" i="14" s="1"/>
  <c r="H63" i="14"/>
  <c r="G59" i="14"/>
  <c r="H57" i="14" s="1"/>
  <c r="G54" i="14"/>
  <c r="H53" i="14" s="1"/>
  <c r="G49" i="14"/>
  <c r="H48" i="14" s="1"/>
  <c r="H47" i="14"/>
  <c r="H49" i="14"/>
  <c r="G44" i="14"/>
  <c r="H40" i="14"/>
  <c r="H41" i="14"/>
  <c r="H42" i="14"/>
  <c r="H43" i="14"/>
  <c r="H44" i="14"/>
  <c r="G37" i="14"/>
  <c r="H32" i="14" s="1"/>
  <c r="H34" i="14"/>
  <c r="G29" i="14"/>
  <c r="H26" i="14" s="1"/>
  <c r="H29" i="14" s="1"/>
  <c r="H25" i="14"/>
  <c r="H27" i="14"/>
  <c r="H28" i="14"/>
  <c r="G22" i="14"/>
  <c r="H20" i="14" s="1"/>
  <c r="G17" i="14"/>
  <c r="H16" i="14" s="1"/>
  <c r="G11" i="14"/>
  <c r="H10" i="14" s="1"/>
  <c r="H8" i="14"/>
  <c r="H11" i="14" s="1"/>
  <c r="H9" i="14"/>
  <c r="G5" i="14"/>
  <c r="G186" i="13"/>
  <c r="H184" i="13" s="1"/>
  <c r="H185" i="13"/>
  <c r="G181" i="13"/>
  <c r="H179" i="13" s="1"/>
  <c r="G176" i="13"/>
  <c r="H173" i="13" s="1"/>
  <c r="H171" i="13"/>
  <c r="H172" i="13"/>
  <c r="H175" i="13"/>
  <c r="G168" i="13"/>
  <c r="H166" i="13" s="1"/>
  <c r="G163" i="13"/>
  <c r="H161" i="13" s="1"/>
  <c r="G158" i="13"/>
  <c r="H156" i="13" s="1"/>
  <c r="H158" i="13" s="1"/>
  <c r="H155" i="13"/>
  <c r="H157" i="13"/>
  <c r="G152" i="13"/>
  <c r="H149" i="13"/>
  <c r="H150" i="13"/>
  <c r="H151" i="13"/>
  <c r="H152" i="13" s="1"/>
  <c r="G146" i="13"/>
  <c r="H143" i="13"/>
  <c r="H144" i="13"/>
  <c r="G139" i="13"/>
  <c r="H137" i="13"/>
  <c r="H138" i="13"/>
  <c r="H139" i="13"/>
  <c r="G134" i="13"/>
  <c r="H130" i="13"/>
  <c r="H131" i="13"/>
  <c r="H132" i="13"/>
  <c r="H133" i="13"/>
  <c r="H134" i="13"/>
  <c r="G127" i="13"/>
  <c r="H124" i="13" s="1"/>
  <c r="H126" i="13"/>
  <c r="G121" i="13"/>
  <c r="H119" i="13"/>
  <c r="H120" i="13"/>
  <c r="H121" i="13" s="1"/>
  <c r="G116" i="13"/>
  <c r="H111" i="13" s="1"/>
  <c r="G108" i="13"/>
  <c r="H106" i="13"/>
  <c r="H108" i="13" s="1"/>
  <c r="H107" i="13"/>
  <c r="G103" i="13"/>
  <c r="H101" i="13"/>
  <c r="H102" i="13"/>
  <c r="H103" i="13"/>
  <c r="G98" i="13"/>
  <c r="H96" i="13" s="1"/>
  <c r="H97" i="13"/>
  <c r="H98" i="13"/>
  <c r="G93" i="13"/>
  <c r="H92" i="13" s="1"/>
  <c r="H91" i="13"/>
  <c r="H93" i="13"/>
  <c r="G88" i="13"/>
  <c r="H86" i="13" s="1"/>
  <c r="H85" i="13"/>
  <c r="H87" i="13"/>
  <c r="H88" i="13"/>
  <c r="G82" i="13"/>
  <c r="H78" i="13" s="1"/>
  <c r="H79" i="13"/>
  <c r="G75" i="13"/>
  <c r="H73" i="13" s="1"/>
  <c r="G70" i="13"/>
  <c r="H67" i="13" s="1"/>
  <c r="H69" i="13"/>
  <c r="G64" i="13"/>
  <c r="H62" i="13" s="1"/>
  <c r="G59" i="13"/>
  <c r="H57" i="13" s="1"/>
  <c r="G54" i="13"/>
  <c r="H53" i="13" s="1"/>
  <c r="H54" i="13" s="1"/>
  <c r="H52" i="13"/>
  <c r="G49" i="13"/>
  <c r="H47" i="13" s="1"/>
  <c r="H48" i="13"/>
  <c r="H49" i="13"/>
  <c r="G44" i="13"/>
  <c r="H41" i="13" s="1"/>
  <c r="H40" i="13"/>
  <c r="H42" i="13"/>
  <c r="G37" i="13"/>
  <c r="H32" i="13"/>
  <c r="H37" i="13" s="1"/>
  <c r="H33" i="13"/>
  <c r="H34" i="13"/>
  <c r="H35" i="13"/>
  <c r="H36" i="13"/>
  <c r="G29" i="13"/>
  <c r="H25" i="13"/>
  <c r="H29" i="13" s="1"/>
  <c r="H26" i="13"/>
  <c r="H27" i="13"/>
  <c r="H28" i="13"/>
  <c r="G22" i="13"/>
  <c r="H20" i="13"/>
  <c r="H21" i="13"/>
  <c r="H22" i="13"/>
  <c r="G17" i="13"/>
  <c r="H14" i="13"/>
  <c r="H15" i="13"/>
  <c r="H16" i="13"/>
  <c r="H17" i="13"/>
  <c r="G11" i="13"/>
  <c r="H8" i="13" s="1"/>
  <c r="H10" i="13"/>
  <c r="G5" i="13"/>
  <c r="H3" i="13" s="1"/>
  <c r="G186" i="12"/>
  <c r="H184" i="12"/>
  <c r="H185" i="12"/>
  <c r="G181" i="12"/>
  <c r="H179" i="12" s="1"/>
  <c r="H180" i="12"/>
  <c r="G176" i="12"/>
  <c r="H171" i="12" s="1"/>
  <c r="H172" i="12"/>
  <c r="H176" i="12" s="1"/>
  <c r="H173" i="12"/>
  <c r="H174" i="12"/>
  <c r="H175" i="12"/>
  <c r="G168" i="12"/>
  <c r="H167" i="12" s="1"/>
  <c r="H168" i="12" s="1"/>
  <c r="H166" i="12"/>
  <c r="G163" i="12"/>
  <c r="H161" i="12" s="1"/>
  <c r="H163" i="12" s="1"/>
  <c r="H162" i="12"/>
  <c r="G158" i="12"/>
  <c r="H156" i="12" s="1"/>
  <c r="H155" i="12"/>
  <c r="G152" i="12"/>
  <c r="H149" i="12" s="1"/>
  <c r="G146" i="12"/>
  <c r="H144" i="12" s="1"/>
  <c r="H142" i="12"/>
  <c r="H143" i="12"/>
  <c r="G139" i="12"/>
  <c r="H137" i="12" s="1"/>
  <c r="G134" i="12"/>
  <c r="H131" i="12" s="1"/>
  <c r="H130" i="12"/>
  <c r="H132" i="12"/>
  <c r="G127" i="12"/>
  <c r="H124" i="12"/>
  <c r="H125" i="12"/>
  <c r="H126" i="12"/>
  <c r="H127" i="12"/>
  <c r="G121" i="12"/>
  <c r="H119" i="12"/>
  <c r="H121" i="12" s="1"/>
  <c r="H120" i="12"/>
  <c r="G116" i="12"/>
  <c r="H112" i="12" s="1"/>
  <c r="H111" i="12"/>
  <c r="H113" i="12"/>
  <c r="H114" i="12"/>
  <c r="G108" i="12"/>
  <c r="H106" i="12"/>
  <c r="H108" i="12" s="1"/>
  <c r="H107" i="12"/>
  <c r="G103" i="12"/>
  <c r="H101" i="12"/>
  <c r="H102" i="12"/>
  <c r="H103" i="12"/>
  <c r="G98" i="12"/>
  <c r="H96" i="12"/>
  <c r="H97" i="12"/>
  <c r="H98" i="12" s="1"/>
  <c r="G93" i="12"/>
  <c r="H91" i="12" s="1"/>
  <c r="G88" i="12"/>
  <c r="H85" i="12"/>
  <c r="G82" i="12"/>
  <c r="H79" i="12" s="1"/>
  <c r="G75" i="12"/>
  <c r="H73" i="12" s="1"/>
  <c r="H75" i="12" s="1"/>
  <c r="H74" i="12"/>
  <c r="G70" i="12"/>
  <c r="H67" i="12"/>
  <c r="H68" i="12"/>
  <c r="H69" i="12"/>
  <c r="H70" i="12" s="1"/>
  <c r="G64" i="12"/>
  <c r="H62" i="12" s="1"/>
  <c r="H64" i="12" s="1"/>
  <c r="H63" i="12"/>
  <c r="G59" i="12"/>
  <c r="H57" i="12" s="1"/>
  <c r="G54" i="12"/>
  <c r="H52" i="12"/>
  <c r="H54" i="12" s="1"/>
  <c r="H53" i="12"/>
  <c r="G49" i="12"/>
  <c r="H47" i="12" s="1"/>
  <c r="G44" i="12"/>
  <c r="H42" i="12" s="1"/>
  <c r="H40" i="12"/>
  <c r="G37" i="12"/>
  <c r="H33" i="12" s="1"/>
  <c r="H32" i="12"/>
  <c r="H34" i="12"/>
  <c r="H36" i="12"/>
  <c r="G29" i="12"/>
  <c r="H28" i="12" s="1"/>
  <c r="H25" i="12"/>
  <c r="H29" i="12" s="1"/>
  <c r="H26" i="12"/>
  <c r="H27" i="12"/>
  <c r="G22" i="12"/>
  <c r="H20" i="12" s="1"/>
  <c r="H22" i="12" s="1"/>
  <c r="H21" i="12"/>
  <c r="G17" i="12"/>
  <c r="H14" i="12"/>
  <c r="H15" i="12"/>
  <c r="H16" i="12"/>
  <c r="H17" i="12" s="1"/>
  <c r="G11" i="12"/>
  <c r="H10" i="12" s="1"/>
  <c r="H9" i="12"/>
  <c r="G5" i="12"/>
  <c r="H3" i="12"/>
  <c r="H5" i="12" s="1"/>
  <c r="H4" i="12"/>
  <c r="G186" i="11"/>
  <c r="H184" i="11" s="1"/>
  <c r="G181" i="11"/>
  <c r="H180" i="11" s="1"/>
  <c r="G176" i="11"/>
  <c r="H174" i="11" s="1"/>
  <c r="G168" i="11"/>
  <c r="H166" i="11"/>
  <c r="H167" i="11"/>
  <c r="H168" i="11"/>
  <c r="G163" i="11"/>
  <c r="H161" i="11" s="1"/>
  <c r="G158" i="11"/>
  <c r="H155" i="11" s="1"/>
  <c r="G152" i="11"/>
  <c r="H149" i="11"/>
  <c r="H150" i="11"/>
  <c r="H151" i="11"/>
  <c r="H152" i="11"/>
  <c r="G146" i="11"/>
  <c r="H142" i="11"/>
  <c r="H143" i="11"/>
  <c r="H144" i="11"/>
  <c r="H145" i="11"/>
  <c r="H146" i="11"/>
  <c r="G139" i="11"/>
  <c r="H138" i="11" s="1"/>
  <c r="H137" i="11"/>
  <c r="H139" i="11" s="1"/>
  <c r="G134" i="11"/>
  <c r="H132" i="11" s="1"/>
  <c r="H131" i="11"/>
  <c r="G127" i="11"/>
  <c r="H125" i="11" s="1"/>
  <c r="H124" i="11"/>
  <c r="H126" i="11"/>
  <c r="G121" i="11"/>
  <c r="H119" i="11" s="1"/>
  <c r="H120" i="11"/>
  <c r="H121" i="11"/>
  <c r="G116" i="11"/>
  <c r="H111" i="11"/>
  <c r="H112" i="11"/>
  <c r="H116" i="11" s="1"/>
  <c r="H113" i="11"/>
  <c r="H114" i="11"/>
  <c r="H115" i="11"/>
  <c r="G108" i="11"/>
  <c r="H106" i="11"/>
  <c r="H108" i="11" s="1"/>
  <c r="H107" i="11"/>
  <c r="G103" i="11"/>
  <c r="H101" i="11"/>
  <c r="H103" i="11" s="1"/>
  <c r="H102" i="11"/>
  <c r="G98" i="11"/>
  <c r="H96" i="11"/>
  <c r="H97" i="11"/>
  <c r="H98" i="11"/>
  <c r="G93" i="11"/>
  <c r="H91" i="11"/>
  <c r="H93" i="11" s="1"/>
  <c r="H92" i="11"/>
  <c r="G88" i="11"/>
  <c r="H85" i="11"/>
  <c r="G82" i="11"/>
  <c r="H80" i="11" s="1"/>
  <c r="H78" i="11"/>
  <c r="H79" i="11"/>
  <c r="G75" i="11"/>
  <c r="H73" i="11" s="1"/>
  <c r="G70" i="11"/>
  <c r="H68" i="11" s="1"/>
  <c r="H67" i="11"/>
  <c r="G64" i="11"/>
  <c r="H63" i="11" s="1"/>
  <c r="H62" i="11"/>
  <c r="H64" i="11" s="1"/>
  <c r="G59" i="11"/>
  <c r="H57" i="11" s="1"/>
  <c r="H59" i="11" s="1"/>
  <c r="H58" i="11"/>
  <c r="G54" i="11"/>
  <c r="H52" i="11"/>
  <c r="H53" i="11"/>
  <c r="H54" i="11" s="1"/>
  <c r="G49" i="11"/>
  <c r="H47" i="11" s="1"/>
  <c r="H49" i="11" s="1"/>
  <c r="H48" i="11"/>
  <c r="G44" i="11"/>
  <c r="H40" i="11"/>
  <c r="H41" i="11"/>
  <c r="H42" i="11"/>
  <c r="H43" i="11"/>
  <c r="H44" i="11" s="1"/>
  <c r="G37" i="11"/>
  <c r="H34" i="11" s="1"/>
  <c r="H25" i="11"/>
  <c r="H26" i="11"/>
  <c r="H27" i="11"/>
  <c r="H28" i="11"/>
  <c r="H29" i="11"/>
  <c r="G22" i="11"/>
  <c r="H20" i="11"/>
  <c r="H22" i="11" s="1"/>
  <c r="H21" i="11"/>
  <c r="G17" i="11"/>
  <c r="H14" i="11" s="1"/>
  <c r="H8" i="11"/>
  <c r="H9" i="11"/>
  <c r="H10" i="11"/>
  <c r="H11" i="11"/>
  <c r="G5" i="11"/>
  <c r="H3" i="11"/>
  <c r="H5" i="11" s="1"/>
  <c r="H4" i="11"/>
  <c r="G186" i="10"/>
  <c r="H184" i="10"/>
  <c r="H186" i="10" s="1"/>
  <c r="H185" i="10"/>
  <c r="G181" i="10"/>
  <c r="H179" i="10" s="1"/>
  <c r="H181" i="10" s="1"/>
  <c r="H180" i="10"/>
  <c r="G176" i="10"/>
  <c r="H171" i="10"/>
  <c r="H172" i="10"/>
  <c r="H173" i="10"/>
  <c r="H174" i="10"/>
  <c r="H175" i="10"/>
  <c r="G168" i="10"/>
  <c r="H167" i="10" s="1"/>
  <c r="H166" i="10"/>
  <c r="H168" i="10" s="1"/>
  <c r="G163" i="10"/>
  <c r="H162" i="10" s="1"/>
  <c r="H161" i="10"/>
  <c r="G158" i="10"/>
  <c r="H155" i="10"/>
  <c r="H158" i="10" s="1"/>
  <c r="H156" i="10"/>
  <c r="H157" i="10"/>
  <c r="G152" i="10"/>
  <c r="H149" i="10" s="1"/>
  <c r="G146" i="10"/>
  <c r="H142" i="10"/>
  <c r="H146" i="10" s="1"/>
  <c r="H143" i="10"/>
  <c r="H144" i="10"/>
  <c r="H145" i="10"/>
  <c r="G139" i="10"/>
  <c r="H137" i="10" s="1"/>
  <c r="H139" i="10" s="1"/>
  <c r="H138" i="10"/>
  <c r="G134" i="10"/>
  <c r="H133" i="10" s="1"/>
  <c r="H130" i="10"/>
  <c r="H134" i="10" s="1"/>
  <c r="H131" i="10"/>
  <c r="H132" i="10"/>
  <c r="G127" i="10"/>
  <c r="H125" i="10" s="1"/>
  <c r="H127" i="10" s="1"/>
  <c r="H124" i="10"/>
  <c r="H126" i="10"/>
  <c r="G121" i="10"/>
  <c r="H119" i="10"/>
  <c r="H121" i="10" s="1"/>
  <c r="H120" i="10"/>
  <c r="G116" i="10"/>
  <c r="H111" i="10" s="1"/>
  <c r="H112" i="10"/>
  <c r="H114" i="10"/>
  <c r="G108" i="10"/>
  <c r="G103" i="10"/>
  <c r="H101" i="10" s="1"/>
  <c r="G98" i="10"/>
  <c r="H96" i="10"/>
  <c r="H98" i="10" s="1"/>
  <c r="H97" i="10"/>
  <c r="G93" i="10"/>
  <c r="H91" i="10"/>
  <c r="H92" i="10"/>
  <c r="H93" i="10" s="1"/>
  <c r="G88" i="10"/>
  <c r="H85" i="10"/>
  <c r="H86" i="10"/>
  <c r="H87" i="10"/>
  <c r="H88" i="10"/>
  <c r="G82" i="10"/>
  <c r="H78" i="10" s="1"/>
  <c r="G75" i="10"/>
  <c r="H74" i="10" s="1"/>
  <c r="G70" i="10"/>
  <c r="G64" i="10"/>
  <c r="H63" i="10" s="1"/>
  <c r="H62" i="10"/>
  <c r="H64" i="10"/>
  <c r="G59" i="10"/>
  <c r="H57" i="10"/>
  <c r="H59" i="10" s="1"/>
  <c r="H58" i="10"/>
  <c r="G54" i="10"/>
  <c r="H53" i="10" s="1"/>
  <c r="G49" i="10"/>
  <c r="H47" i="10"/>
  <c r="H49" i="10" s="1"/>
  <c r="H48" i="10"/>
  <c r="G44" i="10"/>
  <c r="H40" i="10" s="1"/>
  <c r="G37" i="10"/>
  <c r="H34" i="10" s="1"/>
  <c r="H32" i="10"/>
  <c r="H33" i="10"/>
  <c r="H36" i="10"/>
  <c r="G29" i="10"/>
  <c r="H28" i="10" s="1"/>
  <c r="G22" i="10"/>
  <c r="G17" i="10"/>
  <c r="H15" i="10"/>
  <c r="G11" i="10"/>
  <c r="H8" i="10" s="1"/>
  <c r="H11" i="10" s="1"/>
  <c r="H9" i="10"/>
  <c r="H10" i="10"/>
  <c r="G5" i="10"/>
  <c r="H3" i="10" s="1"/>
  <c r="G186" i="9"/>
  <c r="H184" i="9" s="1"/>
  <c r="H186" i="9" s="1"/>
  <c r="H185" i="9"/>
  <c r="G181" i="9"/>
  <c r="H179" i="9" s="1"/>
  <c r="H181" i="9" s="1"/>
  <c r="H180" i="9"/>
  <c r="G176" i="9"/>
  <c r="H171" i="9"/>
  <c r="H176" i="9" s="1"/>
  <c r="H172" i="9"/>
  <c r="H173" i="9"/>
  <c r="H174" i="9"/>
  <c r="H175" i="9"/>
  <c r="G168" i="9"/>
  <c r="H166" i="9"/>
  <c r="H168" i="9" s="1"/>
  <c r="H167" i="9"/>
  <c r="G163" i="9"/>
  <c r="H161" i="9" s="1"/>
  <c r="H162" i="9"/>
  <c r="H163" i="9"/>
  <c r="G158" i="9"/>
  <c r="H155" i="9"/>
  <c r="H158" i="9" s="1"/>
  <c r="H156" i="9"/>
  <c r="H157" i="9"/>
  <c r="G152" i="9"/>
  <c r="H149" i="9" s="1"/>
  <c r="G146" i="9"/>
  <c r="H143" i="9" s="1"/>
  <c r="H146" i="9" s="1"/>
  <c r="H142" i="9"/>
  <c r="H144" i="9"/>
  <c r="H145" i="9"/>
  <c r="G139" i="9"/>
  <c r="H137" i="9"/>
  <c r="H139" i="9" s="1"/>
  <c r="H138" i="9"/>
  <c r="G134" i="9"/>
  <c r="H131" i="9" s="1"/>
  <c r="H130" i="9"/>
  <c r="G127" i="9"/>
  <c r="H124" i="9" s="1"/>
  <c r="G121" i="9"/>
  <c r="H120" i="9" s="1"/>
  <c r="H119" i="9"/>
  <c r="G116" i="9"/>
  <c r="H114" i="9" s="1"/>
  <c r="H111" i="9"/>
  <c r="H113" i="9"/>
  <c r="G108" i="9"/>
  <c r="H107" i="9" s="1"/>
  <c r="H106" i="9"/>
  <c r="H108" i="9" s="1"/>
  <c r="G103" i="9"/>
  <c r="H101" i="9"/>
  <c r="H103" i="9" s="1"/>
  <c r="H102" i="9"/>
  <c r="G98" i="9"/>
  <c r="H96" i="9" s="1"/>
  <c r="G93" i="9"/>
  <c r="H92" i="9" s="1"/>
  <c r="H93" i="9" s="1"/>
  <c r="H91" i="9"/>
  <c r="G88" i="9"/>
  <c r="H85" i="9"/>
  <c r="H86" i="9"/>
  <c r="H88" i="9" s="1"/>
  <c r="H87" i="9"/>
  <c r="G82" i="9"/>
  <c r="H81" i="9" s="1"/>
  <c r="H78" i="9"/>
  <c r="H79" i="9"/>
  <c r="H80" i="9"/>
  <c r="G75" i="9"/>
  <c r="H73" i="9"/>
  <c r="H75" i="9" s="1"/>
  <c r="H74" i="9"/>
  <c r="G70" i="9"/>
  <c r="H67" i="9" s="1"/>
  <c r="G64" i="9"/>
  <c r="H63" i="9" s="1"/>
  <c r="G59" i="9"/>
  <c r="H58" i="9" s="1"/>
  <c r="H57" i="9"/>
  <c r="H59" i="9" s="1"/>
  <c r="G54" i="9"/>
  <c r="H52" i="9"/>
  <c r="H53" i="9"/>
  <c r="H54" i="9" s="1"/>
  <c r="G49" i="9"/>
  <c r="H47" i="9" s="1"/>
  <c r="G44" i="9"/>
  <c r="H40" i="9" s="1"/>
  <c r="G37" i="9"/>
  <c r="H32" i="9"/>
  <c r="H33" i="9"/>
  <c r="H34" i="9"/>
  <c r="H35" i="9"/>
  <c r="H36" i="9"/>
  <c r="H37" i="9"/>
  <c r="G29" i="9"/>
  <c r="H28" i="9" s="1"/>
  <c r="H26" i="9"/>
  <c r="H27" i="9"/>
  <c r="G22" i="9"/>
  <c r="H20" i="9"/>
  <c r="H22" i="9" s="1"/>
  <c r="H21" i="9"/>
  <c r="G17" i="9"/>
  <c r="H16" i="9" s="1"/>
  <c r="H14" i="9"/>
  <c r="H15" i="9"/>
  <c r="G11" i="9"/>
  <c r="H9" i="9" s="1"/>
  <c r="H8" i="9"/>
  <c r="H10" i="9"/>
  <c r="G5" i="9"/>
  <c r="H3" i="9"/>
  <c r="H5" i="9" s="1"/>
  <c r="H4" i="9"/>
  <c r="G186" i="8"/>
  <c r="H184" i="8"/>
  <c r="H186" i="8" s="1"/>
  <c r="H185" i="8"/>
  <c r="H179" i="8"/>
  <c r="H181" i="8" s="1"/>
  <c r="H180" i="8"/>
  <c r="G176" i="8"/>
  <c r="H172" i="8" s="1"/>
  <c r="H171" i="8"/>
  <c r="H175" i="8"/>
  <c r="G168" i="8"/>
  <c r="H166" i="8" s="1"/>
  <c r="H168" i="8" s="1"/>
  <c r="H167" i="8"/>
  <c r="G163" i="8"/>
  <c r="H161" i="8" s="1"/>
  <c r="H163" i="8" s="1"/>
  <c r="H162" i="8"/>
  <c r="G158" i="8"/>
  <c r="H155" i="8"/>
  <c r="G152" i="8"/>
  <c r="H149" i="8"/>
  <c r="G146" i="8"/>
  <c r="H143" i="8" s="1"/>
  <c r="H145" i="8"/>
  <c r="G139" i="8"/>
  <c r="H138" i="8" s="1"/>
  <c r="H137" i="8"/>
  <c r="H139" i="8" s="1"/>
  <c r="G134" i="8"/>
  <c r="H132" i="8" s="1"/>
  <c r="H130" i="8"/>
  <c r="H131" i="8"/>
  <c r="G127" i="8"/>
  <c r="H124" i="8" s="1"/>
  <c r="G121" i="8"/>
  <c r="H120" i="8" s="1"/>
  <c r="H119" i="8"/>
  <c r="G116" i="8"/>
  <c r="H112" i="8" s="1"/>
  <c r="H111" i="8"/>
  <c r="H113" i="8"/>
  <c r="H114" i="8"/>
  <c r="H115" i="8"/>
  <c r="H116" i="8"/>
  <c r="G108" i="8"/>
  <c r="H107" i="8" s="1"/>
  <c r="G103" i="8"/>
  <c r="G98" i="8"/>
  <c r="H96" i="8" s="1"/>
  <c r="G93" i="8"/>
  <c r="H92" i="8" s="1"/>
  <c r="H93" i="8" s="1"/>
  <c r="H91" i="8"/>
  <c r="G88" i="8"/>
  <c r="H85" i="8" s="1"/>
  <c r="H86" i="8"/>
  <c r="G82" i="8"/>
  <c r="H78" i="8" s="1"/>
  <c r="H81" i="8"/>
  <c r="G75" i="8"/>
  <c r="H73" i="8"/>
  <c r="H74" i="8"/>
  <c r="H75" i="8"/>
  <c r="G70" i="8"/>
  <c r="H67" i="8" s="1"/>
  <c r="G64" i="8"/>
  <c r="H62" i="8" s="1"/>
  <c r="G59" i="8"/>
  <c r="H58" i="8" s="1"/>
  <c r="G54" i="8"/>
  <c r="G49" i="8"/>
  <c r="H47" i="8" s="1"/>
  <c r="H48" i="8"/>
  <c r="G44" i="8"/>
  <c r="H40" i="8" s="1"/>
  <c r="H41" i="8"/>
  <c r="H42" i="8"/>
  <c r="G37" i="8"/>
  <c r="H33" i="8" s="1"/>
  <c r="H32" i="8"/>
  <c r="H34" i="8"/>
  <c r="H35" i="8"/>
  <c r="G29" i="8"/>
  <c r="H28" i="8" s="1"/>
  <c r="H25" i="8"/>
  <c r="H26" i="8"/>
  <c r="H27" i="8"/>
  <c r="G22" i="8"/>
  <c r="H21" i="8" s="1"/>
  <c r="H20" i="8"/>
  <c r="G17" i="8"/>
  <c r="H15" i="8" s="1"/>
  <c r="H14" i="8"/>
  <c r="G11" i="8"/>
  <c r="H9" i="8" s="1"/>
  <c r="H8" i="8"/>
  <c r="H11" i="8" s="1"/>
  <c r="H10" i="8"/>
  <c r="G5" i="8"/>
  <c r="H3" i="8"/>
  <c r="H4" i="8"/>
  <c r="H5" i="8"/>
  <c r="G186" i="7"/>
  <c r="H185" i="7" s="1"/>
  <c r="H184" i="7"/>
  <c r="H186" i="7"/>
  <c r="G181" i="7"/>
  <c r="H179" i="7" s="1"/>
  <c r="G176" i="7"/>
  <c r="H171" i="7" s="1"/>
  <c r="G168" i="7"/>
  <c r="H166" i="7" s="1"/>
  <c r="H168" i="7" s="1"/>
  <c r="H167" i="7"/>
  <c r="G163" i="7"/>
  <c r="H162" i="7" s="1"/>
  <c r="H161" i="7"/>
  <c r="G158" i="7"/>
  <c r="H157" i="7" s="1"/>
  <c r="H155" i="7"/>
  <c r="H156" i="7"/>
  <c r="G152" i="7"/>
  <c r="H149" i="7" s="1"/>
  <c r="G146" i="7"/>
  <c r="H144" i="7" s="1"/>
  <c r="H142" i="7"/>
  <c r="H143" i="7"/>
  <c r="G139" i="7"/>
  <c r="H137" i="7" s="1"/>
  <c r="G134" i="7"/>
  <c r="H131" i="7" s="1"/>
  <c r="H134" i="7" s="1"/>
  <c r="H130" i="7"/>
  <c r="H132" i="7"/>
  <c r="H133" i="7"/>
  <c r="G127" i="7"/>
  <c r="H124" i="7"/>
  <c r="H127" i="7" s="1"/>
  <c r="H125" i="7"/>
  <c r="H126" i="7"/>
  <c r="G121" i="7"/>
  <c r="H120" i="7" s="1"/>
  <c r="G116" i="7"/>
  <c r="H113" i="7" s="1"/>
  <c r="H111" i="7"/>
  <c r="H112" i="7"/>
  <c r="H114" i="7"/>
  <c r="H115" i="7"/>
  <c r="G108" i="7"/>
  <c r="H106" i="7" s="1"/>
  <c r="G103" i="7"/>
  <c r="H102" i="7" s="1"/>
  <c r="H101" i="7"/>
  <c r="G98" i="7"/>
  <c r="H96" i="7"/>
  <c r="H97" i="7"/>
  <c r="G93" i="7"/>
  <c r="H91" i="7" s="1"/>
  <c r="H93" i="7" s="1"/>
  <c r="H92" i="7"/>
  <c r="G88" i="7"/>
  <c r="H85" i="7" s="1"/>
  <c r="H86" i="7"/>
  <c r="H87" i="7"/>
  <c r="G82" i="7"/>
  <c r="H80" i="7" s="1"/>
  <c r="H78" i="7"/>
  <c r="H79" i="7"/>
  <c r="H81" i="7"/>
  <c r="H82" i="7"/>
  <c r="G75" i="7"/>
  <c r="H73" i="7" s="1"/>
  <c r="G70" i="7"/>
  <c r="H67" i="7" s="1"/>
  <c r="H70" i="7" s="1"/>
  <c r="H68" i="7"/>
  <c r="H69" i="7"/>
  <c r="G64" i="7"/>
  <c r="H62" i="7" s="1"/>
  <c r="H63" i="7"/>
  <c r="G59" i="7"/>
  <c r="H57" i="7"/>
  <c r="H59" i="7" s="1"/>
  <c r="H58" i="7"/>
  <c r="G54" i="7"/>
  <c r="H52" i="7" s="1"/>
  <c r="G49" i="7"/>
  <c r="H47" i="7"/>
  <c r="H49" i="7" s="1"/>
  <c r="H48" i="7"/>
  <c r="G44" i="7"/>
  <c r="H40" i="7" s="1"/>
  <c r="H41" i="7"/>
  <c r="H43" i="7"/>
  <c r="G37" i="7"/>
  <c r="H32" i="7" s="1"/>
  <c r="H35" i="7"/>
  <c r="G29" i="7"/>
  <c r="H27" i="7" s="1"/>
  <c r="H29" i="7" s="1"/>
  <c r="H25" i="7"/>
  <c r="H26" i="7"/>
  <c r="H28" i="7"/>
  <c r="G22" i="7"/>
  <c r="H20" i="7" s="1"/>
  <c r="G17" i="7"/>
  <c r="H14" i="7" s="1"/>
  <c r="G11" i="7"/>
  <c r="H9" i="7"/>
  <c r="G5" i="7"/>
  <c r="H3" i="7" s="1"/>
  <c r="G186" i="6"/>
  <c r="H185" i="6" s="1"/>
  <c r="G181" i="6"/>
  <c r="H180" i="6" s="1"/>
  <c r="H179" i="6"/>
  <c r="H181" i="6"/>
  <c r="G176" i="6"/>
  <c r="H171" i="6"/>
  <c r="H172" i="6"/>
  <c r="H173" i="6"/>
  <c r="H176" i="6" s="1"/>
  <c r="H174" i="6"/>
  <c r="H175" i="6"/>
  <c r="G168" i="6"/>
  <c r="H166" i="6" s="1"/>
  <c r="H167" i="6"/>
  <c r="H168" i="6"/>
  <c r="G163" i="6"/>
  <c r="H161" i="6" s="1"/>
  <c r="G158" i="6"/>
  <c r="H155" i="6"/>
  <c r="H156" i="6"/>
  <c r="H157" i="6"/>
  <c r="G152" i="6"/>
  <c r="H149" i="6"/>
  <c r="H150" i="6"/>
  <c r="H151" i="6"/>
  <c r="H152" i="6" s="1"/>
  <c r="G146" i="6"/>
  <c r="H143" i="6" s="1"/>
  <c r="H145" i="6"/>
  <c r="G139" i="6"/>
  <c r="H137" i="6"/>
  <c r="H139" i="6" s="1"/>
  <c r="H138" i="6"/>
  <c r="G134" i="6"/>
  <c r="H130" i="6" s="1"/>
  <c r="H131" i="6"/>
  <c r="H133" i="6"/>
  <c r="G127" i="6"/>
  <c r="H124" i="6"/>
  <c r="H125" i="6"/>
  <c r="H126" i="6"/>
  <c r="G121" i="6"/>
  <c r="H119" i="6"/>
  <c r="H121" i="6" s="1"/>
  <c r="H120" i="6"/>
  <c r="G116" i="6"/>
  <c r="H113" i="6" s="1"/>
  <c r="G108" i="6"/>
  <c r="H107" i="6" s="1"/>
  <c r="H106" i="6"/>
  <c r="G103" i="6"/>
  <c r="H101" i="6" s="1"/>
  <c r="H103" i="6" s="1"/>
  <c r="H102" i="6"/>
  <c r="G98" i="6"/>
  <c r="H97" i="6" s="1"/>
  <c r="H98" i="6" s="1"/>
  <c r="H96" i="6"/>
  <c r="G93" i="6"/>
  <c r="G88" i="6"/>
  <c r="G82" i="6"/>
  <c r="H79" i="6" s="1"/>
  <c r="H82" i="6" s="1"/>
  <c r="H78" i="6"/>
  <c r="H80" i="6"/>
  <c r="H81" i="6"/>
  <c r="G75" i="6"/>
  <c r="H73" i="6" s="1"/>
  <c r="G70" i="6"/>
  <c r="H67" i="6" s="1"/>
  <c r="G64" i="6"/>
  <c r="H62" i="6" s="1"/>
  <c r="G59" i="6"/>
  <c r="H57" i="6" s="1"/>
  <c r="G54" i="6"/>
  <c r="H52" i="6"/>
  <c r="H53" i="6"/>
  <c r="H54" i="6"/>
  <c r="G49" i="6"/>
  <c r="H47" i="6"/>
  <c r="H49" i="6" s="1"/>
  <c r="H48" i="6"/>
  <c r="G44" i="6"/>
  <c r="H41" i="6" s="1"/>
  <c r="H40" i="6"/>
  <c r="H44" i="6" s="1"/>
  <c r="H42" i="6"/>
  <c r="H43" i="6"/>
  <c r="G37" i="6"/>
  <c r="H32" i="6" s="1"/>
  <c r="H33" i="6"/>
  <c r="H35" i="6"/>
  <c r="G29" i="6"/>
  <c r="H27" i="6" s="1"/>
  <c r="H25" i="6"/>
  <c r="H29" i="6" s="1"/>
  <c r="H26" i="6"/>
  <c r="H28" i="6"/>
  <c r="G22" i="6"/>
  <c r="H21" i="6" s="1"/>
  <c r="H20" i="6"/>
  <c r="H22" i="6" s="1"/>
  <c r="G17" i="6"/>
  <c r="H16" i="6" s="1"/>
  <c r="H14" i="6"/>
  <c r="H15" i="6"/>
  <c r="G11" i="6"/>
  <c r="H8" i="6" s="1"/>
  <c r="H11" i="6" s="1"/>
  <c r="H9" i="6"/>
  <c r="H10" i="6"/>
  <c r="G5" i="6"/>
  <c r="H3" i="6"/>
  <c r="H5" i="6" s="1"/>
  <c r="H4" i="6"/>
  <c r="G186" i="5"/>
  <c r="H184" i="5" s="1"/>
  <c r="H186" i="5" s="1"/>
  <c r="H185" i="5"/>
  <c r="G181" i="5"/>
  <c r="H179" i="5" s="1"/>
  <c r="H180" i="5"/>
  <c r="H181" i="5" s="1"/>
  <c r="G176" i="5"/>
  <c r="H172" i="5" s="1"/>
  <c r="H171" i="5"/>
  <c r="H173" i="5"/>
  <c r="H175" i="5"/>
  <c r="G168" i="5"/>
  <c r="H167" i="5" s="1"/>
  <c r="H166" i="5"/>
  <c r="G163" i="5"/>
  <c r="H161" i="5" s="1"/>
  <c r="H162" i="5"/>
  <c r="G158" i="5"/>
  <c r="H155" i="5"/>
  <c r="H158" i="5" s="1"/>
  <c r="H156" i="5"/>
  <c r="H157" i="5"/>
  <c r="G152" i="5"/>
  <c r="H149" i="5" s="1"/>
  <c r="H151" i="5"/>
  <c r="G146" i="5"/>
  <c r="H142" i="5"/>
  <c r="H143" i="5"/>
  <c r="H146" i="5" s="1"/>
  <c r="H144" i="5"/>
  <c r="H145" i="5"/>
  <c r="G139" i="5"/>
  <c r="H137" i="5" s="1"/>
  <c r="H139" i="5" s="1"/>
  <c r="H138" i="5"/>
  <c r="G134" i="5"/>
  <c r="H131" i="5" s="1"/>
  <c r="G127" i="5"/>
  <c r="H125" i="5"/>
  <c r="G121" i="5"/>
  <c r="H119" i="5"/>
  <c r="H120" i="5"/>
  <c r="H121" i="5" s="1"/>
  <c r="G116" i="5"/>
  <c r="H114" i="5" s="1"/>
  <c r="H111" i="5"/>
  <c r="H112" i="5"/>
  <c r="H113" i="5"/>
  <c r="H115" i="5"/>
  <c r="G108" i="5"/>
  <c r="G103" i="5"/>
  <c r="H101" i="5"/>
  <c r="H103" i="5" s="1"/>
  <c r="H102" i="5"/>
  <c r="G98" i="5"/>
  <c r="H96" i="5"/>
  <c r="H97" i="5"/>
  <c r="H98" i="5" s="1"/>
  <c r="G93" i="5"/>
  <c r="H91" i="5"/>
  <c r="H92" i="5"/>
  <c r="H93" i="5"/>
  <c r="G88" i="5"/>
  <c r="H85" i="5"/>
  <c r="H86" i="5"/>
  <c r="H87" i="5"/>
  <c r="G82" i="5"/>
  <c r="H78" i="5" s="1"/>
  <c r="H79" i="5"/>
  <c r="G75" i="5"/>
  <c r="H74" i="5" s="1"/>
  <c r="H73" i="5"/>
  <c r="H75" i="5" s="1"/>
  <c r="G70" i="5"/>
  <c r="H67" i="5" s="1"/>
  <c r="G64" i="5"/>
  <c r="H62" i="5" s="1"/>
  <c r="G59" i="5"/>
  <c r="H58" i="5" s="1"/>
  <c r="H57" i="5"/>
  <c r="H59" i="5" s="1"/>
  <c r="G54" i="5"/>
  <c r="H52" i="5" s="1"/>
  <c r="H54" i="5" s="1"/>
  <c r="H53" i="5"/>
  <c r="G49" i="5"/>
  <c r="H48" i="5" s="1"/>
  <c r="H47" i="5"/>
  <c r="H49" i="5" s="1"/>
  <c r="G44" i="5"/>
  <c r="H42" i="5" s="1"/>
  <c r="H40" i="5"/>
  <c r="H41" i="5"/>
  <c r="G37" i="5"/>
  <c r="H32" i="5" s="1"/>
  <c r="H37" i="5" s="1"/>
  <c r="H33" i="5"/>
  <c r="H34" i="5"/>
  <c r="H35" i="5"/>
  <c r="H36" i="5"/>
  <c r="G29" i="5"/>
  <c r="H28" i="5" s="1"/>
  <c r="H26" i="5"/>
  <c r="H27" i="5"/>
  <c r="G22" i="5"/>
  <c r="H20" i="5" s="1"/>
  <c r="H22" i="5" s="1"/>
  <c r="H21" i="5"/>
  <c r="G17" i="5"/>
  <c r="H14" i="5" s="1"/>
  <c r="H15" i="5"/>
  <c r="G11" i="5"/>
  <c r="H9" i="5" s="1"/>
  <c r="G5" i="5"/>
  <c r="H3" i="5" s="1"/>
  <c r="H5" i="5" s="1"/>
  <c r="H4" i="5"/>
  <c r="G82" i="4"/>
  <c r="H80" i="4" s="1"/>
  <c r="H81" i="4"/>
  <c r="G78" i="3"/>
  <c r="G82" i="3" s="1"/>
  <c r="H81" i="3" s="1"/>
  <c r="G79" i="3"/>
  <c r="G111" i="3"/>
  <c r="G106" i="3"/>
  <c r="G91" i="3"/>
  <c r="G87" i="3"/>
  <c r="G74" i="3"/>
  <c r="G73" i="3"/>
  <c r="G69" i="3"/>
  <c r="G68" i="3"/>
  <c r="G67" i="3"/>
  <c r="G63" i="3"/>
  <c r="G62" i="3"/>
  <c r="G58" i="3"/>
  <c r="G57" i="3"/>
  <c r="G53" i="3"/>
  <c r="G52" i="3"/>
  <c r="G48" i="3"/>
  <c r="G47" i="3"/>
  <c r="G43" i="3"/>
  <c r="H43" i="3" s="1"/>
  <c r="G42" i="3"/>
  <c r="G41" i="3"/>
  <c r="G40" i="3"/>
  <c r="G36" i="3"/>
  <c r="G35" i="3"/>
  <c r="G34" i="3"/>
  <c r="G33" i="3"/>
  <c r="G37" i="3" s="1"/>
  <c r="G32" i="3"/>
  <c r="G28" i="3"/>
  <c r="G27" i="3"/>
  <c r="G26" i="3"/>
  <c r="G25" i="3"/>
  <c r="G21" i="3"/>
  <c r="G20" i="3"/>
  <c r="G16" i="3"/>
  <c r="G15" i="3"/>
  <c r="G14" i="3"/>
  <c r="G9" i="3"/>
  <c r="G10" i="3"/>
  <c r="G8" i="3"/>
  <c r="G4" i="3"/>
  <c r="G3" i="3"/>
  <c r="G17" i="3"/>
  <c r="H14" i="3" s="1"/>
  <c r="H17" i="3" s="1"/>
  <c r="H15" i="3"/>
  <c r="H16" i="3"/>
  <c r="G22" i="3"/>
  <c r="H20" i="3"/>
  <c r="G37" i="23"/>
  <c r="H32" i="23" s="1"/>
  <c r="G186" i="57"/>
  <c r="H184" i="57"/>
  <c r="H185" i="57"/>
  <c r="H186" i="57"/>
  <c r="G181" i="57"/>
  <c r="H180" i="57" s="1"/>
  <c r="H179" i="57"/>
  <c r="H181" i="57" s="1"/>
  <c r="G176" i="57"/>
  <c r="H171" i="57" s="1"/>
  <c r="H172" i="57"/>
  <c r="H175" i="57"/>
  <c r="G168" i="57"/>
  <c r="H166" i="57"/>
  <c r="H167" i="57"/>
  <c r="H168" i="57" s="1"/>
  <c r="G163" i="57"/>
  <c r="H161" i="57" s="1"/>
  <c r="H163" i="57" s="1"/>
  <c r="H162" i="57"/>
  <c r="G158" i="57"/>
  <c r="H155" i="57" s="1"/>
  <c r="H158" i="57" s="1"/>
  <c r="H156" i="57"/>
  <c r="H157" i="57"/>
  <c r="G152" i="57"/>
  <c r="H149" i="57" s="1"/>
  <c r="H150" i="57"/>
  <c r="G146" i="57"/>
  <c r="H144" i="57" s="1"/>
  <c r="H142" i="57"/>
  <c r="H143" i="57"/>
  <c r="G139" i="57"/>
  <c r="H137" i="57" s="1"/>
  <c r="G134" i="57"/>
  <c r="H131" i="57" s="1"/>
  <c r="H133" i="57"/>
  <c r="G127" i="57"/>
  <c r="H124" i="57"/>
  <c r="H127" i="57" s="1"/>
  <c r="H125" i="57"/>
  <c r="H126" i="57"/>
  <c r="G121" i="57"/>
  <c r="H119" i="57" s="1"/>
  <c r="G116" i="57"/>
  <c r="H113" i="57" s="1"/>
  <c r="H114" i="57"/>
  <c r="G108" i="57"/>
  <c r="H106" i="57" s="1"/>
  <c r="G103" i="57"/>
  <c r="H101" i="57" s="1"/>
  <c r="G98" i="57"/>
  <c r="H96" i="57" s="1"/>
  <c r="G93" i="57"/>
  <c r="H91" i="57"/>
  <c r="H93" i="57" s="1"/>
  <c r="H92" i="57"/>
  <c r="G88" i="57"/>
  <c r="H87" i="57" s="1"/>
  <c r="H85" i="57"/>
  <c r="H88" i="57" s="1"/>
  <c r="H86" i="57"/>
  <c r="G75" i="57"/>
  <c r="H73" i="57"/>
  <c r="H75" i="57" s="1"/>
  <c r="H74" i="57"/>
  <c r="G70" i="57"/>
  <c r="H67" i="57" s="1"/>
  <c r="G64" i="57"/>
  <c r="H62" i="57"/>
  <c r="H63" i="57"/>
  <c r="H64" i="57" s="1"/>
  <c r="G59" i="57"/>
  <c r="H57" i="57" s="1"/>
  <c r="H59" i="57" s="1"/>
  <c r="H58" i="57"/>
  <c r="G54" i="57"/>
  <c r="H52" i="57" s="1"/>
  <c r="G49" i="57"/>
  <c r="H47" i="57" s="1"/>
  <c r="H49" i="57" s="1"/>
  <c r="H48" i="57"/>
  <c r="G44" i="57"/>
  <c r="H40" i="57" s="1"/>
  <c r="G37" i="57"/>
  <c r="H32" i="57"/>
  <c r="H33" i="57"/>
  <c r="H34" i="57"/>
  <c r="H37" i="57" s="1"/>
  <c r="H35" i="57"/>
  <c r="H36" i="57"/>
  <c r="G29" i="57"/>
  <c r="H26" i="57" s="1"/>
  <c r="H25" i="57"/>
  <c r="H29" i="57" s="1"/>
  <c r="H27" i="57"/>
  <c r="H28" i="57"/>
  <c r="G22" i="57"/>
  <c r="H20" i="57" s="1"/>
  <c r="G17" i="57"/>
  <c r="H14" i="57" s="1"/>
  <c r="H16" i="57"/>
  <c r="G11" i="57"/>
  <c r="H8" i="57" s="1"/>
  <c r="H9" i="57"/>
  <c r="H11" i="57" s="1"/>
  <c r="H10" i="57"/>
  <c r="G5" i="57"/>
  <c r="H3" i="57" s="1"/>
  <c r="H5" i="57" s="1"/>
  <c r="H4" i="57"/>
  <c r="G5" i="23"/>
  <c r="H3" i="23" s="1"/>
  <c r="H5" i="23" s="1"/>
  <c r="H4" i="23"/>
  <c r="G11" i="23"/>
  <c r="H8" i="23"/>
  <c r="G17" i="23"/>
  <c r="H14" i="23" s="1"/>
  <c r="H15" i="23"/>
  <c r="G22" i="23"/>
  <c r="H21" i="23" s="1"/>
  <c r="H20" i="23"/>
  <c r="H22" i="23"/>
  <c r="G29" i="23"/>
  <c r="H27" i="23" s="1"/>
  <c r="H25" i="23"/>
  <c r="H29" i="23" s="1"/>
  <c r="H26" i="23"/>
  <c r="H28" i="23"/>
  <c r="G44" i="23"/>
  <c r="H41" i="23" s="1"/>
  <c r="H40" i="23"/>
  <c r="G49" i="23"/>
  <c r="G54" i="23"/>
  <c r="H53" i="23" s="1"/>
  <c r="H54" i="23" s="1"/>
  <c r="H52" i="23"/>
  <c r="G59" i="23"/>
  <c r="H57" i="23" s="1"/>
  <c r="G64" i="23"/>
  <c r="H62" i="23" s="1"/>
  <c r="G70" i="23"/>
  <c r="H67" i="23" s="1"/>
  <c r="H68" i="23"/>
  <c r="H70" i="23" s="1"/>
  <c r="H69" i="23"/>
  <c r="G75" i="23"/>
  <c r="H73" i="23" s="1"/>
  <c r="G88" i="23"/>
  <c r="H86" i="23" s="1"/>
  <c r="G93" i="23"/>
  <c r="H91" i="23" s="1"/>
  <c r="H93" i="23" s="1"/>
  <c r="H92" i="23"/>
  <c r="G98" i="23"/>
  <c r="H97" i="23" s="1"/>
  <c r="H96" i="23"/>
  <c r="G103" i="23"/>
  <c r="H101" i="23"/>
  <c r="H102" i="23"/>
  <c r="G108" i="23"/>
  <c r="H106" i="23"/>
  <c r="H107" i="23"/>
  <c r="H108" i="23"/>
  <c r="G116" i="23"/>
  <c r="H111" i="23" s="1"/>
  <c r="H116" i="23" s="1"/>
  <c r="H112" i="23"/>
  <c r="H113" i="23"/>
  <c r="H114" i="23"/>
  <c r="H115" i="23"/>
  <c r="G121" i="23"/>
  <c r="H119" i="23"/>
  <c r="H121" i="23" s="1"/>
  <c r="H120" i="23"/>
  <c r="G127" i="23"/>
  <c r="H124" i="23"/>
  <c r="H127" i="23" s="1"/>
  <c r="H125" i="23"/>
  <c r="H126" i="23"/>
  <c r="G134" i="23"/>
  <c r="H133" i="23" s="1"/>
  <c r="H130" i="23"/>
  <c r="H132" i="23"/>
  <c r="G139" i="23"/>
  <c r="H137" i="23"/>
  <c r="H139" i="23" s="1"/>
  <c r="H138" i="23"/>
  <c r="G146" i="23"/>
  <c r="H142" i="23" s="1"/>
  <c r="G152" i="23"/>
  <c r="H151" i="23" s="1"/>
  <c r="H149" i="23"/>
  <c r="H150" i="23"/>
  <c r="G158" i="23"/>
  <c r="H155" i="23" s="1"/>
  <c r="H156" i="23"/>
  <c r="G163" i="23"/>
  <c r="H161" i="23"/>
  <c r="H163" i="23" s="1"/>
  <c r="H162" i="23"/>
  <c r="G168" i="23"/>
  <c r="H166" i="23" s="1"/>
  <c r="H168" i="23" s="1"/>
  <c r="H167" i="23"/>
  <c r="G176" i="23"/>
  <c r="H171" i="23"/>
  <c r="H176" i="23" s="1"/>
  <c r="H172" i="23"/>
  <c r="H173" i="23"/>
  <c r="H174" i="23"/>
  <c r="H175" i="23"/>
  <c r="G181" i="23"/>
  <c r="H180" i="23" s="1"/>
  <c r="H179" i="23"/>
  <c r="G186" i="23"/>
  <c r="H184" i="23" s="1"/>
  <c r="H185" i="23"/>
  <c r="G37" i="4"/>
  <c r="H36" i="4"/>
  <c r="H35" i="4"/>
  <c r="H34" i="4"/>
  <c r="H33" i="4"/>
  <c r="H32" i="4"/>
  <c r="H37" i="4" s="1"/>
  <c r="H32" i="3"/>
  <c r="H37" i="3" s="1"/>
  <c r="G44" i="3"/>
  <c r="H40" i="3" s="1"/>
  <c r="P25" i="70"/>
  <c r="P20" i="70"/>
  <c r="Q18" i="70" s="1"/>
  <c r="Q20" i="70" s="1"/>
  <c r="Q19" i="70"/>
  <c r="P15" i="70"/>
  <c r="Q13" i="70" s="1"/>
  <c r="Q15" i="70" s="1"/>
  <c r="Q14" i="70"/>
  <c r="P10" i="70"/>
  <c r="Q8" i="70"/>
  <c r="Q9" i="70"/>
  <c r="Q10" i="70"/>
  <c r="P5" i="70"/>
  <c r="Q4" i="70" s="1"/>
  <c r="Q3" i="70"/>
  <c r="P11" i="67"/>
  <c r="Q9" i="67" s="1"/>
  <c r="Q10" i="67"/>
  <c r="Q8" i="67"/>
  <c r="P36" i="67"/>
  <c r="Q34" i="67"/>
  <c r="Q36" i="67" s="1"/>
  <c r="Q35" i="67"/>
  <c r="P31" i="67"/>
  <c r="Q29" i="67" s="1"/>
  <c r="P26" i="67"/>
  <c r="Q25" i="67" s="1"/>
  <c r="Q24" i="67"/>
  <c r="Q26" i="67" s="1"/>
  <c r="P21" i="67"/>
  <c r="Q19" i="67" s="1"/>
  <c r="P16" i="67"/>
  <c r="Q14" i="67" s="1"/>
  <c r="Q16" i="67" s="1"/>
  <c r="Q15" i="67"/>
  <c r="P5" i="67"/>
  <c r="Q4" i="67" s="1"/>
  <c r="P17" i="66"/>
  <c r="Q14" i="66" s="1"/>
  <c r="P11" i="66"/>
  <c r="Q10" i="66" s="1"/>
  <c r="P22" i="66"/>
  <c r="Q20" i="66" s="1"/>
  <c r="P5" i="66"/>
  <c r="P5" i="65"/>
  <c r="Q4" i="65"/>
  <c r="Q3" i="65"/>
  <c r="Q5" i="65" s="1"/>
  <c r="P27" i="61"/>
  <c r="Q25" i="61"/>
  <c r="Q26" i="61"/>
  <c r="Q27" i="61"/>
  <c r="P16" i="61"/>
  <c r="Q14" i="61" s="1"/>
  <c r="Q16" i="61" s="1"/>
  <c r="Q15" i="61"/>
  <c r="P11" i="61"/>
  <c r="Q9" i="61" s="1"/>
  <c r="Q11" i="61" s="1"/>
  <c r="Q10" i="61"/>
  <c r="P22" i="61"/>
  <c r="P6" i="61"/>
  <c r="Q5" i="61" s="1"/>
  <c r="Q4" i="61"/>
  <c r="Q3" i="61"/>
  <c r="Q6" i="61" s="1"/>
  <c r="P10" i="62"/>
  <c r="Q8" i="62"/>
  <c r="Q10" i="62" s="1"/>
  <c r="Q9" i="62"/>
  <c r="P5" i="62"/>
  <c r="Q4" i="62" s="1"/>
  <c r="P17" i="59"/>
  <c r="Q15" i="59"/>
  <c r="P11" i="59"/>
  <c r="Q10" i="59" s="1"/>
  <c r="P22" i="59"/>
  <c r="Q20" i="59"/>
  <c r="Q21" i="59"/>
  <c r="Q22" i="59"/>
  <c r="P5" i="59"/>
  <c r="Q4" i="59" s="1"/>
  <c r="Q3" i="59"/>
  <c r="Q5" i="59" s="1"/>
  <c r="P15" i="58"/>
  <c r="Q13" i="58" s="1"/>
  <c r="P10" i="58"/>
  <c r="Q9" i="58" s="1"/>
  <c r="Q8" i="58"/>
  <c r="P5" i="58"/>
  <c r="Q4" i="58" s="1"/>
  <c r="Q3" i="58"/>
  <c r="P5" i="57"/>
  <c r="Q4" i="57"/>
  <c r="Q3" i="57"/>
  <c r="P5" i="55"/>
  <c r="Q4" i="55" s="1"/>
  <c r="Q3" i="55"/>
  <c r="Q5" i="55" s="1"/>
  <c r="P5" i="54"/>
  <c r="Q4" i="54" s="1"/>
  <c r="Q3" i="54"/>
  <c r="Q5" i="54" s="1"/>
  <c r="P31" i="52"/>
  <c r="P20" i="52"/>
  <c r="Q18" i="52"/>
  <c r="Q20" i="52" s="1"/>
  <c r="Q19" i="52"/>
  <c r="P15" i="52"/>
  <c r="Q13" i="52"/>
  <c r="Q14" i="52"/>
  <c r="Q15" i="52"/>
  <c r="P10" i="52"/>
  <c r="Q8" i="52" s="1"/>
  <c r="Q9" i="52"/>
  <c r="Q10" i="52" s="1"/>
  <c r="P5" i="52"/>
  <c r="Q4" i="52" s="1"/>
  <c r="Q5" i="52" s="1"/>
  <c r="Q3" i="52"/>
  <c r="P11" i="51"/>
  <c r="Q10" i="51"/>
  <c r="Q9" i="51"/>
  <c r="Q8" i="51"/>
  <c r="Q11" i="51" s="1"/>
  <c r="P5" i="51"/>
  <c r="Q4" i="51"/>
  <c r="Q3" i="51"/>
  <c r="Q5" i="51"/>
  <c r="P5" i="50"/>
  <c r="Q4" i="50" s="1"/>
  <c r="P11" i="48"/>
  <c r="Q10" i="48" s="1"/>
  <c r="Q8" i="48"/>
  <c r="P21" i="48"/>
  <c r="Q19" i="48" s="1"/>
  <c r="P16" i="48"/>
  <c r="Q14" i="48"/>
  <c r="Q16" i="48" s="1"/>
  <c r="Q15" i="48"/>
  <c r="P5" i="48"/>
  <c r="Q4" i="48" s="1"/>
  <c r="P5" i="47"/>
  <c r="Q3" i="47" s="1"/>
  <c r="P16" i="45"/>
  <c r="Q14" i="45" s="1"/>
  <c r="P11" i="45"/>
  <c r="Q10" i="45" s="1"/>
  <c r="P6" i="45"/>
  <c r="Q5" i="45"/>
  <c r="Q4" i="45"/>
  <c r="Q3" i="45"/>
  <c r="Q6" i="45" s="1"/>
  <c r="P5" i="44"/>
  <c r="Q3" i="44" s="1"/>
  <c r="Q5" i="44" s="1"/>
  <c r="Q4" i="44"/>
  <c r="P6" i="43"/>
  <c r="Q5" i="43"/>
  <c r="Q6" i="43" s="1"/>
  <c r="Q4" i="43"/>
  <c r="Q3" i="43"/>
  <c r="P25" i="42"/>
  <c r="Q23" i="42" s="1"/>
  <c r="Q24" i="42"/>
  <c r="P20" i="42"/>
  <c r="P15" i="42"/>
  <c r="Q13" i="42"/>
  <c r="Q15" i="42" s="1"/>
  <c r="Q14" i="42"/>
  <c r="P10" i="42"/>
  <c r="Q8" i="42"/>
  <c r="Q9" i="42"/>
  <c r="Q10" i="42"/>
  <c r="P5" i="42"/>
  <c r="Q4" i="42" s="1"/>
  <c r="Q3" i="42"/>
  <c r="Q5" i="42" s="1"/>
  <c r="P10" i="41"/>
  <c r="Q9" i="41" s="1"/>
  <c r="Q8" i="41"/>
  <c r="Q10" i="41"/>
  <c r="P5" i="41"/>
  <c r="Q4" i="41"/>
  <c r="Q3" i="41"/>
  <c r="Q5" i="41" s="1"/>
  <c r="P16" i="40"/>
  <c r="P11" i="40"/>
  <c r="Q10" i="40" s="1"/>
  <c r="Q9" i="40"/>
  <c r="P6" i="40"/>
  <c r="Q5" i="40"/>
  <c r="Q4" i="40"/>
  <c r="Q3" i="40"/>
  <c r="Q6" i="40" s="1"/>
  <c r="P10" i="39"/>
  <c r="Q9" i="39" s="1"/>
  <c r="Q8" i="39"/>
  <c r="Q10" i="39"/>
  <c r="P5" i="39"/>
  <c r="Q4" i="39" s="1"/>
  <c r="Q3" i="39"/>
  <c r="P22" i="38"/>
  <c r="Q21" i="38" s="1"/>
  <c r="Q20" i="38"/>
  <c r="Q22" i="38" s="1"/>
  <c r="P17" i="38"/>
  <c r="Q15" i="38"/>
  <c r="Q16" i="38"/>
  <c r="P12" i="38"/>
  <c r="Q11" i="38"/>
  <c r="Q10" i="38"/>
  <c r="Q12" i="38" s="1"/>
  <c r="P7" i="38"/>
  <c r="Q4" i="38" s="1"/>
  <c r="Q6" i="38"/>
  <c r="Q5" i="38"/>
  <c r="P12" i="37"/>
  <c r="Q11" i="37" s="1"/>
  <c r="Q10" i="37"/>
  <c r="Q12" i="37" s="1"/>
  <c r="P7" i="37"/>
  <c r="Q3" i="37" s="1"/>
  <c r="P13" i="34"/>
  <c r="Q9" i="34" s="1"/>
  <c r="Q12" i="34"/>
  <c r="Q10" i="34"/>
  <c r="Q8" i="34"/>
  <c r="P5" i="34"/>
  <c r="P5" i="33"/>
  <c r="Q4" i="33"/>
  <c r="Q3" i="33"/>
  <c r="Q5" i="33" s="1"/>
  <c r="P21" i="32"/>
  <c r="Q20" i="32"/>
  <c r="Q19" i="32"/>
  <c r="Q18" i="32"/>
  <c r="Q21" i="32" s="1"/>
  <c r="P15" i="32"/>
  <c r="Q13" i="32"/>
  <c r="Q14" i="32"/>
  <c r="Q15" i="32"/>
  <c r="P10" i="32"/>
  <c r="Q8" i="32" s="1"/>
  <c r="P5" i="32"/>
  <c r="Q4" i="32" s="1"/>
  <c r="P10" i="31"/>
  <c r="P5" i="31"/>
  <c r="Q3" i="31" s="1"/>
  <c r="Q4" i="31"/>
  <c r="Q5" i="31"/>
  <c r="P10" i="30"/>
  <c r="Q8" i="30"/>
  <c r="Q10" i="30" s="1"/>
  <c r="Q9" i="30"/>
  <c r="P5" i="30"/>
  <c r="Q3" i="30" s="1"/>
  <c r="Q5" i="30" s="1"/>
  <c r="Q4" i="30"/>
  <c r="P27" i="29"/>
  <c r="Q24" i="29" s="1"/>
  <c r="Q25" i="29"/>
  <c r="P11" i="29"/>
  <c r="Q10" i="29" s="1"/>
  <c r="P37" i="29"/>
  <c r="P32" i="29"/>
  <c r="Q30" i="29"/>
  <c r="Q32" i="29" s="1"/>
  <c r="Q31" i="29"/>
  <c r="P21" i="29"/>
  <c r="Q19" i="29" s="1"/>
  <c r="Q21" i="29" s="1"/>
  <c r="Q20" i="29"/>
  <c r="P16" i="29"/>
  <c r="Q14" i="29"/>
  <c r="Q15" i="29"/>
  <c r="Q16" i="29" s="1"/>
  <c r="P5" i="29"/>
  <c r="Q4" i="29" s="1"/>
  <c r="P22" i="28"/>
  <c r="Q21" i="28" s="1"/>
  <c r="Q19" i="28"/>
  <c r="Q18" i="28"/>
  <c r="P15" i="28"/>
  <c r="Q14" i="28" s="1"/>
  <c r="Q13" i="28"/>
  <c r="Q15" i="28"/>
  <c r="P10" i="28"/>
  <c r="Q8" i="28" s="1"/>
  <c r="Q10" i="28" s="1"/>
  <c r="Q9" i="28"/>
  <c r="P5" i="28"/>
  <c r="Q3" i="28" s="1"/>
  <c r="Q5" i="28" s="1"/>
  <c r="Q4" i="28"/>
  <c r="P16" i="26"/>
  <c r="Q13" i="26" s="1"/>
  <c r="Q16" i="26" s="1"/>
  <c r="Q15" i="26"/>
  <c r="Q14" i="26"/>
  <c r="P21" i="26"/>
  <c r="Q19" i="26" s="1"/>
  <c r="P10" i="26"/>
  <c r="Q8" i="26"/>
  <c r="Q10" i="26" s="1"/>
  <c r="Q9" i="26"/>
  <c r="P5" i="26"/>
  <c r="Q4" i="26"/>
  <c r="Q3" i="26"/>
  <c r="Q5" i="26" s="1"/>
  <c r="P18" i="25"/>
  <c r="Q17" i="25" s="1"/>
  <c r="Q16" i="25"/>
  <c r="Q15" i="25"/>
  <c r="P11" i="25"/>
  <c r="Q10" i="25" s="1"/>
  <c r="P6" i="25"/>
  <c r="Q4" i="25" s="1"/>
  <c r="P21" i="23"/>
  <c r="Q20" i="23" s="1"/>
  <c r="Q19" i="23"/>
  <c r="P15" i="23"/>
  <c r="Q13" i="23" s="1"/>
  <c r="P10" i="23"/>
  <c r="Q9" i="23" s="1"/>
  <c r="P5" i="23"/>
  <c r="Q4" i="23" s="1"/>
  <c r="Q3" i="23"/>
  <c r="P6" i="22"/>
  <c r="Q5" i="22"/>
  <c r="Q4" i="22"/>
  <c r="Q6" i="22" s="1"/>
  <c r="Q3" i="22"/>
  <c r="P21" i="19"/>
  <c r="P31" i="19"/>
  <c r="Q29" i="19"/>
  <c r="Q31" i="19" s="1"/>
  <c r="Q30" i="19"/>
  <c r="P26" i="19"/>
  <c r="Q24" i="19"/>
  <c r="Q26" i="19" s="1"/>
  <c r="Q25" i="19"/>
  <c r="P15" i="19"/>
  <c r="Q13" i="19" s="1"/>
  <c r="P10" i="19"/>
  <c r="P5" i="19"/>
  <c r="Q4" i="19"/>
  <c r="Q3" i="19"/>
  <c r="Q5" i="19" s="1"/>
  <c r="P23" i="18"/>
  <c r="Q22" i="18"/>
  <c r="Q21" i="18"/>
  <c r="Q20" i="18"/>
  <c r="Q19" i="18"/>
  <c r="P34" i="18"/>
  <c r="Q31" i="18" s="1"/>
  <c r="P16" i="18"/>
  <c r="Q15" i="18" s="1"/>
  <c r="P28" i="18"/>
  <c r="Q26" i="18"/>
  <c r="Q27" i="18"/>
  <c r="Q28" i="18"/>
  <c r="P10" i="18"/>
  <c r="Q9" i="18"/>
  <c r="Q8" i="18"/>
  <c r="Q10" i="18" s="1"/>
  <c r="P27" i="17"/>
  <c r="Q24" i="17" s="1"/>
  <c r="P21" i="17"/>
  <c r="Q20" i="17" s="1"/>
  <c r="Q19" i="17"/>
  <c r="Q21" i="17" s="1"/>
  <c r="P16" i="17"/>
  <c r="Q14" i="17" s="1"/>
  <c r="Q16" i="17" s="1"/>
  <c r="Q15" i="17"/>
  <c r="P11" i="17"/>
  <c r="Q10" i="17" s="1"/>
  <c r="Q9" i="17"/>
  <c r="P6" i="17"/>
  <c r="Q5" i="17" s="1"/>
  <c r="Q3" i="17"/>
  <c r="Q6" i="17" s="1"/>
  <c r="Q4" i="17"/>
  <c r="P11" i="14"/>
  <c r="Q10" i="14"/>
  <c r="Q9" i="14"/>
  <c r="Q8" i="14"/>
  <c r="Q11" i="14" s="1"/>
  <c r="P5" i="14"/>
  <c r="Q4" i="14" s="1"/>
  <c r="P5" i="13"/>
  <c r="Q3" i="13" s="1"/>
  <c r="Q5" i="13" s="1"/>
  <c r="Q4" i="13"/>
  <c r="P5" i="12"/>
  <c r="Q4" i="12" s="1"/>
  <c r="P10" i="11"/>
  <c r="Q8" i="11"/>
  <c r="Q9" i="11"/>
  <c r="Q10" i="11"/>
  <c r="P5" i="11"/>
  <c r="Q3" i="11" s="1"/>
  <c r="Q4" i="11"/>
  <c r="Q5" i="11" s="1"/>
  <c r="P13" i="8"/>
  <c r="Q12" i="8"/>
  <c r="Q11" i="8"/>
  <c r="Q10" i="8"/>
  <c r="Q9" i="8"/>
  <c r="Q8" i="8"/>
  <c r="P23" i="8"/>
  <c r="Q21" i="8" s="1"/>
  <c r="P18" i="8"/>
  <c r="Q17" i="8" s="1"/>
  <c r="P5" i="8"/>
  <c r="Q4" i="8"/>
  <c r="Q3" i="8"/>
  <c r="Q5" i="8" s="1"/>
  <c r="P5" i="7"/>
  <c r="Q4" i="7"/>
  <c r="Q3" i="7"/>
  <c r="Q5" i="7" s="1"/>
  <c r="P5" i="5"/>
  <c r="Q3" i="5"/>
  <c r="Q5" i="5" s="1"/>
  <c r="Q4" i="5"/>
  <c r="P16" i="4"/>
  <c r="Q15" i="4" s="1"/>
  <c r="P26" i="4"/>
  <c r="Q24" i="4"/>
  <c r="Q25" i="4"/>
  <c r="P21" i="4"/>
  <c r="Q20" i="4" s="1"/>
  <c r="P10" i="4"/>
  <c r="Q8" i="4"/>
  <c r="Q10" i="4" s="1"/>
  <c r="Q9" i="4"/>
  <c r="P5" i="4"/>
  <c r="Q4" i="4" s="1"/>
  <c r="L105" i="3"/>
  <c r="L104" i="3"/>
  <c r="L100" i="3"/>
  <c r="L99" i="3"/>
  <c r="L95" i="3"/>
  <c r="L94" i="3"/>
  <c r="L90" i="3"/>
  <c r="L89" i="3"/>
  <c r="L110" i="3"/>
  <c r="L63" i="3"/>
  <c r="L62" i="3"/>
  <c r="L115" i="3"/>
  <c r="L114" i="3"/>
  <c r="L135" i="3"/>
  <c r="L134" i="3"/>
  <c r="L154" i="3"/>
  <c r="L52" i="3"/>
  <c r="L51" i="3"/>
  <c r="L56" i="3"/>
  <c r="L42" i="3"/>
  <c r="L41" i="3"/>
  <c r="L130" i="3"/>
  <c r="L129" i="3"/>
  <c r="L47" i="3"/>
  <c r="L46" i="3"/>
  <c r="L125" i="3"/>
  <c r="L124" i="3"/>
  <c r="L14" i="3"/>
  <c r="L13" i="3"/>
  <c r="L150" i="3"/>
  <c r="L149" i="3"/>
  <c r="L145" i="3"/>
  <c r="L144" i="3"/>
  <c r="L140" i="3"/>
  <c r="L139" i="3"/>
  <c r="L109" i="3"/>
  <c r="L29" i="39"/>
  <c r="M27" i="39" s="1"/>
  <c r="L57" i="3"/>
  <c r="L58" i="3"/>
  <c r="L37" i="3"/>
  <c r="L36" i="3"/>
  <c r="L35" i="3"/>
  <c r="L34" i="3"/>
  <c r="L30" i="3"/>
  <c r="L29" i="3"/>
  <c r="L28" i="3"/>
  <c r="L24" i="3"/>
  <c r="L23" i="3"/>
  <c r="L19" i="3"/>
  <c r="L18" i="3"/>
  <c r="L4" i="3"/>
  <c r="L3" i="3"/>
  <c r="B72" i="3"/>
  <c r="B71" i="3"/>
  <c r="B52" i="5"/>
  <c r="C50" i="5" s="1"/>
  <c r="B67" i="3"/>
  <c r="B66" i="3"/>
  <c r="B65" i="3"/>
  <c r="B56" i="3"/>
  <c r="B55" i="3"/>
  <c r="B54" i="3"/>
  <c r="B53" i="3"/>
  <c r="B49" i="3"/>
  <c r="B48" i="3"/>
  <c r="B44" i="3"/>
  <c r="B43" i="3"/>
  <c r="B39" i="3"/>
  <c r="B38" i="3"/>
  <c r="B34" i="3"/>
  <c r="B33" i="3"/>
  <c r="B28" i="3"/>
  <c r="B27" i="3"/>
  <c r="L21" i="53"/>
  <c r="M20" i="53" s="1"/>
  <c r="M19" i="53"/>
  <c r="M13" i="53"/>
  <c r="M16" i="53" s="1"/>
  <c r="L16" i="53"/>
  <c r="M15" i="53" s="1"/>
  <c r="M14" i="53"/>
  <c r="L5" i="53"/>
  <c r="M3" i="53" s="1"/>
  <c r="L10" i="53"/>
  <c r="M8" i="53" s="1"/>
  <c r="B29" i="53"/>
  <c r="C27" i="53" s="1"/>
  <c r="L16" i="70"/>
  <c r="M14" i="70"/>
  <c r="M16" i="70" s="1"/>
  <c r="M15" i="70"/>
  <c r="B45" i="70"/>
  <c r="C43" i="70"/>
  <c r="C45" i="70" s="1"/>
  <c r="C44" i="70"/>
  <c r="B40" i="70"/>
  <c r="C39" i="70" s="1"/>
  <c r="C37" i="70"/>
  <c r="C38" i="70"/>
  <c r="C40" i="70"/>
  <c r="B34" i="70"/>
  <c r="C32" i="70"/>
  <c r="C34" i="70" s="1"/>
  <c r="C33" i="70"/>
  <c r="B29" i="70"/>
  <c r="C27" i="70" s="1"/>
  <c r="M9" i="70"/>
  <c r="M10" i="70"/>
  <c r="M11" i="70"/>
  <c r="L5" i="70"/>
  <c r="M4" i="70" s="1"/>
  <c r="B24" i="70"/>
  <c r="C21" i="70" s="1"/>
  <c r="C19" i="70"/>
  <c r="C20" i="70"/>
  <c r="C22" i="70"/>
  <c r="C23" i="70"/>
  <c r="C24" i="70" s="1"/>
  <c r="B16" i="70"/>
  <c r="C3" i="70"/>
  <c r="C4" i="70"/>
  <c r="C5" i="70"/>
  <c r="L25" i="69"/>
  <c r="M23" i="69" s="1"/>
  <c r="L20" i="69"/>
  <c r="L15" i="69"/>
  <c r="M13" i="69"/>
  <c r="M15" i="69" s="1"/>
  <c r="M14" i="69"/>
  <c r="L10" i="69"/>
  <c r="M8" i="69"/>
  <c r="M9" i="69"/>
  <c r="M10" i="69" s="1"/>
  <c r="B34" i="69"/>
  <c r="C32" i="69" s="1"/>
  <c r="C34" i="69" s="1"/>
  <c r="C33" i="69"/>
  <c r="B29" i="69"/>
  <c r="C27" i="69" s="1"/>
  <c r="B24" i="69"/>
  <c r="C22" i="69" s="1"/>
  <c r="C20" i="69"/>
  <c r="C21" i="69"/>
  <c r="C23" i="69"/>
  <c r="B16" i="69"/>
  <c r="C3" i="69" s="1"/>
  <c r="C6" i="69"/>
  <c r="L5" i="69"/>
  <c r="M3" i="69"/>
  <c r="M5" i="69" s="1"/>
  <c r="M4" i="69"/>
  <c r="L21" i="68"/>
  <c r="M19" i="68" s="1"/>
  <c r="M14" i="68"/>
  <c r="M16" i="68" s="1"/>
  <c r="M15" i="68"/>
  <c r="B39" i="68"/>
  <c r="C37" i="68"/>
  <c r="C38" i="68"/>
  <c r="C39" i="68"/>
  <c r="B34" i="68"/>
  <c r="C32" i="68"/>
  <c r="C33" i="68"/>
  <c r="C34" i="68"/>
  <c r="B29" i="68"/>
  <c r="C27" i="68" s="1"/>
  <c r="B24" i="68"/>
  <c r="C19" i="68" s="1"/>
  <c r="L10" i="68"/>
  <c r="M8" i="68"/>
  <c r="M9" i="68"/>
  <c r="M10" i="68"/>
  <c r="B16" i="68"/>
  <c r="C4" i="68" s="1"/>
  <c r="C6" i="68"/>
  <c r="L5" i="68"/>
  <c r="L16" i="67"/>
  <c r="M14" i="67" s="1"/>
  <c r="M16" i="67" s="1"/>
  <c r="M15" i="67"/>
  <c r="B45" i="67"/>
  <c r="C43" i="67" s="1"/>
  <c r="C45" i="67" s="1"/>
  <c r="C44" i="67"/>
  <c r="B40" i="67"/>
  <c r="C37" i="67" s="1"/>
  <c r="C39" i="67"/>
  <c r="B34" i="67"/>
  <c r="C32" i="67"/>
  <c r="C34" i="67" s="1"/>
  <c r="C33" i="67"/>
  <c r="B29" i="67"/>
  <c r="C27" i="67" s="1"/>
  <c r="C29" i="67" s="1"/>
  <c r="C28" i="67"/>
  <c r="M8" i="67"/>
  <c r="M11" i="67" s="1"/>
  <c r="L11" i="67"/>
  <c r="M10" i="67" s="1"/>
  <c r="M9" i="67"/>
  <c r="L5" i="67"/>
  <c r="M3" i="67" s="1"/>
  <c r="B24" i="67"/>
  <c r="C20" i="67" s="1"/>
  <c r="C19" i="67"/>
  <c r="C23" i="67"/>
  <c r="B16" i="67"/>
  <c r="C3" i="67" s="1"/>
  <c r="C4" i="67"/>
  <c r="C5" i="67"/>
  <c r="C6" i="67"/>
  <c r="C7" i="67"/>
  <c r="C8" i="67"/>
  <c r="C9" i="67"/>
  <c r="C10" i="67"/>
  <c r="C11" i="67"/>
  <c r="C12" i="67"/>
  <c r="C13" i="67"/>
  <c r="C14" i="67"/>
  <c r="C15" i="67"/>
  <c r="L41" i="66"/>
  <c r="M39" i="66" s="1"/>
  <c r="L36" i="66"/>
  <c r="M34" i="66" s="1"/>
  <c r="L31" i="66"/>
  <c r="L26" i="66"/>
  <c r="M24" i="66"/>
  <c r="M26" i="66" s="1"/>
  <c r="M25" i="66"/>
  <c r="L21" i="66"/>
  <c r="M19" i="66" s="1"/>
  <c r="B45" i="66"/>
  <c r="C43" i="66" s="1"/>
  <c r="C45" i="66" s="1"/>
  <c r="C44" i="66"/>
  <c r="B40" i="66"/>
  <c r="C39" i="66" s="1"/>
  <c r="B34" i="66"/>
  <c r="C32" i="66" s="1"/>
  <c r="C34" i="66" s="1"/>
  <c r="C33" i="66"/>
  <c r="B29" i="66"/>
  <c r="C28" i="66" s="1"/>
  <c r="C27" i="66"/>
  <c r="C29" i="66" s="1"/>
  <c r="M13" i="66"/>
  <c r="M16" i="66"/>
  <c r="L16" i="66"/>
  <c r="M15" i="66"/>
  <c r="M14" i="66"/>
  <c r="L10" i="66"/>
  <c r="B24" i="66"/>
  <c r="C22" i="66" s="1"/>
  <c r="C19" i="66"/>
  <c r="C24" i="66" s="1"/>
  <c r="C20" i="66"/>
  <c r="C21" i="66"/>
  <c r="C23" i="66"/>
  <c r="B16" i="66"/>
  <c r="C12" i="66"/>
  <c r="C13" i="66"/>
  <c r="L5" i="66"/>
  <c r="M3" i="66"/>
  <c r="M5" i="66" s="1"/>
  <c r="M4" i="66"/>
  <c r="L20" i="65"/>
  <c r="M18" i="65" s="1"/>
  <c r="M20" i="65" s="1"/>
  <c r="M19" i="65"/>
  <c r="L15" i="65"/>
  <c r="M13" i="65"/>
  <c r="M14" i="65"/>
  <c r="M15" i="65"/>
  <c r="L10" i="65"/>
  <c r="M8" i="65" s="1"/>
  <c r="M10" i="65" s="1"/>
  <c r="M9" i="65"/>
  <c r="B39" i="65"/>
  <c r="C38" i="65" s="1"/>
  <c r="C39" i="65" s="1"/>
  <c r="C37" i="65"/>
  <c r="B34" i="65"/>
  <c r="C33" i="65" s="1"/>
  <c r="C32" i="65"/>
  <c r="C34" i="65"/>
  <c r="B29" i="65"/>
  <c r="C27" i="65"/>
  <c r="C29" i="65" s="1"/>
  <c r="C28" i="65"/>
  <c r="B24" i="65"/>
  <c r="C19" i="65" s="1"/>
  <c r="B16" i="65"/>
  <c r="L5" i="65"/>
  <c r="M3" i="65"/>
  <c r="M5" i="65" s="1"/>
  <c r="M4" i="65"/>
  <c r="L20" i="64"/>
  <c r="M18" i="64" s="1"/>
  <c r="L15" i="64"/>
  <c r="M14" i="64" s="1"/>
  <c r="M13" i="64"/>
  <c r="L10" i="64"/>
  <c r="M9" i="64" s="1"/>
  <c r="M8" i="64"/>
  <c r="M10" i="64"/>
  <c r="B44" i="64"/>
  <c r="C42" i="64" s="1"/>
  <c r="B39" i="64"/>
  <c r="C38" i="64" s="1"/>
  <c r="C37" i="64"/>
  <c r="C39" i="64" s="1"/>
  <c r="B34" i="64"/>
  <c r="C32" i="64"/>
  <c r="C34" i="64" s="1"/>
  <c r="C33" i="64"/>
  <c r="B29" i="64"/>
  <c r="C27" i="64"/>
  <c r="C28" i="64"/>
  <c r="C29" i="64"/>
  <c r="B24" i="64"/>
  <c r="C19" i="64" s="1"/>
  <c r="B16" i="64"/>
  <c r="C15" i="64" s="1"/>
  <c r="C7" i="64"/>
  <c r="C8" i="64"/>
  <c r="C11" i="64"/>
  <c r="C14" i="64"/>
  <c r="L5" i="64"/>
  <c r="M3" i="64"/>
  <c r="M5" i="64" s="1"/>
  <c r="M4" i="64"/>
  <c r="L25" i="63"/>
  <c r="M23" i="63" s="1"/>
  <c r="L20" i="63"/>
  <c r="M18" i="63" s="1"/>
  <c r="M20" i="63" s="1"/>
  <c r="M19" i="63"/>
  <c r="L15" i="63"/>
  <c r="L10" i="63"/>
  <c r="M9" i="63" s="1"/>
  <c r="M8" i="63"/>
  <c r="B34" i="63"/>
  <c r="C32" i="63" s="1"/>
  <c r="C33" i="63"/>
  <c r="C34" i="63"/>
  <c r="B29" i="63"/>
  <c r="C28" i="63" s="1"/>
  <c r="C27" i="63"/>
  <c r="C29" i="63" s="1"/>
  <c r="B24" i="63"/>
  <c r="B16" i="63"/>
  <c r="C3" i="63" s="1"/>
  <c r="C4" i="63"/>
  <c r="C6" i="63"/>
  <c r="C8" i="63"/>
  <c r="L5" i="63"/>
  <c r="M3" i="63"/>
  <c r="M4" i="63"/>
  <c r="L20" i="62"/>
  <c r="M18" i="62"/>
  <c r="M19" i="62"/>
  <c r="M20" i="62" s="1"/>
  <c r="L15" i="62"/>
  <c r="M13" i="62" s="1"/>
  <c r="L10" i="62"/>
  <c r="M8" i="62" s="1"/>
  <c r="M10" i="62" s="1"/>
  <c r="M9" i="62"/>
  <c r="B39" i="62"/>
  <c r="C37" i="62"/>
  <c r="C38" i="62"/>
  <c r="C39" i="62"/>
  <c r="B34" i="62"/>
  <c r="C33" i="62" s="1"/>
  <c r="B29" i="62"/>
  <c r="C27" i="62"/>
  <c r="C28" i="62"/>
  <c r="C29" i="62"/>
  <c r="B24" i="62"/>
  <c r="C20" i="62" s="1"/>
  <c r="C19" i="62"/>
  <c r="C21" i="62"/>
  <c r="C22" i="62"/>
  <c r="B16" i="62"/>
  <c r="C5" i="62" s="1"/>
  <c r="C3" i="62"/>
  <c r="C4" i="62"/>
  <c r="C8" i="62"/>
  <c r="C9" i="62"/>
  <c r="C12" i="62"/>
  <c r="C13" i="62"/>
  <c r="C14" i="62"/>
  <c r="C15" i="62"/>
  <c r="L5" i="62"/>
  <c r="M3" i="62"/>
  <c r="M5" i="62" s="1"/>
  <c r="M4" i="62"/>
  <c r="L26" i="61"/>
  <c r="M24" i="61"/>
  <c r="M25" i="61"/>
  <c r="M26" i="61"/>
  <c r="L21" i="61"/>
  <c r="M19" i="61" s="1"/>
  <c r="B39" i="61"/>
  <c r="C38" i="61" s="1"/>
  <c r="C37" i="61"/>
  <c r="M13" i="61"/>
  <c r="M16" i="61" s="1"/>
  <c r="L16" i="61"/>
  <c r="M14" i="61" s="1"/>
  <c r="M15" i="61"/>
  <c r="L10" i="61"/>
  <c r="M9" i="61" s="1"/>
  <c r="M8" i="61"/>
  <c r="M10" i="61" s="1"/>
  <c r="B34" i="61"/>
  <c r="C32" i="61"/>
  <c r="C33" i="61"/>
  <c r="B29" i="61"/>
  <c r="C27" i="61"/>
  <c r="C28" i="61"/>
  <c r="C29" i="61" s="1"/>
  <c r="L5" i="61"/>
  <c r="M3" i="61" s="1"/>
  <c r="M4" i="61"/>
  <c r="M5" i="61"/>
  <c r="B24" i="61"/>
  <c r="C19" i="61" s="1"/>
  <c r="C21" i="61"/>
  <c r="C22" i="61"/>
  <c r="C23" i="61"/>
  <c r="B16" i="61"/>
  <c r="C3" i="61"/>
  <c r="C4" i="61"/>
  <c r="C5" i="61"/>
  <c r="C6" i="61"/>
  <c r="C7" i="61"/>
  <c r="C8" i="61"/>
  <c r="C9" i="61"/>
  <c r="C10" i="61"/>
  <c r="C11" i="61"/>
  <c r="C12" i="61"/>
  <c r="C13" i="61"/>
  <c r="C14" i="61"/>
  <c r="C15" i="61"/>
  <c r="L20" i="60"/>
  <c r="M18" i="60" s="1"/>
  <c r="L15" i="60"/>
  <c r="M13" i="60"/>
  <c r="M14" i="60"/>
  <c r="L10" i="60"/>
  <c r="B39" i="60"/>
  <c r="C38" i="60" s="1"/>
  <c r="C37" i="60"/>
  <c r="C39" i="60" s="1"/>
  <c r="B34" i="60"/>
  <c r="C32" i="60"/>
  <c r="C33" i="60"/>
  <c r="C34" i="60" s="1"/>
  <c r="B29" i="60"/>
  <c r="C27" i="60" s="1"/>
  <c r="B24" i="60"/>
  <c r="C19" i="60" s="1"/>
  <c r="C23" i="60"/>
  <c r="B16" i="60"/>
  <c r="C3" i="60" s="1"/>
  <c r="C4" i="60"/>
  <c r="C5" i="60"/>
  <c r="C7" i="60"/>
  <c r="C8" i="60"/>
  <c r="C9" i="60"/>
  <c r="C11" i="60"/>
  <c r="C13" i="60"/>
  <c r="C14" i="60"/>
  <c r="L5" i="60"/>
  <c r="M3" i="60"/>
  <c r="M5" i="60" s="1"/>
  <c r="M4" i="60"/>
  <c r="L20" i="59"/>
  <c r="M18" i="59"/>
  <c r="M19" i="59"/>
  <c r="M20" i="59"/>
  <c r="L15" i="59"/>
  <c r="M13" i="59" s="1"/>
  <c r="M15" i="59" s="1"/>
  <c r="M14" i="59"/>
  <c r="L10" i="59"/>
  <c r="M8" i="59" s="1"/>
  <c r="M10" i="59" s="1"/>
  <c r="M9" i="59"/>
  <c r="B39" i="59"/>
  <c r="C38" i="59" s="1"/>
  <c r="C37" i="59"/>
  <c r="B34" i="59"/>
  <c r="C33" i="59" s="1"/>
  <c r="C34" i="59" s="1"/>
  <c r="C32" i="59"/>
  <c r="B29" i="59"/>
  <c r="C27" i="59" s="1"/>
  <c r="B24" i="59"/>
  <c r="C23" i="59" s="1"/>
  <c r="C22" i="59"/>
  <c r="B16" i="59"/>
  <c r="C11" i="59" s="1"/>
  <c r="C3" i="59"/>
  <c r="C4" i="59"/>
  <c r="C5" i="59"/>
  <c r="C6" i="59"/>
  <c r="C7" i="59"/>
  <c r="C8" i="59"/>
  <c r="C9" i="59"/>
  <c r="C10" i="59"/>
  <c r="C12" i="59"/>
  <c r="C13" i="59"/>
  <c r="C14" i="59"/>
  <c r="C15" i="59"/>
  <c r="L5" i="59"/>
  <c r="M3" i="59"/>
  <c r="M5" i="59" s="1"/>
  <c r="M4" i="59"/>
  <c r="L20" i="58"/>
  <c r="M18" i="58"/>
  <c r="M19" i="58"/>
  <c r="M20" i="58"/>
  <c r="L15" i="58"/>
  <c r="M13" i="58" s="1"/>
  <c r="B40" i="58"/>
  <c r="C38" i="58" s="1"/>
  <c r="L10" i="58"/>
  <c r="M8" i="58" s="1"/>
  <c r="B35" i="58"/>
  <c r="C33" i="58"/>
  <c r="C35" i="58" s="1"/>
  <c r="C34" i="58"/>
  <c r="L5" i="58"/>
  <c r="M3" i="58" s="1"/>
  <c r="M4" i="58"/>
  <c r="M5" i="58" s="1"/>
  <c r="B30" i="58"/>
  <c r="C27" i="58"/>
  <c r="C28" i="58"/>
  <c r="C29" i="58"/>
  <c r="C30" i="58"/>
  <c r="B24" i="58"/>
  <c r="C20" i="58" s="1"/>
  <c r="B16" i="58"/>
  <c r="C10" i="58" s="1"/>
  <c r="C4" i="58"/>
  <c r="C5" i="58"/>
  <c r="C6" i="58"/>
  <c r="C7" i="58"/>
  <c r="C8" i="58"/>
  <c r="C9" i="58"/>
  <c r="C11" i="58"/>
  <c r="C12" i="58"/>
  <c r="L25" i="57"/>
  <c r="L20" i="57"/>
  <c r="M18" i="57"/>
  <c r="M20" i="57" s="1"/>
  <c r="M19" i="57"/>
  <c r="L15" i="57"/>
  <c r="M14" i="57" s="1"/>
  <c r="M13" i="57"/>
  <c r="M15" i="57"/>
  <c r="L10" i="57"/>
  <c r="M8" i="57" s="1"/>
  <c r="B34" i="57"/>
  <c r="B29" i="57"/>
  <c r="C27" i="57"/>
  <c r="C28" i="57"/>
  <c r="B24" i="57"/>
  <c r="C19" i="57"/>
  <c r="C20" i="57"/>
  <c r="C21" i="57"/>
  <c r="C22" i="57"/>
  <c r="C23" i="57"/>
  <c r="C24" i="57"/>
  <c r="B16" i="57"/>
  <c r="C8" i="57" s="1"/>
  <c r="C4" i="57"/>
  <c r="C10" i="57"/>
  <c r="C11" i="57"/>
  <c r="C12" i="57"/>
  <c r="C13" i="57"/>
  <c r="C14" i="57"/>
  <c r="C15" i="57"/>
  <c r="L5" i="57"/>
  <c r="M4" i="57" s="1"/>
  <c r="M5" i="57" s="1"/>
  <c r="M3" i="57"/>
  <c r="L25" i="56"/>
  <c r="M23" i="56"/>
  <c r="M25" i="56" s="1"/>
  <c r="M24" i="56"/>
  <c r="L20" i="56"/>
  <c r="M18" i="56"/>
  <c r="M20" i="56" s="1"/>
  <c r="M19" i="56"/>
  <c r="L15" i="56"/>
  <c r="M13" i="56" s="1"/>
  <c r="M14" i="56"/>
  <c r="M15" i="56" s="1"/>
  <c r="L10" i="56"/>
  <c r="B34" i="56"/>
  <c r="C32" i="56"/>
  <c r="C34" i="56" s="1"/>
  <c r="C33" i="56"/>
  <c r="B29" i="56"/>
  <c r="C27" i="56"/>
  <c r="C28" i="56"/>
  <c r="C29" i="56"/>
  <c r="B24" i="56"/>
  <c r="C19" i="56"/>
  <c r="C24" i="56" s="1"/>
  <c r="C20" i="56"/>
  <c r="C21" i="56"/>
  <c r="C22" i="56"/>
  <c r="C23" i="56"/>
  <c r="B16" i="56"/>
  <c r="C3" i="56"/>
  <c r="C4" i="56"/>
  <c r="C5" i="56"/>
  <c r="C6" i="56"/>
  <c r="C7" i="56"/>
  <c r="C8" i="56"/>
  <c r="C9" i="56"/>
  <c r="C10" i="56"/>
  <c r="C12" i="56"/>
  <c r="C13" i="56"/>
  <c r="L5" i="56"/>
  <c r="M3" i="56" s="1"/>
  <c r="L33" i="55"/>
  <c r="M31" i="55"/>
  <c r="M33" i="55" s="1"/>
  <c r="M32" i="55"/>
  <c r="L28" i="55"/>
  <c r="M26" i="55"/>
  <c r="M27" i="55"/>
  <c r="M28" i="55" s="1"/>
  <c r="L23" i="55"/>
  <c r="M21" i="55"/>
  <c r="M22" i="55"/>
  <c r="M23" i="55"/>
  <c r="L18" i="55"/>
  <c r="M17" i="55" s="1"/>
  <c r="M16" i="55"/>
  <c r="B34" i="55"/>
  <c r="C32" i="55" s="1"/>
  <c r="M10" i="55"/>
  <c r="M13" i="55"/>
  <c r="L13" i="55"/>
  <c r="M12" i="55" s="1"/>
  <c r="M11" i="55"/>
  <c r="B29" i="55"/>
  <c r="C27" i="55"/>
  <c r="C29" i="55" s="1"/>
  <c r="C28" i="55"/>
  <c r="L7" i="55"/>
  <c r="M4" i="55" s="1"/>
  <c r="B24" i="55"/>
  <c r="C22" i="55" s="1"/>
  <c r="C23" i="55"/>
  <c r="B16" i="55"/>
  <c r="C5" i="55" s="1"/>
  <c r="C6" i="55"/>
  <c r="C7" i="55"/>
  <c r="C8" i="55"/>
  <c r="C9" i="55"/>
  <c r="C11" i="55"/>
  <c r="C12" i="55"/>
  <c r="C14" i="55"/>
  <c r="C15" i="55"/>
  <c r="L65" i="54"/>
  <c r="M64" i="54" s="1"/>
  <c r="M63" i="54"/>
  <c r="L60" i="54"/>
  <c r="M58" i="54"/>
  <c r="M60" i="54" s="1"/>
  <c r="M59" i="54"/>
  <c r="L55" i="54"/>
  <c r="M53" i="54" s="1"/>
  <c r="L50" i="54"/>
  <c r="L45" i="54"/>
  <c r="M43" i="54"/>
  <c r="M44" i="54"/>
  <c r="M45" i="54"/>
  <c r="L40" i="54"/>
  <c r="M39" i="54" s="1"/>
  <c r="M38" i="54"/>
  <c r="M40" i="54" s="1"/>
  <c r="L35" i="54"/>
  <c r="M34" i="54" s="1"/>
  <c r="M33" i="54"/>
  <c r="M35" i="54" s="1"/>
  <c r="L30" i="54"/>
  <c r="M28" i="54"/>
  <c r="M30" i="54" s="1"/>
  <c r="M29" i="54"/>
  <c r="L25" i="54"/>
  <c r="M23" i="54"/>
  <c r="M24" i="54"/>
  <c r="M25" i="54" s="1"/>
  <c r="B50" i="54"/>
  <c r="C48" i="54" s="1"/>
  <c r="C50" i="54" s="1"/>
  <c r="C49" i="54"/>
  <c r="B45" i="54"/>
  <c r="C43" i="54"/>
  <c r="C44" i="54"/>
  <c r="C45" i="54" s="1"/>
  <c r="L20" i="54"/>
  <c r="M18" i="54"/>
  <c r="M20" i="54" s="1"/>
  <c r="M19" i="54"/>
  <c r="B40" i="54"/>
  <c r="C38" i="54"/>
  <c r="C39" i="54"/>
  <c r="C40" i="54"/>
  <c r="L15" i="54"/>
  <c r="M13" i="54" s="1"/>
  <c r="B35" i="54"/>
  <c r="C33" i="54"/>
  <c r="C35" i="54" s="1"/>
  <c r="C34" i="54"/>
  <c r="B30" i="54"/>
  <c r="C28" i="54" s="1"/>
  <c r="C29" i="54"/>
  <c r="B24" i="54"/>
  <c r="C21" i="54"/>
  <c r="B16" i="54"/>
  <c r="C11" i="54" s="1"/>
  <c r="C3" i="54"/>
  <c r="C4" i="54"/>
  <c r="C5" i="54"/>
  <c r="C6" i="54"/>
  <c r="C7" i="54"/>
  <c r="C8" i="54"/>
  <c r="C9" i="54"/>
  <c r="C10" i="54"/>
  <c r="C12" i="54"/>
  <c r="C13" i="54"/>
  <c r="C14" i="54"/>
  <c r="C15" i="54"/>
  <c r="C16" i="54" s="1"/>
  <c r="L10" i="54"/>
  <c r="M8" i="54" s="1"/>
  <c r="M10" i="54" s="1"/>
  <c r="M9" i="54"/>
  <c r="L5" i="54"/>
  <c r="M4" i="54" s="1"/>
  <c r="M3" i="54"/>
  <c r="M5" i="54"/>
  <c r="B39" i="53"/>
  <c r="C37" i="53" s="1"/>
  <c r="C38" i="53"/>
  <c r="C39" i="53"/>
  <c r="B34" i="53"/>
  <c r="C32" i="53"/>
  <c r="C33" i="53"/>
  <c r="B24" i="53"/>
  <c r="C20" i="53" s="1"/>
  <c r="B16" i="53"/>
  <c r="C3" i="53" s="1"/>
  <c r="L21" i="52"/>
  <c r="M19" i="52" s="1"/>
  <c r="M21" i="52" s="1"/>
  <c r="M20" i="52"/>
  <c r="M13" i="52"/>
  <c r="M16" i="52"/>
  <c r="L16" i="52"/>
  <c r="M14" i="52" s="1"/>
  <c r="M15" i="52"/>
  <c r="B46" i="52"/>
  <c r="C45" i="52" s="1"/>
  <c r="B41" i="52"/>
  <c r="C40" i="52" s="1"/>
  <c r="B34" i="52"/>
  <c r="C33" i="52" s="1"/>
  <c r="B29" i="52"/>
  <c r="C27" i="52" s="1"/>
  <c r="B24" i="52"/>
  <c r="C19" i="52" s="1"/>
  <c r="C24" i="52" s="1"/>
  <c r="C20" i="52"/>
  <c r="C21" i="52"/>
  <c r="C22" i="52"/>
  <c r="C23" i="52"/>
  <c r="L10" i="52"/>
  <c r="M8" i="52" s="1"/>
  <c r="B16" i="52"/>
  <c r="C3" i="52" s="1"/>
  <c r="C7" i="52"/>
  <c r="C8" i="52"/>
  <c r="C11" i="52"/>
  <c r="L5" i="52"/>
  <c r="M3" i="52" s="1"/>
  <c r="M5" i="52" s="1"/>
  <c r="M4" i="52"/>
  <c r="L16" i="51"/>
  <c r="M14" i="51"/>
  <c r="M16" i="51" s="1"/>
  <c r="M15" i="51"/>
  <c r="B39" i="51"/>
  <c r="C37" i="51" s="1"/>
  <c r="C39" i="51" s="1"/>
  <c r="C38" i="51"/>
  <c r="B34" i="51"/>
  <c r="C32" i="51"/>
  <c r="C33" i="51"/>
  <c r="C34" i="51"/>
  <c r="B29" i="51"/>
  <c r="C27" i="51"/>
  <c r="C29" i="51" s="1"/>
  <c r="C28" i="51"/>
  <c r="M8" i="51"/>
  <c r="M11" i="51" s="1"/>
  <c r="L11" i="51"/>
  <c r="M9" i="51" s="1"/>
  <c r="L5" i="51"/>
  <c r="M4" i="51" s="1"/>
  <c r="M5" i="51" s="1"/>
  <c r="M3" i="51"/>
  <c r="B24" i="51"/>
  <c r="C19" i="51" s="1"/>
  <c r="C21" i="51"/>
  <c r="C22" i="51"/>
  <c r="C23" i="51"/>
  <c r="B16" i="51"/>
  <c r="C3" i="51" s="1"/>
  <c r="C5" i="51"/>
  <c r="C6" i="51"/>
  <c r="C8" i="51"/>
  <c r="C9" i="51"/>
  <c r="C11" i="51"/>
  <c r="C12" i="51"/>
  <c r="C13" i="51"/>
  <c r="L16" i="50"/>
  <c r="M14" i="50" s="1"/>
  <c r="B45" i="50"/>
  <c r="C44" i="50" s="1"/>
  <c r="C43" i="50"/>
  <c r="B40" i="50"/>
  <c r="C38" i="50" s="1"/>
  <c r="C39" i="50"/>
  <c r="B34" i="50"/>
  <c r="C32" i="50"/>
  <c r="C33" i="50"/>
  <c r="C34" i="50"/>
  <c r="B29" i="50"/>
  <c r="M9" i="50"/>
  <c r="M10" i="50"/>
  <c r="L5" i="50"/>
  <c r="M3" i="50"/>
  <c r="M4" i="50"/>
  <c r="B24" i="50"/>
  <c r="C22" i="50"/>
  <c r="B16" i="50"/>
  <c r="C3" i="50"/>
  <c r="C6" i="50"/>
  <c r="C7" i="50"/>
  <c r="C8" i="50"/>
  <c r="C9" i="50"/>
  <c r="C10" i="50"/>
  <c r="C11" i="50"/>
  <c r="C12" i="50"/>
  <c r="C13" i="50"/>
  <c r="C14" i="50"/>
  <c r="C15" i="50"/>
  <c r="L25" i="49"/>
  <c r="M23" i="49"/>
  <c r="M24" i="49"/>
  <c r="M25" i="49"/>
  <c r="L20" i="49"/>
  <c r="M18" i="49"/>
  <c r="M19" i="49"/>
  <c r="M20" i="49"/>
  <c r="L15" i="49"/>
  <c r="M13" i="49" s="1"/>
  <c r="L10" i="49"/>
  <c r="M9" i="49" s="1"/>
  <c r="B34" i="49"/>
  <c r="C32" i="49" s="1"/>
  <c r="C33" i="49"/>
  <c r="C34" i="49" s="1"/>
  <c r="B29" i="49"/>
  <c r="C27" i="49"/>
  <c r="C28" i="49"/>
  <c r="B24" i="49"/>
  <c r="B16" i="49"/>
  <c r="C3" i="49" s="1"/>
  <c r="C4" i="49"/>
  <c r="C16" i="49" s="1"/>
  <c r="C5" i="49"/>
  <c r="C6" i="49"/>
  <c r="C7" i="49"/>
  <c r="C8" i="49"/>
  <c r="C9" i="49"/>
  <c r="C10" i="49"/>
  <c r="C11" i="49"/>
  <c r="C12" i="49"/>
  <c r="C13" i="49"/>
  <c r="C14" i="49"/>
  <c r="C15" i="49"/>
  <c r="L5" i="49"/>
  <c r="M3" i="49" s="1"/>
  <c r="M5" i="49" s="1"/>
  <c r="M4" i="49"/>
  <c r="L33" i="48"/>
  <c r="M31" i="48" s="1"/>
  <c r="L28" i="48"/>
  <c r="M26" i="48"/>
  <c r="M27" i="48"/>
  <c r="L23" i="48"/>
  <c r="M21" i="48" s="1"/>
  <c r="L18" i="48"/>
  <c r="M16" i="48" s="1"/>
  <c r="B34" i="48"/>
  <c r="C33" i="48" s="1"/>
  <c r="C32" i="48"/>
  <c r="C34" i="48"/>
  <c r="M10" i="48"/>
  <c r="M13" i="48" s="1"/>
  <c r="L13" i="48"/>
  <c r="M12" i="48"/>
  <c r="M11" i="48"/>
  <c r="B29" i="48"/>
  <c r="C27" i="48"/>
  <c r="C29" i="48" s="1"/>
  <c r="C28" i="48"/>
  <c r="L7" i="48"/>
  <c r="M5" i="48" s="1"/>
  <c r="M7" i="48" s="1"/>
  <c r="M3" i="48"/>
  <c r="M4" i="48"/>
  <c r="M6" i="48"/>
  <c r="C19" i="48"/>
  <c r="C24" i="48" s="1"/>
  <c r="C20" i="48"/>
  <c r="C21" i="48"/>
  <c r="C22" i="48"/>
  <c r="C23" i="48"/>
  <c r="C3" i="48"/>
  <c r="C4" i="48"/>
  <c r="C5" i="48"/>
  <c r="C6" i="48"/>
  <c r="C7" i="48"/>
  <c r="C8" i="48"/>
  <c r="C9" i="48"/>
  <c r="C10" i="48"/>
  <c r="C11" i="48"/>
  <c r="C12" i="48"/>
  <c r="C13" i="48"/>
  <c r="C14" i="48"/>
  <c r="C15" i="48"/>
  <c r="L20" i="47"/>
  <c r="M18" i="47" s="1"/>
  <c r="L15" i="47"/>
  <c r="M13" i="47"/>
  <c r="M15" i="47" s="1"/>
  <c r="M14" i="47"/>
  <c r="L10" i="47"/>
  <c r="M8" i="47"/>
  <c r="M10" i="47" s="1"/>
  <c r="M9" i="47"/>
  <c r="B39" i="47"/>
  <c r="C37" i="47"/>
  <c r="C39" i="47" s="1"/>
  <c r="C38" i="47"/>
  <c r="B34" i="47"/>
  <c r="C32" i="47" s="1"/>
  <c r="B29" i="47"/>
  <c r="C27" i="47"/>
  <c r="C29" i="47" s="1"/>
  <c r="C28" i="47"/>
  <c r="B24" i="47"/>
  <c r="C22" i="47" s="1"/>
  <c r="B16" i="47"/>
  <c r="C3" i="47" s="1"/>
  <c r="C4" i="47"/>
  <c r="L5" i="47"/>
  <c r="L25" i="46"/>
  <c r="L20" i="46"/>
  <c r="M18" i="46"/>
  <c r="M19" i="46"/>
  <c r="M20" i="46" s="1"/>
  <c r="L15" i="46"/>
  <c r="M13" i="46"/>
  <c r="M14" i="46"/>
  <c r="M15" i="46"/>
  <c r="L10" i="46"/>
  <c r="M8" i="46" s="1"/>
  <c r="B34" i="46"/>
  <c r="C33" i="46" s="1"/>
  <c r="C32" i="46"/>
  <c r="B29" i="46"/>
  <c r="C27" i="46" s="1"/>
  <c r="B24" i="46"/>
  <c r="C19" i="46" s="1"/>
  <c r="B16" i="46"/>
  <c r="C11" i="46" s="1"/>
  <c r="C3" i="46"/>
  <c r="C4" i="46"/>
  <c r="C5" i="46"/>
  <c r="C6" i="46"/>
  <c r="C7" i="46"/>
  <c r="C8" i="46"/>
  <c r="C9" i="46"/>
  <c r="C10" i="46"/>
  <c r="C12" i="46"/>
  <c r="C13" i="46"/>
  <c r="C14" i="46"/>
  <c r="C15" i="46"/>
  <c r="C16" i="46" s="1"/>
  <c r="L5" i="46"/>
  <c r="M3" i="46"/>
  <c r="M4" i="46"/>
  <c r="M5" i="46"/>
  <c r="L33" i="45"/>
  <c r="M31" i="45"/>
  <c r="M32" i="45"/>
  <c r="M33" i="45" s="1"/>
  <c r="L28" i="45"/>
  <c r="M26" i="45"/>
  <c r="M27" i="45"/>
  <c r="M28" i="45"/>
  <c r="L23" i="45"/>
  <c r="M22" i="45" s="1"/>
  <c r="L18" i="45"/>
  <c r="M16" i="45"/>
  <c r="M18" i="45" s="1"/>
  <c r="M17" i="45"/>
  <c r="B40" i="45"/>
  <c r="C39" i="45" s="1"/>
  <c r="B35" i="45"/>
  <c r="C33" i="45" s="1"/>
  <c r="C32" i="45"/>
  <c r="C35" i="45" s="1"/>
  <c r="C34" i="45"/>
  <c r="M10" i="45"/>
  <c r="M13" i="45" s="1"/>
  <c r="L13" i="45"/>
  <c r="M12" i="45"/>
  <c r="M11" i="45"/>
  <c r="B29" i="45"/>
  <c r="C27" i="45" s="1"/>
  <c r="C29" i="45" s="1"/>
  <c r="C28" i="45"/>
  <c r="L7" i="45"/>
  <c r="M3" i="45"/>
  <c r="M4" i="45"/>
  <c r="M5" i="45"/>
  <c r="M7" i="45" s="1"/>
  <c r="M6" i="45"/>
  <c r="B24" i="45"/>
  <c r="C19" i="45" s="1"/>
  <c r="C20" i="45"/>
  <c r="B16" i="45"/>
  <c r="C3" i="45" s="1"/>
  <c r="C4" i="45"/>
  <c r="C5" i="45"/>
  <c r="C7" i="45"/>
  <c r="C8" i="45"/>
  <c r="C9" i="45"/>
  <c r="C10" i="45"/>
  <c r="C11" i="45"/>
  <c r="C12" i="45"/>
  <c r="L20" i="44"/>
  <c r="M18" i="44" s="1"/>
  <c r="M20" i="44" s="1"/>
  <c r="M19" i="44"/>
  <c r="L15" i="44"/>
  <c r="M13" i="44" s="1"/>
  <c r="M15" i="44" s="1"/>
  <c r="M14" i="44"/>
  <c r="L10" i="44"/>
  <c r="M8" i="44" s="1"/>
  <c r="B39" i="44"/>
  <c r="C37" i="44" s="1"/>
  <c r="C38" i="44"/>
  <c r="C39" i="44" s="1"/>
  <c r="B34" i="44"/>
  <c r="C32" i="44"/>
  <c r="C33" i="44"/>
  <c r="C34" i="44"/>
  <c r="B29" i="44"/>
  <c r="C27" i="44" s="1"/>
  <c r="C29" i="44" s="1"/>
  <c r="C28" i="44"/>
  <c r="C19" i="44"/>
  <c r="C20" i="44"/>
  <c r="C21" i="44"/>
  <c r="C22" i="44"/>
  <c r="C23" i="44"/>
  <c r="C24" i="44"/>
  <c r="B16" i="44"/>
  <c r="C8" i="44" s="1"/>
  <c r="C3" i="44"/>
  <c r="C4" i="44"/>
  <c r="C5" i="44"/>
  <c r="C6" i="44"/>
  <c r="C7" i="44"/>
  <c r="C9" i="44"/>
  <c r="C10" i="44"/>
  <c r="C11" i="44"/>
  <c r="C12" i="44"/>
  <c r="C13" i="44"/>
  <c r="C15" i="44"/>
  <c r="L5" i="44"/>
  <c r="M3" i="44" s="1"/>
  <c r="M4" i="44"/>
  <c r="M5" i="44"/>
  <c r="L16" i="43"/>
  <c r="M14" i="43" s="1"/>
  <c r="B45" i="43"/>
  <c r="C43" i="43" s="1"/>
  <c r="C44" i="43"/>
  <c r="C45" i="43"/>
  <c r="B40" i="43"/>
  <c r="C39" i="43" s="1"/>
  <c r="C37" i="43"/>
  <c r="C38" i="43"/>
  <c r="B34" i="43"/>
  <c r="C32" i="43" s="1"/>
  <c r="B29" i="43"/>
  <c r="C28" i="43" s="1"/>
  <c r="C29" i="43" s="1"/>
  <c r="C27" i="43"/>
  <c r="M9" i="43"/>
  <c r="M10" i="43"/>
  <c r="M11" i="43"/>
  <c r="L5" i="43"/>
  <c r="M3" i="43" s="1"/>
  <c r="B24" i="43"/>
  <c r="C19" i="43" s="1"/>
  <c r="B16" i="43"/>
  <c r="C3" i="43" s="1"/>
  <c r="C7" i="43"/>
  <c r="C8" i="43"/>
  <c r="C11" i="43"/>
  <c r="C14" i="43"/>
  <c r="C15" i="43"/>
  <c r="L33" i="42"/>
  <c r="M31" i="42"/>
  <c r="M32" i="42"/>
  <c r="M33" i="42"/>
  <c r="L28" i="42"/>
  <c r="M27" i="42" s="1"/>
  <c r="M26" i="42"/>
  <c r="M28" i="42" s="1"/>
  <c r="L23" i="42"/>
  <c r="M21" i="42"/>
  <c r="M23" i="42" s="1"/>
  <c r="M22" i="42"/>
  <c r="L18" i="42"/>
  <c r="M16" i="42" s="1"/>
  <c r="B40" i="42"/>
  <c r="C38" i="42" s="1"/>
  <c r="C40" i="42" s="1"/>
  <c r="C39" i="42"/>
  <c r="B35" i="42"/>
  <c r="C32" i="42"/>
  <c r="M11" i="42"/>
  <c r="M12" i="42"/>
  <c r="M13" i="42" s="1"/>
  <c r="B29" i="42"/>
  <c r="C27" i="42" s="1"/>
  <c r="C28" i="42"/>
  <c r="C29" i="42"/>
  <c r="L7" i="42"/>
  <c r="M5" i="42" s="1"/>
  <c r="B24" i="42"/>
  <c r="C19" i="42" s="1"/>
  <c r="B16" i="42"/>
  <c r="C3" i="42" s="1"/>
  <c r="C4" i="42"/>
  <c r="C6" i="42"/>
  <c r="C7" i="42"/>
  <c r="C8" i="42"/>
  <c r="C9" i="42"/>
  <c r="C10" i="42"/>
  <c r="C12" i="42"/>
  <c r="C13" i="42"/>
  <c r="C15" i="42"/>
  <c r="L16" i="41"/>
  <c r="M14" i="41" s="1"/>
  <c r="M16" i="41" s="1"/>
  <c r="M15" i="41"/>
  <c r="B45" i="41"/>
  <c r="C44" i="41" s="1"/>
  <c r="C45" i="41" s="1"/>
  <c r="C43" i="41"/>
  <c r="B40" i="41"/>
  <c r="C37" i="41" s="1"/>
  <c r="C39" i="41"/>
  <c r="B34" i="41"/>
  <c r="B29" i="41"/>
  <c r="C27" i="41" s="1"/>
  <c r="C28" i="41"/>
  <c r="C29" i="41"/>
  <c r="M8" i="41"/>
  <c r="M11" i="41"/>
  <c r="L11" i="41"/>
  <c r="M10" i="41"/>
  <c r="M9" i="41"/>
  <c r="L5" i="41"/>
  <c r="M3" i="41" s="1"/>
  <c r="B24" i="41"/>
  <c r="C23" i="41" s="1"/>
  <c r="C20" i="41"/>
  <c r="B16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L84" i="40"/>
  <c r="M83" i="40" s="1"/>
  <c r="M82" i="40"/>
  <c r="M84" i="40" s="1"/>
  <c r="L79" i="40"/>
  <c r="L74" i="40"/>
  <c r="M72" i="40" s="1"/>
  <c r="M74" i="40" s="1"/>
  <c r="M73" i="40"/>
  <c r="L69" i="40"/>
  <c r="M67" i="40"/>
  <c r="M69" i="40"/>
  <c r="M68" i="40"/>
  <c r="L64" i="40"/>
  <c r="M62" i="40" s="1"/>
  <c r="M64" i="40" s="1"/>
  <c r="M63" i="40"/>
  <c r="L59" i="40"/>
  <c r="M57" i="40" s="1"/>
  <c r="L54" i="40"/>
  <c r="M52" i="40" s="1"/>
  <c r="L49" i="40"/>
  <c r="M47" i="40" s="1"/>
  <c r="M49" i="40" s="1"/>
  <c r="L44" i="40"/>
  <c r="M42" i="40" s="1"/>
  <c r="L39" i="40"/>
  <c r="B45" i="40"/>
  <c r="C43" i="40"/>
  <c r="C44" i="40"/>
  <c r="M31" i="40"/>
  <c r="M34" i="40"/>
  <c r="L34" i="40"/>
  <c r="M33" i="40" s="1"/>
  <c r="M32" i="40"/>
  <c r="B40" i="40"/>
  <c r="C38" i="40" s="1"/>
  <c r="C37" i="40"/>
  <c r="L28" i="40"/>
  <c r="M27" i="40" s="1"/>
  <c r="M26" i="40"/>
  <c r="M28" i="40" s="1"/>
  <c r="B34" i="40"/>
  <c r="C32" i="40" s="1"/>
  <c r="M20" i="40"/>
  <c r="M23" i="40"/>
  <c r="L23" i="40"/>
  <c r="M22" i="40" s="1"/>
  <c r="M21" i="40"/>
  <c r="B29" i="40"/>
  <c r="C27" i="40" s="1"/>
  <c r="C29" i="40" s="1"/>
  <c r="C28" i="40"/>
  <c r="L17" i="40"/>
  <c r="M16" i="40" s="1"/>
  <c r="L12" i="40"/>
  <c r="M8" i="40" s="1"/>
  <c r="M12" i="40" s="1"/>
  <c r="B24" i="40"/>
  <c r="C21" i="40" s="1"/>
  <c r="C19" i="40"/>
  <c r="C20" i="40"/>
  <c r="C23" i="40"/>
  <c r="B16" i="40"/>
  <c r="C3" i="40"/>
  <c r="C16" i="40" s="1"/>
  <c r="C4" i="40"/>
  <c r="C5" i="40"/>
  <c r="C6" i="40"/>
  <c r="C7" i="40"/>
  <c r="C8" i="40"/>
  <c r="C9" i="40"/>
  <c r="C10" i="40"/>
  <c r="C11" i="40"/>
  <c r="C12" i="40"/>
  <c r="C13" i="40"/>
  <c r="C14" i="40"/>
  <c r="C15" i="40"/>
  <c r="L5" i="40"/>
  <c r="M4" i="40" s="1"/>
  <c r="M3" i="40"/>
  <c r="M5" i="40" s="1"/>
  <c r="L49" i="39"/>
  <c r="M47" i="39"/>
  <c r="M49" i="39" s="1"/>
  <c r="M48" i="39"/>
  <c r="L44" i="39"/>
  <c r="M43" i="39" s="1"/>
  <c r="M42" i="39"/>
  <c r="L39" i="39"/>
  <c r="M38" i="39" s="1"/>
  <c r="M37" i="39"/>
  <c r="M39" i="39"/>
  <c r="L34" i="39"/>
  <c r="M32" i="39" s="1"/>
  <c r="B39" i="39"/>
  <c r="C38" i="39" s="1"/>
  <c r="C37" i="39"/>
  <c r="C39" i="39" s="1"/>
  <c r="M22" i="39"/>
  <c r="M24" i="39" s="1"/>
  <c r="M23" i="39"/>
  <c r="B34" i="39"/>
  <c r="C32" i="39" s="1"/>
  <c r="B29" i="39"/>
  <c r="C27" i="39" s="1"/>
  <c r="L18" i="39"/>
  <c r="M14" i="39" s="1"/>
  <c r="M15" i="39"/>
  <c r="M17" i="39"/>
  <c r="M9" i="39"/>
  <c r="M11" i="39" s="1"/>
  <c r="M10" i="39"/>
  <c r="L5" i="39"/>
  <c r="M3" i="39"/>
  <c r="M4" i="39"/>
  <c r="M5" i="39"/>
  <c r="B24" i="39"/>
  <c r="C19" i="39" s="1"/>
  <c r="B16" i="39"/>
  <c r="C8" i="39" s="1"/>
  <c r="C7" i="39"/>
  <c r="L20" i="38"/>
  <c r="M18" i="38"/>
  <c r="M19" i="38"/>
  <c r="M20" i="38"/>
  <c r="L15" i="38"/>
  <c r="M13" i="38" s="1"/>
  <c r="M15" i="38" s="1"/>
  <c r="M14" i="38"/>
  <c r="B40" i="38"/>
  <c r="C38" i="38" s="1"/>
  <c r="L10" i="38"/>
  <c r="M8" i="38"/>
  <c r="M9" i="38"/>
  <c r="M10" i="38" s="1"/>
  <c r="B35" i="38"/>
  <c r="C33" i="38" s="1"/>
  <c r="L5" i="38"/>
  <c r="B30" i="38"/>
  <c r="C27" i="38"/>
  <c r="C30" i="38" s="1"/>
  <c r="C28" i="38"/>
  <c r="C29" i="38"/>
  <c r="B24" i="38"/>
  <c r="C21" i="38" s="1"/>
  <c r="C19" i="38"/>
  <c r="C20" i="38"/>
  <c r="C23" i="38"/>
  <c r="B16" i="38"/>
  <c r="C3" i="38"/>
  <c r="C4" i="38"/>
  <c r="C5" i="38"/>
  <c r="C16" i="38" s="1"/>
  <c r="C6" i="38"/>
  <c r="C7" i="38"/>
  <c r="C8" i="38"/>
  <c r="C9" i="38"/>
  <c r="C10" i="38"/>
  <c r="C11" i="38"/>
  <c r="C12" i="38"/>
  <c r="C13" i="38"/>
  <c r="C14" i="38"/>
  <c r="C15" i="38"/>
  <c r="L20" i="37"/>
  <c r="M18" i="37" s="1"/>
  <c r="M19" i="37"/>
  <c r="L15" i="37"/>
  <c r="M13" i="37"/>
  <c r="M15" i="37" s="1"/>
  <c r="M14" i="37"/>
  <c r="B40" i="37"/>
  <c r="C38" i="37" s="1"/>
  <c r="L10" i="37"/>
  <c r="M9" i="37" s="1"/>
  <c r="M10" i="37" s="1"/>
  <c r="M8" i="37"/>
  <c r="B35" i="37"/>
  <c r="C33" i="37" s="1"/>
  <c r="L5" i="37"/>
  <c r="M4" i="37" s="1"/>
  <c r="M3" i="37"/>
  <c r="M5" i="37" s="1"/>
  <c r="B30" i="37"/>
  <c r="C28" i="37" s="1"/>
  <c r="C29" i="37"/>
  <c r="B24" i="37"/>
  <c r="C23" i="37" s="1"/>
  <c r="C19" i="37"/>
  <c r="C20" i="37"/>
  <c r="C21" i="37"/>
  <c r="C22" i="37"/>
  <c r="B16" i="37"/>
  <c r="C9" i="37" s="1"/>
  <c r="C3" i="37"/>
  <c r="C4" i="37"/>
  <c r="C5" i="37"/>
  <c r="C6" i="37"/>
  <c r="C7" i="37"/>
  <c r="C8" i="37"/>
  <c r="C10" i="37"/>
  <c r="C11" i="37"/>
  <c r="C14" i="37"/>
  <c r="C15" i="37"/>
  <c r="L25" i="36"/>
  <c r="M23" i="36" s="1"/>
  <c r="L20" i="36"/>
  <c r="L15" i="36"/>
  <c r="M13" i="36"/>
  <c r="M15" i="36" s="1"/>
  <c r="M14" i="36"/>
  <c r="L10" i="36"/>
  <c r="M8" i="36"/>
  <c r="M9" i="36"/>
  <c r="B34" i="36"/>
  <c r="C32" i="36" s="1"/>
  <c r="C34" i="36" s="1"/>
  <c r="C33" i="36"/>
  <c r="B29" i="36"/>
  <c r="C27" i="36" s="1"/>
  <c r="C29" i="36" s="1"/>
  <c r="C28" i="36"/>
  <c r="B24" i="36"/>
  <c r="C19" i="36"/>
  <c r="C20" i="36"/>
  <c r="C21" i="36"/>
  <c r="C22" i="36"/>
  <c r="C23" i="36"/>
  <c r="C24" i="36"/>
  <c r="B16" i="36"/>
  <c r="L5" i="36"/>
  <c r="M3" i="36" s="1"/>
  <c r="M5" i="36" s="1"/>
  <c r="M4" i="36"/>
  <c r="L25" i="35"/>
  <c r="L20" i="35"/>
  <c r="M18" i="35" s="1"/>
  <c r="M20" i="35" s="1"/>
  <c r="M19" i="35"/>
  <c r="L15" i="35"/>
  <c r="M13" i="35" s="1"/>
  <c r="M15" i="35" s="1"/>
  <c r="M14" i="35"/>
  <c r="L10" i="35"/>
  <c r="M8" i="35"/>
  <c r="M10" i="35" s="1"/>
  <c r="M9" i="35"/>
  <c r="B34" i="35"/>
  <c r="C32" i="35" s="1"/>
  <c r="B29" i="35"/>
  <c r="C28" i="35" s="1"/>
  <c r="C27" i="35"/>
  <c r="C29" i="35" s="1"/>
  <c r="B24" i="35"/>
  <c r="C19" i="35"/>
  <c r="C20" i="35"/>
  <c r="C21" i="35"/>
  <c r="C22" i="35"/>
  <c r="C23" i="35"/>
  <c r="C24" i="35"/>
  <c r="B16" i="35"/>
  <c r="C4" i="35" s="1"/>
  <c r="C3" i="35"/>
  <c r="C5" i="35"/>
  <c r="C6" i="35"/>
  <c r="C7" i="35"/>
  <c r="C8" i="35"/>
  <c r="C9" i="35"/>
  <c r="C10" i="35"/>
  <c r="C11" i="35"/>
  <c r="C12" i="35"/>
  <c r="C14" i="35"/>
  <c r="C15" i="35"/>
  <c r="L5" i="35"/>
  <c r="M3" i="35"/>
  <c r="M4" i="35"/>
  <c r="M5" i="35"/>
  <c r="L20" i="34"/>
  <c r="M18" i="34" s="1"/>
  <c r="M20" i="34" s="1"/>
  <c r="M19" i="34"/>
  <c r="L15" i="34"/>
  <c r="M13" i="34" s="1"/>
  <c r="B40" i="34"/>
  <c r="C38" i="34" s="1"/>
  <c r="L10" i="34"/>
  <c r="M8" i="34"/>
  <c r="M9" i="34"/>
  <c r="M10" i="34"/>
  <c r="B35" i="34"/>
  <c r="C33" i="34" s="1"/>
  <c r="C35" i="34" s="1"/>
  <c r="C34" i="34"/>
  <c r="L5" i="34"/>
  <c r="B30" i="34"/>
  <c r="B24" i="34"/>
  <c r="C19" i="34"/>
  <c r="C22" i="34"/>
  <c r="B16" i="34"/>
  <c r="C3" i="34" s="1"/>
  <c r="C4" i="34"/>
  <c r="C5" i="34"/>
  <c r="C6" i="34"/>
  <c r="C7" i="34"/>
  <c r="C8" i="34"/>
  <c r="C9" i="34"/>
  <c r="C10" i="34"/>
  <c r="C11" i="34"/>
  <c r="C15" i="34"/>
  <c r="L16" i="33"/>
  <c r="M14" i="33" s="1"/>
  <c r="M15" i="33"/>
  <c r="M16" i="33"/>
  <c r="B45" i="33"/>
  <c r="C43" i="33" s="1"/>
  <c r="B40" i="33"/>
  <c r="C37" i="33" s="1"/>
  <c r="B34" i="33"/>
  <c r="B29" i="33"/>
  <c r="C27" i="33"/>
  <c r="C28" i="33"/>
  <c r="M9" i="33"/>
  <c r="M10" i="33"/>
  <c r="M11" i="33" s="1"/>
  <c r="L5" i="33"/>
  <c r="M3" i="33"/>
  <c r="M5" i="33" s="1"/>
  <c r="M4" i="33"/>
  <c r="B24" i="33"/>
  <c r="C22" i="33" s="1"/>
  <c r="C19" i="33"/>
  <c r="C20" i="33"/>
  <c r="C21" i="33"/>
  <c r="B16" i="33"/>
  <c r="C8" i="33" s="1"/>
  <c r="C3" i="33"/>
  <c r="C15" i="33"/>
  <c r="L16" i="32"/>
  <c r="M15" i="32" s="1"/>
  <c r="M16" i="32" s="1"/>
  <c r="M14" i="32"/>
  <c r="B45" i="32"/>
  <c r="C43" i="32" s="1"/>
  <c r="B40" i="32"/>
  <c r="C37" i="32"/>
  <c r="B34" i="32"/>
  <c r="C32" i="32" s="1"/>
  <c r="B29" i="32"/>
  <c r="C27" i="32" s="1"/>
  <c r="M9" i="32"/>
  <c r="M10" i="32"/>
  <c r="M11" i="32"/>
  <c r="L5" i="32"/>
  <c r="M3" i="32"/>
  <c r="M4" i="32"/>
  <c r="M5" i="32"/>
  <c r="B24" i="32"/>
  <c r="C21" i="32" s="1"/>
  <c r="C19" i="32"/>
  <c r="B16" i="32"/>
  <c r="C3" i="32" s="1"/>
  <c r="L16" i="31"/>
  <c r="M14" i="31" s="1"/>
  <c r="M15" i="31"/>
  <c r="M16" i="31"/>
  <c r="B39" i="31"/>
  <c r="C37" i="31"/>
  <c r="C38" i="31"/>
  <c r="C39" i="31" s="1"/>
  <c r="B34" i="31"/>
  <c r="C32" i="31" s="1"/>
  <c r="B29" i="31"/>
  <c r="C27" i="31" s="1"/>
  <c r="M8" i="31"/>
  <c r="M11" i="31" s="1"/>
  <c r="L11" i="31"/>
  <c r="M10" i="31"/>
  <c r="M9" i="31"/>
  <c r="L5" i="31"/>
  <c r="M3" i="31"/>
  <c r="M5" i="31" s="1"/>
  <c r="M4" i="31"/>
  <c r="B24" i="31"/>
  <c r="C23" i="31" s="1"/>
  <c r="C19" i="31"/>
  <c r="C20" i="31"/>
  <c r="C21" i="31"/>
  <c r="B16" i="31"/>
  <c r="C11" i="31" s="1"/>
  <c r="C3" i="31"/>
  <c r="C4" i="31"/>
  <c r="C5" i="31"/>
  <c r="C6" i="31"/>
  <c r="C7" i="31"/>
  <c r="C8" i="31"/>
  <c r="C9" i="31"/>
  <c r="C10" i="31"/>
  <c r="C12" i="31"/>
  <c r="C13" i="31"/>
  <c r="C14" i="31"/>
  <c r="C15" i="31"/>
  <c r="C16" i="31"/>
  <c r="L21" i="30"/>
  <c r="M19" i="30" s="1"/>
  <c r="M21" i="30" s="1"/>
  <c r="M20" i="30"/>
  <c r="M13" i="30"/>
  <c r="M16" i="30" s="1"/>
  <c r="L16" i="30"/>
  <c r="M15" i="30"/>
  <c r="M14" i="30"/>
  <c r="B46" i="30"/>
  <c r="C45" i="30" s="1"/>
  <c r="C46" i="30" s="1"/>
  <c r="C44" i="30"/>
  <c r="B41" i="30"/>
  <c r="C37" i="30" s="1"/>
  <c r="C39" i="30"/>
  <c r="C40" i="30"/>
  <c r="B34" i="30"/>
  <c r="C32" i="30" s="1"/>
  <c r="B29" i="30"/>
  <c r="C28" i="30" s="1"/>
  <c r="C27" i="30"/>
  <c r="C29" i="30"/>
  <c r="B24" i="30"/>
  <c r="C19" i="30" s="1"/>
  <c r="C22" i="30"/>
  <c r="C23" i="30"/>
  <c r="L10" i="30"/>
  <c r="M8" i="30"/>
  <c r="M10" i="30" s="1"/>
  <c r="M9" i="30"/>
  <c r="B16" i="30"/>
  <c r="C4" i="30" s="1"/>
  <c r="C3" i="30"/>
  <c r="C6" i="30"/>
  <c r="C10" i="30"/>
  <c r="C11" i="30"/>
  <c r="C13" i="30"/>
  <c r="C14" i="30"/>
  <c r="C15" i="30"/>
  <c r="L5" i="30"/>
  <c r="M3" i="30" s="1"/>
  <c r="M4" i="30"/>
  <c r="M5" i="30"/>
  <c r="L20" i="29"/>
  <c r="M19" i="29" s="1"/>
  <c r="M20" i="29" s="1"/>
  <c r="M18" i="29"/>
  <c r="L15" i="29"/>
  <c r="M14" i="29" s="1"/>
  <c r="B45" i="29"/>
  <c r="C43" i="29"/>
  <c r="C45" i="29" s="1"/>
  <c r="C44" i="29"/>
  <c r="B40" i="29"/>
  <c r="C38" i="29"/>
  <c r="C39" i="29"/>
  <c r="C40" i="29"/>
  <c r="L10" i="29"/>
  <c r="M8" i="29" s="1"/>
  <c r="M9" i="29"/>
  <c r="M10" i="29"/>
  <c r="B35" i="29"/>
  <c r="C33" i="29"/>
  <c r="C34" i="29"/>
  <c r="C35" i="29"/>
  <c r="L5" i="29"/>
  <c r="M3" i="29" s="1"/>
  <c r="B30" i="29"/>
  <c r="C29" i="29" s="1"/>
  <c r="C27" i="29"/>
  <c r="C30" i="29" s="1"/>
  <c r="C28" i="29"/>
  <c r="B24" i="29"/>
  <c r="C22" i="29" s="1"/>
  <c r="C19" i="29"/>
  <c r="C20" i="29"/>
  <c r="C23" i="29"/>
  <c r="B16" i="29"/>
  <c r="C3" i="29" s="1"/>
  <c r="L16" i="28"/>
  <c r="B39" i="28"/>
  <c r="C37" i="28" s="1"/>
  <c r="C38" i="28"/>
  <c r="C39" i="28" s="1"/>
  <c r="B34" i="28"/>
  <c r="C32" i="28"/>
  <c r="C34" i="28" s="1"/>
  <c r="C33" i="28"/>
  <c r="B29" i="28"/>
  <c r="C27" i="28"/>
  <c r="C28" i="28"/>
  <c r="C29" i="28"/>
  <c r="M8" i="28"/>
  <c r="M11" i="28" s="1"/>
  <c r="L11" i="28"/>
  <c r="M10" i="28"/>
  <c r="M9" i="28"/>
  <c r="L5" i="28"/>
  <c r="M3" i="28" s="1"/>
  <c r="M4" i="28"/>
  <c r="M5" i="28"/>
  <c r="B24" i="28"/>
  <c r="C21" i="28" s="1"/>
  <c r="C19" i="28"/>
  <c r="C20" i="28"/>
  <c r="B16" i="28"/>
  <c r="C3" i="28" s="1"/>
  <c r="C4" i="28"/>
  <c r="C9" i="28"/>
  <c r="C10" i="28"/>
  <c r="C11" i="28"/>
  <c r="C13" i="28"/>
  <c r="C14" i="28"/>
  <c r="L25" i="27"/>
  <c r="M24" i="27" s="1"/>
  <c r="M23" i="27"/>
  <c r="M25" i="27" s="1"/>
  <c r="L20" i="27"/>
  <c r="M18" i="27"/>
  <c r="M20" i="27" s="1"/>
  <c r="M19" i="27"/>
  <c r="L15" i="27"/>
  <c r="M13" i="27" s="1"/>
  <c r="L10" i="27"/>
  <c r="M8" i="27"/>
  <c r="M9" i="27"/>
  <c r="B34" i="27"/>
  <c r="C32" i="27"/>
  <c r="C34" i="27" s="1"/>
  <c r="C33" i="27"/>
  <c r="B29" i="27"/>
  <c r="C27" i="27" s="1"/>
  <c r="C29" i="27" s="1"/>
  <c r="C28" i="27"/>
  <c r="B24" i="27"/>
  <c r="C20" i="27" s="1"/>
  <c r="C19" i="27"/>
  <c r="C21" i="27"/>
  <c r="C22" i="27"/>
  <c r="C23" i="27"/>
  <c r="B16" i="27"/>
  <c r="C3" i="27" s="1"/>
  <c r="C8" i="27"/>
  <c r="C11" i="27"/>
  <c r="C12" i="27"/>
  <c r="C13" i="27"/>
  <c r="C14" i="27"/>
  <c r="C15" i="27"/>
  <c r="L5" i="27"/>
  <c r="M3" i="27" s="1"/>
  <c r="L20" i="26"/>
  <c r="M18" i="26" s="1"/>
  <c r="L15" i="26"/>
  <c r="M13" i="26" s="1"/>
  <c r="B40" i="26"/>
  <c r="C38" i="26"/>
  <c r="C39" i="26"/>
  <c r="C40" i="26"/>
  <c r="L10" i="26"/>
  <c r="M9" i="26" s="1"/>
  <c r="M8" i="26"/>
  <c r="M10" i="26" s="1"/>
  <c r="B35" i="26"/>
  <c r="C33" i="26"/>
  <c r="C34" i="26"/>
  <c r="L5" i="26"/>
  <c r="M3" i="26"/>
  <c r="M4" i="26"/>
  <c r="M5" i="26"/>
  <c r="B30" i="26"/>
  <c r="C27" i="26" s="1"/>
  <c r="C28" i="26"/>
  <c r="C29" i="26"/>
  <c r="B24" i="26"/>
  <c r="C19" i="26" s="1"/>
  <c r="C21" i="26"/>
  <c r="C22" i="26"/>
  <c r="B16" i="26"/>
  <c r="C11" i="26" s="1"/>
  <c r="C3" i="26"/>
  <c r="C4" i="26"/>
  <c r="C7" i="26"/>
  <c r="C9" i="26"/>
  <c r="C12" i="26"/>
  <c r="C15" i="26"/>
  <c r="L16" i="25"/>
  <c r="M14" i="25"/>
  <c r="M16" i="25" s="1"/>
  <c r="M15" i="25"/>
  <c r="B39" i="25"/>
  <c r="C37" i="25" s="1"/>
  <c r="C38" i="25"/>
  <c r="C39" i="25"/>
  <c r="B34" i="25"/>
  <c r="C32" i="25" s="1"/>
  <c r="C34" i="25" s="1"/>
  <c r="C33" i="25"/>
  <c r="B29" i="25"/>
  <c r="C28" i="25" s="1"/>
  <c r="M9" i="25"/>
  <c r="M11" i="25" s="1"/>
  <c r="M10" i="25"/>
  <c r="L5" i="25"/>
  <c r="M3" i="25" s="1"/>
  <c r="B24" i="25"/>
  <c r="C19" i="25" s="1"/>
  <c r="C21" i="25"/>
  <c r="C22" i="25"/>
  <c r="B16" i="25"/>
  <c r="C5" i="25" s="1"/>
  <c r="C3" i="25"/>
  <c r="C4" i="25"/>
  <c r="C8" i="25"/>
  <c r="C12" i="25"/>
  <c r="L20" i="24"/>
  <c r="M18" i="24"/>
  <c r="M19" i="24"/>
  <c r="L15" i="24"/>
  <c r="M13" i="24"/>
  <c r="M14" i="24"/>
  <c r="M15" i="24"/>
  <c r="B47" i="24"/>
  <c r="C45" i="24" s="1"/>
  <c r="C47" i="24" s="1"/>
  <c r="C46" i="24"/>
  <c r="B42" i="24"/>
  <c r="C38" i="24"/>
  <c r="C39" i="24"/>
  <c r="C42" i="24" s="1"/>
  <c r="C40" i="24"/>
  <c r="C41" i="24"/>
  <c r="L10" i="24"/>
  <c r="M8" i="24" s="1"/>
  <c r="B35" i="24"/>
  <c r="C33" i="24" s="1"/>
  <c r="L5" i="24"/>
  <c r="M3" i="24" s="1"/>
  <c r="M5" i="24" s="1"/>
  <c r="M4" i="24"/>
  <c r="B30" i="24"/>
  <c r="C29" i="24" s="1"/>
  <c r="C27" i="24"/>
  <c r="C30" i="24" s="1"/>
  <c r="C28" i="24"/>
  <c r="B24" i="24"/>
  <c r="C19" i="24" s="1"/>
  <c r="C3" i="24"/>
  <c r="C16" i="24" s="1"/>
  <c r="C4" i="24"/>
  <c r="C5" i="24"/>
  <c r="C6" i="24"/>
  <c r="C7" i="24"/>
  <c r="C8" i="24"/>
  <c r="C9" i="24"/>
  <c r="C10" i="24"/>
  <c r="C11" i="24"/>
  <c r="C12" i="24"/>
  <c r="C13" i="24"/>
  <c r="C14" i="24"/>
  <c r="C15" i="24"/>
  <c r="L20" i="23"/>
  <c r="M18" i="23"/>
  <c r="M20" i="23" s="1"/>
  <c r="M19" i="23"/>
  <c r="L15" i="23"/>
  <c r="M14" i="23" s="1"/>
  <c r="M13" i="23"/>
  <c r="M15" i="23" s="1"/>
  <c r="B47" i="23"/>
  <c r="C45" i="23" s="1"/>
  <c r="B42" i="23"/>
  <c r="C38" i="23" s="1"/>
  <c r="C39" i="23"/>
  <c r="C41" i="23"/>
  <c r="L10" i="23"/>
  <c r="M8" i="23" s="1"/>
  <c r="B35" i="23"/>
  <c r="C34" i="23" s="1"/>
  <c r="C33" i="23"/>
  <c r="C35" i="23" s="1"/>
  <c r="L5" i="23"/>
  <c r="B30" i="23"/>
  <c r="C29" i="23" s="1"/>
  <c r="C28" i="23"/>
  <c r="B24" i="23"/>
  <c r="C19" i="23" s="1"/>
  <c r="C20" i="23"/>
  <c r="C21" i="23"/>
  <c r="C22" i="23"/>
  <c r="C23" i="23"/>
  <c r="C24" i="23"/>
  <c r="B16" i="23"/>
  <c r="C13" i="23" s="1"/>
  <c r="C3" i="23"/>
  <c r="L26" i="22"/>
  <c r="M24" i="22" s="1"/>
  <c r="M26" i="22" s="1"/>
  <c r="M25" i="22"/>
  <c r="L21" i="22"/>
  <c r="M19" i="22" s="1"/>
  <c r="M20" i="22"/>
  <c r="B39" i="22"/>
  <c r="C38" i="22" s="1"/>
  <c r="C37" i="22"/>
  <c r="C39" i="22" s="1"/>
  <c r="M14" i="22"/>
  <c r="M16" i="22" s="1"/>
  <c r="M15" i="22"/>
  <c r="L10" i="22"/>
  <c r="M8" i="22" s="1"/>
  <c r="B34" i="22"/>
  <c r="C32" i="22"/>
  <c r="C34" i="22" s="1"/>
  <c r="C33" i="22"/>
  <c r="B29" i="22"/>
  <c r="C27" i="22" s="1"/>
  <c r="L5" i="22"/>
  <c r="M3" i="22"/>
  <c r="M4" i="22"/>
  <c r="M5" i="22"/>
  <c r="B24" i="22"/>
  <c r="C23" i="22" s="1"/>
  <c r="C19" i="22"/>
  <c r="B16" i="22"/>
  <c r="C3" i="22" s="1"/>
  <c r="L20" i="21"/>
  <c r="M18" i="21" s="1"/>
  <c r="M20" i="21" s="1"/>
  <c r="M19" i="21"/>
  <c r="L15" i="21"/>
  <c r="M14" i="21" s="1"/>
  <c r="M13" i="21"/>
  <c r="M15" i="21" s="1"/>
  <c r="B47" i="21"/>
  <c r="C45" i="21" s="1"/>
  <c r="C47" i="21" s="1"/>
  <c r="C46" i="21"/>
  <c r="B42" i="21"/>
  <c r="C38" i="21" s="1"/>
  <c r="C39" i="21"/>
  <c r="L10" i="21"/>
  <c r="M8" i="21" s="1"/>
  <c r="M10" i="21" s="1"/>
  <c r="M9" i="21"/>
  <c r="B35" i="21"/>
  <c r="C33" i="21" s="1"/>
  <c r="C34" i="21"/>
  <c r="C35" i="21"/>
  <c r="M4" i="21"/>
  <c r="M5" i="21"/>
  <c r="B30" i="21"/>
  <c r="C27" i="21" s="1"/>
  <c r="B24" i="21"/>
  <c r="C20" i="21" s="1"/>
  <c r="B16" i="21"/>
  <c r="C6" i="21" s="1"/>
  <c r="C3" i="21"/>
  <c r="C4" i="21"/>
  <c r="C7" i="21"/>
  <c r="C10" i="21"/>
  <c r="C11" i="21"/>
  <c r="C13" i="21"/>
  <c r="C14" i="21"/>
  <c r="C15" i="21"/>
  <c r="L16" i="20"/>
  <c r="M14" i="20"/>
  <c r="M16" i="20" s="1"/>
  <c r="M15" i="20"/>
  <c r="B45" i="20"/>
  <c r="C43" i="20" s="1"/>
  <c r="C45" i="20" s="1"/>
  <c r="C44" i="20"/>
  <c r="B40" i="20"/>
  <c r="C37" i="20"/>
  <c r="C38" i="20"/>
  <c r="C39" i="20"/>
  <c r="C40" i="20"/>
  <c r="B34" i="20"/>
  <c r="C32" i="20"/>
  <c r="C33" i="20"/>
  <c r="C34" i="20"/>
  <c r="B29" i="20"/>
  <c r="C28" i="20" s="1"/>
  <c r="C27" i="20"/>
  <c r="C29" i="20" s="1"/>
  <c r="M9" i="20"/>
  <c r="M11" i="20" s="1"/>
  <c r="M10" i="20"/>
  <c r="L5" i="20"/>
  <c r="M4" i="20" s="1"/>
  <c r="M3" i="20"/>
  <c r="B24" i="20"/>
  <c r="C19" i="20"/>
  <c r="C24" i="20" s="1"/>
  <c r="C20" i="20"/>
  <c r="C21" i="20"/>
  <c r="C22" i="20"/>
  <c r="C23" i="20"/>
  <c r="B16" i="20"/>
  <c r="C15" i="20" s="1"/>
  <c r="C3" i="20"/>
  <c r="C5" i="20"/>
  <c r="C6" i="20"/>
  <c r="C7" i="20"/>
  <c r="C8" i="20"/>
  <c r="C9" i="20"/>
  <c r="C10" i="20"/>
  <c r="C11" i="20"/>
  <c r="C12" i="20"/>
  <c r="C13" i="20"/>
  <c r="C14" i="20"/>
  <c r="L20" i="19"/>
  <c r="M18" i="19" s="1"/>
  <c r="M20" i="19" s="1"/>
  <c r="M19" i="19"/>
  <c r="L15" i="19"/>
  <c r="M13" i="19"/>
  <c r="M15" i="19" s="1"/>
  <c r="M14" i="19"/>
  <c r="B40" i="19"/>
  <c r="C38" i="19" s="1"/>
  <c r="C39" i="19"/>
  <c r="C40" i="19"/>
  <c r="M8" i="19"/>
  <c r="M9" i="19"/>
  <c r="M10" i="19"/>
  <c r="B35" i="19"/>
  <c r="C33" i="19" s="1"/>
  <c r="C35" i="19" s="1"/>
  <c r="C34" i="19"/>
  <c r="L5" i="19"/>
  <c r="M4" i="19" s="1"/>
  <c r="B30" i="19"/>
  <c r="C27" i="19" s="1"/>
  <c r="B24" i="19"/>
  <c r="C19" i="19" s="1"/>
  <c r="C20" i="19"/>
  <c r="C21" i="19"/>
  <c r="C23" i="19"/>
  <c r="B16" i="19"/>
  <c r="C3" i="19" s="1"/>
  <c r="L20" i="18"/>
  <c r="M19" i="18" s="1"/>
  <c r="L15" i="18"/>
  <c r="M13" i="18" s="1"/>
  <c r="L10" i="18"/>
  <c r="M8" i="18"/>
  <c r="M9" i="18"/>
  <c r="B39" i="18"/>
  <c r="C37" i="18" s="1"/>
  <c r="B34" i="18"/>
  <c r="C32" i="18" s="1"/>
  <c r="B29" i="18"/>
  <c r="C27" i="18"/>
  <c r="C29" i="18" s="1"/>
  <c r="C28" i="18"/>
  <c r="B24" i="18"/>
  <c r="C22" i="18" s="1"/>
  <c r="C20" i="18"/>
  <c r="C21" i="18"/>
  <c r="B16" i="18"/>
  <c r="C5" i="18" s="1"/>
  <c r="C3" i="18"/>
  <c r="C4" i="18"/>
  <c r="C7" i="18"/>
  <c r="C15" i="18"/>
  <c r="L5" i="18"/>
  <c r="M4" i="18" s="1"/>
  <c r="M3" i="18"/>
  <c r="M5" i="18" s="1"/>
  <c r="L20" i="17"/>
  <c r="M18" i="17" s="1"/>
  <c r="M19" i="17"/>
  <c r="M20" i="17" s="1"/>
  <c r="L15" i="17"/>
  <c r="M13" i="17"/>
  <c r="M14" i="17"/>
  <c r="M15" i="17"/>
  <c r="L10" i="17"/>
  <c r="M8" i="17" s="1"/>
  <c r="B39" i="17"/>
  <c r="C38" i="17" s="1"/>
  <c r="C37" i="17"/>
  <c r="C39" i="17" s="1"/>
  <c r="B34" i="17"/>
  <c r="C33" i="17" s="1"/>
  <c r="B29" i="17"/>
  <c r="C27" i="17" s="1"/>
  <c r="B24" i="17"/>
  <c r="C20" i="17" s="1"/>
  <c r="C19" i="17"/>
  <c r="C22" i="17"/>
  <c r="B16" i="17"/>
  <c r="C5" i="17" s="1"/>
  <c r="L5" i="17"/>
  <c r="M3" i="17" s="1"/>
  <c r="L21" i="16"/>
  <c r="M19" i="16"/>
  <c r="M20" i="16"/>
  <c r="M21" i="16"/>
  <c r="M13" i="16"/>
  <c r="M16" i="16"/>
  <c r="L16" i="16"/>
  <c r="M14" i="16" s="1"/>
  <c r="B39" i="16"/>
  <c r="C37" i="16"/>
  <c r="C39" i="16" s="1"/>
  <c r="C38" i="16"/>
  <c r="B34" i="16"/>
  <c r="C33" i="16" s="1"/>
  <c r="C32" i="16"/>
  <c r="C34" i="16" s="1"/>
  <c r="B29" i="16"/>
  <c r="C28" i="16" s="1"/>
  <c r="C29" i="16" s="1"/>
  <c r="C27" i="16"/>
  <c r="B24" i="16"/>
  <c r="C23" i="16" s="1"/>
  <c r="C21" i="16"/>
  <c r="C22" i="16"/>
  <c r="L10" i="16"/>
  <c r="M8" i="16"/>
  <c r="M10" i="16" s="1"/>
  <c r="M9" i="16"/>
  <c r="B16" i="16"/>
  <c r="C3" i="16" s="1"/>
  <c r="C4" i="16"/>
  <c r="C8" i="16"/>
  <c r="C11" i="16"/>
  <c r="C12" i="16"/>
  <c r="C13" i="16"/>
  <c r="C14" i="16"/>
  <c r="C15" i="16"/>
  <c r="L5" i="16"/>
  <c r="M3" i="16" s="1"/>
  <c r="M4" i="16"/>
  <c r="M5" i="16"/>
  <c r="L25" i="15"/>
  <c r="M23" i="15" s="1"/>
  <c r="L20" i="15"/>
  <c r="M19" i="15" s="1"/>
  <c r="M18" i="15"/>
  <c r="M20" i="15" s="1"/>
  <c r="L15" i="15"/>
  <c r="M13" i="15"/>
  <c r="M15" i="15" s="1"/>
  <c r="M14" i="15"/>
  <c r="L10" i="15"/>
  <c r="M8" i="15" s="1"/>
  <c r="B34" i="15"/>
  <c r="C32" i="15" s="1"/>
  <c r="C34" i="15" s="1"/>
  <c r="C33" i="15"/>
  <c r="B29" i="15"/>
  <c r="C27" i="15"/>
  <c r="C28" i="15"/>
  <c r="C29" i="15" s="1"/>
  <c r="B24" i="15"/>
  <c r="C19" i="15" s="1"/>
  <c r="C20" i="15"/>
  <c r="C22" i="15"/>
  <c r="C3" i="15"/>
  <c r="C16" i="15" s="1"/>
  <c r="C4" i="15"/>
  <c r="C5" i="15"/>
  <c r="C6" i="15"/>
  <c r="C7" i="15"/>
  <c r="C8" i="15"/>
  <c r="C9" i="15"/>
  <c r="C10" i="15"/>
  <c r="C11" i="15"/>
  <c r="C12" i="15"/>
  <c r="C13" i="15"/>
  <c r="C14" i="15"/>
  <c r="C15" i="15"/>
  <c r="L5" i="15"/>
  <c r="M3" i="15" s="1"/>
  <c r="M4" i="15"/>
  <c r="L26" i="14"/>
  <c r="M24" i="14" s="1"/>
  <c r="L21" i="14"/>
  <c r="M19" i="14"/>
  <c r="M21" i="14" s="1"/>
  <c r="M20" i="14"/>
  <c r="B34" i="14"/>
  <c r="C32" i="14"/>
  <c r="C33" i="14"/>
  <c r="M13" i="14"/>
  <c r="M16" i="14" s="1"/>
  <c r="L16" i="14"/>
  <c r="M15" i="14" s="1"/>
  <c r="L10" i="14"/>
  <c r="M8" i="14" s="1"/>
  <c r="B29" i="14"/>
  <c r="C28" i="14" s="1"/>
  <c r="C29" i="14" s="1"/>
  <c r="C27" i="14"/>
  <c r="L5" i="14"/>
  <c r="M3" i="14" s="1"/>
  <c r="M5" i="14" s="1"/>
  <c r="M4" i="14"/>
  <c r="B24" i="14"/>
  <c r="C19" i="14" s="1"/>
  <c r="C24" i="14" s="1"/>
  <c r="C20" i="14"/>
  <c r="C21" i="14"/>
  <c r="C22" i="14"/>
  <c r="C23" i="14"/>
  <c r="B16" i="14"/>
  <c r="C4" i="14"/>
  <c r="L36" i="13"/>
  <c r="M34" i="13"/>
  <c r="M35" i="13"/>
  <c r="M36" i="13" s="1"/>
  <c r="L31" i="13"/>
  <c r="M30" i="13" s="1"/>
  <c r="M31" i="13" s="1"/>
  <c r="M29" i="13"/>
  <c r="L26" i="13"/>
  <c r="M24" i="13"/>
  <c r="M26" i="13" s="1"/>
  <c r="M25" i="13"/>
  <c r="L21" i="13"/>
  <c r="M20" i="13" s="1"/>
  <c r="M19" i="13"/>
  <c r="M21" i="13" s="1"/>
  <c r="B44" i="13"/>
  <c r="C42" i="13" s="1"/>
  <c r="C44" i="13" s="1"/>
  <c r="C43" i="13"/>
  <c r="B39" i="13"/>
  <c r="C37" i="13"/>
  <c r="C39" i="13" s="1"/>
  <c r="C38" i="13"/>
  <c r="B34" i="13"/>
  <c r="C33" i="13" s="1"/>
  <c r="B29" i="13"/>
  <c r="C27" i="13"/>
  <c r="C28" i="13"/>
  <c r="C29" i="13"/>
  <c r="M13" i="13"/>
  <c r="M16" i="13" s="1"/>
  <c r="L16" i="13"/>
  <c r="M15" i="13"/>
  <c r="M14" i="13"/>
  <c r="L10" i="13"/>
  <c r="M8" i="13"/>
  <c r="M9" i="13"/>
  <c r="B24" i="13"/>
  <c r="C21" i="13" s="1"/>
  <c r="C19" i="13"/>
  <c r="C20" i="13"/>
  <c r="C22" i="13"/>
  <c r="B16" i="13"/>
  <c r="C11" i="13" s="1"/>
  <c r="C4" i="13"/>
  <c r="C5" i="13"/>
  <c r="C6" i="13"/>
  <c r="C7" i="13"/>
  <c r="C8" i="13"/>
  <c r="C9" i="13"/>
  <c r="C10" i="13"/>
  <c r="C12" i="13"/>
  <c r="C13" i="13"/>
  <c r="C14" i="13"/>
  <c r="C15" i="13"/>
  <c r="L5" i="13"/>
  <c r="M3" i="13"/>
  <c r="M5" i="13" s="1"/>
  <c r="M4" i="13"/>
  <c r="L20" i="12"/>
  <c r="M18" i="12" s="1"/>
  <c r="M19" i="12"/>
  <c r="M20" i="12" s="1"/>
  <c r="L15" i="12"/>
  <c r="M13" i="12"/>
  <c r="M14" i="12"/>
  <c r="M15" i="12"/>
  <c r="L10" i="12"/>
  <c r="M9" i="12" s="1"/>
  <c r="B39" i="12"/>
  <c r="C37" i="12" s="1"/>
  <c r="C38" i="12"/>
  <c r="C39" i="12"/>
  <c r="B34" i="12"/>
  <c r="C32" i="12"/>
  <c r="C34" i="12" s="1"/>
  <c r="C33" i="12"/>
  <c r="B29" i="12"/>
  <c r="C28" i="12" s="1"/>
  <c r="C27" i="12"/>
  <c r="B24" i="12"/>
  <c r="C21" i="12" s="1"/>
  <c r="C19" i="12"/>
  <c r="C20" i="12"/>
  <c r="C22" i="12"/>
  <c r="C23" i="12"/>
  <c r="B16" i="12"/>
  <c r="C3" i="12" s="1"/>
  <c r="C15" i="12"/>
  <c r="L5" i="12"/>
  <c r="M3" i="12"/>
  <c r="M5" i="12" s="1"/>
  <c r="M4" i="12"/>
  <c r="L20" i="11"/>
  <c r="M18" i="11"/>
  <c r="M19" i="11"/>
  <c r="L15" i="11"/>
  <c r="M13" i="11" s="1"/>
  <c r="L10" i="11"/>
  <c r="M9" i="11" s="1"/>
  <c r="M8" i="11"/>
  <c r="M10" i="11" s="1"/>
  <c r="B39" i="11"/>
  <c r="C37" i="11" s="1"/>
  <c r="B34" i="11"/>
  <c r="C32" i="11"/>
  <c r="C33" i="11"/>
  <c r="C34" i="11"/>
  <c r="B29" i="11"/>
  <c r="C27" i="11"/>
  <c r="C28" i="11"/>
  <c r="C29" i="11" s="1"/>
  <c r="B24" i="11"/>
  <c r="C23" i="11" s="1"/>
  <c r="B16" i="11"/>
  <c r="C11" i="11" s="1"/>
  <c r="C3" i="11"/>
  <c r="C4" i="11"/>
  <c r="C5" i="11"/>
  <c r="C6" i="11"/>
  <c r="C7" i="11"/>
  <c r="C8" i="11"/>
  <c r="C9" i="11"/>
  <c r="C10" i="11"/>
  <c r="C12" i="11"/>
  <c r="C13" i="11"/>
  <c r="C14" i="11"/>
  <c r="C15" i="11"/>
  <c r="C16" i="11"/>
  <c r="L5" i="11"/>
  <c r="M3" i="11" s="1"/>
  <c r="L20" i="10"/>
  <c r="M19" i="10" s="1"/>
  <c r="M18" i="10"/>
  <c r="M20" i="10" s="1"/>
  <c r="L15" i="10"/>
  <c r="M13" i="10" s="1"/>
  <c r="B47" i="10"/>
  <c r="C46" i="10" s="1"/>
  <c r="C45" i="10"/>
  <c r="C47" i="10" s="1"/>
  <c r="B42" i="10"/>
  <c r="C39" i="10" s="1"/>
  <c r="C42" i="10" s="1"/>
  <c r="C38" i="10"/>
  <c r="C40" i="10"/>
  <c r="C41" i="10"/>
  <c r="L10" i="10"/>
  <c r="M8" i="10" s="1"/>
  <c r="B35" i="10"/>
  <c r="C34" i="10" s="1"/>
  <c r="C35" i="10" s="1"/>
  <c r="C33" i="10"/>
  <c r="L5" i="10"/>
  <c r="M4" i="10" s="1"/>
  <c r="M3" i="10"/>
  <c r="B30" i="10"/>
  <c r="C27" i="10"/>
  <c r="C28" i="10"/>
  <c r="C29" i="10"/>
  <c r="C30" i="10"/>
  <c r="B24" i="10"/>
  <c r="C23" i="10" s="1"/>
  <c r="C19" i="10"/>
  <c r="C20" i="10"/>
  <c r="C21" i="10"/>
  <c r="C22" i="10"/>
  <c r="B16" i="10"/>
  <c r="C10" i="10" s="1"/>
  <c r="C3" i="10"/>
  <c r="C4" i="10"/>
  <c r="C5" i="10"/>
  <c r="C6" i="10"/>
  <c r="C7" i="10"/>
  <c r="C8" i="10"/>
  <c r="C9" i="10"/>
  <c r="C11" i="10"/>
  <c r="C13" i="10"/>
  <c r="C14" i="10"/>
  <c r="C15" i="10"/>
  <c r="L20" i="9"/>
  <c r="M19" i="9" s="1"/>
  <c r="M18" i="9"/>
  <c r="M20" i="9"/>
  <c r="L15" i="9"/>
  <c r="M13" i="9"/>
  <c r="M15" i="9" s="1"/>
  <c r="M14" i="9"/>
  <c r="B40" i="9"/>
  <c r="C38" i="9" s="1"/>
  <c r="C40" i="9" s="1"/>
  <c r="C39" i="9"/>
  <c r="L10" i="9"/>
  <c r="M8" i="9" s="1"/>
  <c r="B35" i="9"/>
  <c r="C33" i="9"/>
  <c r="C34" i="9"/>
  <c r="C35" i="9"/>
  <c r="L5" i="9"/>
  <c r="M3" i="9"/>
  <c r="M4" i="9"/>
  <c r="M5" i="9"/>
  <c r="B30" i="9"/>
  <c r="C28" i="9" s="1"/>
  <c r="C27" i="9"/>
  <c r="B24" i="9"/>
  <c r="C22" i="9" s="1"/>
  <c r="C19" i="9"/>
  <c r="C23" i="9"/>
  <c r="B16" i="9"/>
  <c r="C4" i="9" s="1"/>
  <c r="C3" i="9"/>
  <c r="C7" i="9"/>
  <c r="C9" i="9"/>
  <c r="C11" i="9"/>
  <c r="C12" i="9"/>
  <c r="C13" i="9"/>
  <c r="C14" i="9"/>
  <c r="C15" i="9"/>
  <c r="L42" i="8"/>
  <c r="M41" i="8" s="1"/>
  <c r="M40" i="8"/>
  <c r="M42" i="8" s="1"/>
  <c r="L37" i="8"/>
  <c r="M35" i="8" s="1"/>
  <c r="L32" i="8"/>
  <c r="M30" i="8" s="1"/>
  <c r="M32" i="8" s="1"/>
  <c r="M31" i="8"/>
  <c r="B39" i="8"/>
  <c r="C37" i="8"/>
  <c r="C39" i="8" s="1"/>
  <c r="C38" i="8"/>
  <c r="M25" i="8"/>
  <c r="M26" i="8"/>
  <c r="M27" i="8"/>
  <c r="L21" i="8"/>
  <c r="M19" i="8" s="1"/>
  <c r="B34" i="8"/>
  <c r="C32" i="8"/>
  <c r="C34" i="8" s="1"/>
  <c r="C33" i="8"/>
  <c r="B29" i="8"/>
  <c r="C28" i="8" s="1"/>
  <c r="C27" i="8"/>
  <c r="C29" i="8" s="1"/>
  <c r="L16" i="8"/>
  <c r="M15" i="8" s="1"/>
  <c r="M16" i="8" s="1"/>
  <c r="M14" i="8"/>
  <c r="M9" i="8"/>
  <c r="M10" i="8"/>
  <c r="M11" i="8"/>
  <c r="L5" i="8"/>
  <c r="M3" i="8"/>
  <c r="M5" i="8" s="1"/>
  <c r="M4" i="8"/>
  <c r="B24" i="8"/>
  <c r="C21" i="8" s="1"/>
  <c r="C19" i="8"/>
  <c r="C20" i="8"/>
  <c r="C22" i="8"/>
  <c r="C23" i="8"/>
  <c r="C24" i="8"/>
  <c r="B16" i="8"/>
  <c r="C15" i="8" s="1"/>
  <c r="C3" i="8"/>
  <c r="C6" i="8"/>
  <c r="C7" i="8"/>
  <c r="C8" i="8"/>
  <c r="C9" i="8"/>
  <c r="C10" i="8"/>
  <c r="C11" i="8"/>
  <c r="C12" i="8"/>
  <c r="C13" i="8"/>
  <c r="C14" i="8"/>
  <c r="L26" i="7"/>
  <c r="M24" i="7" s="1"/>
  <c r="L21" i="7"/>
  <c r="M19" i="7" s="1"/>
  <c r="B39" i="7"/>
  <c r="C37" i="7" s="1"/>
  <c r="M14" i="7"/>
  <c r="M16" i="7" s="1"/>
  <c r="M15" i="7"/>
  <c r="L10" i="7"/>
  <c r="M8" i="7"/>
  <c r="M9" i="7"/>
  <c r="B34" i="7"/>
  <c r="C33" i="7" s="1"/>
  <c r="C32" i="7"/>
  <c r="C34" i="7"/>
  <c r="B29" i="7"/>
  <c r="C27" i="7" s="1"/>
  <c r="L5" i="7"/>
  <c r="M3" i="7" s="1"/>
  <c r="M5" i="7" s="1"/>
  <c r="M4" i="7"/>
  <c r="B24" i="7"/>
  <c r="C19" i="7" s="1"/>
  <c r="C21" i="7"/>
  <c r="C22" i="7"/>
  <c r="C23" i="7"/>
  <c r="B16" i="7"/>
  <c r="C8" i="7" s="1"/>
  <c r="C3" i="7"/>
  <c r="C4" i="7"/>
  <c r="C5" i="7"/>
  <c r="C6" i="7"/>
  <c r="C7" i="7"/>
  <c r="L20" i="6"/>
  <c r="M19" i="6" s="1"/>
  <c r="M18" i="6"/>
  <c r="M20" i="6" s="1"/>
  <c r="L15" i="6"/>
  <c r="M13" i="6"/>
  <c r="M15" i="6" s="1"/>
  <c r="M14" i="6"/>
  <c r="B40" i="6"/>
  <c r="C38" i="6"/>
  <c r="C39" i="6"/>
  <c r="C40" i="6" s="1"/>
  <c r="L10" i="6"/>
  <c r="M8" i="6" s="1"/>
  <c r="M10" i="6" s="1"/>
  <c r="M9" i="6"/>
  <c r="B35" i="6"/>
  <c r="C33" i="6" s="1"/>
  <c r="L5" i="6"/>
  <c r="M3" i="6"/>
  <c r="M5" i="6" s="1"/>
  <c r="M4" i="6"/>
  <c r="B30" i="6"/>
  <c r="C27" i="6" s="1"/>
  <c r="C29" i="6"/>
  <c r="B24" i="6"/>
  <c r="C20" i="6" s="1"/>
  <c r="C19" i="6"/>
  <c r="B16" i="6"/>
  <c r="C5" i="6" s="1"/>
  <c r="C3" i="6"/>
  <c r="C4" i="6"/>
  <c r="C6" i="6"/>
  <c r="C7" i="6"/>
  <c r="C9" i="6"/>
  <c r="C10" i="6"/>
  <c r="C11" i="6"/>
  <c r="C12" i="6"/>
  <c r="C13" i="6"/>
  <c r="C14" i="6"/>
  <c r="C15" i="6"/>
  <c r="L21" i="5"/>
  <c r="M19" i="5" s="1"/>
  <c r="M15" i="5"/>
  <c r="B47" i="5"/>
  <c r="C44" i="5" s="1"/>
  <c r="C43" i="5"/>
  <c r="C46" i="5"/>
  <c r="B40" i="5"/>
  <c r="C38" i="5"/>
  <c r="C40" i="5" s="1"/>
  <c r="C39" i="5"/>
  <c r="B35" i="5"/>
  <c r="C33" i="5" s="1"/>
  <c r="C32" i="5"/>
  <c r="C35" i="5"/>
  <c r="C34" i="5"/>
  <c r="B29" i="5"/>
  <c r="C27" i="5" s="1"/>
  <c r="C29" i="5" s="1"/>
  <c r="C28" i="5"/>
  <c r="B24" i="5"/>
  <c r="C21" i="5" s="1"/>
  <c r="C19" i="5"/>
  <c r="C24" i="5" s="1"/>
  <c r="C20" i="5"/>
  <c r="C22" i="5"/>
  <c r="C23" i="5"/>
  <c r="L10" i="5"/>
  <c r="M8" i="5" s="1"/>
  <c r="M10" i="5" s="1"/>
  <c r="M9" i="5"/>
  <c r="B1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L5" i="5"/>
  <c r="M3" i="5" s="1"/>
  <c r="M5" i="5" s="1"/>
  <c r="M4" i="5"/>
  <c r="B20" i="3"/>
  <c r="B21" i="3"/>
  <c r="B22" i="3"/>
  <c r="C22" i="3" s="1"/>
  <c r="B23" i="3"/>
  <c r="B19" i="3"/>
  <c r="B24" i="3" s="1"/>
  <c r="B6" i="3"/>
  <c r="B7" i="3"/>
  <c r="B8" i="3"/>
  <c r="B9" i="3"/>
  <c r="B10" i="3"/>
  <c r="B16" i="3" s="1"/>
  <c r="B11" i="3"/>
  <c r="B12" i="3"/>
  <c r="B13" i="3"/>
  <c r="B14" i="3"/>
  <c r="B15" i="3"/>
  <c r="B5" i="3"/>
  <c r="B4" i="3"/>
  <c r="B3" i="3"/>
  <c r="G186" i="4"/>
  <c r="H184" i="4"/>
  <c r="H186" i="4" s="1"/>
  <c r="H185" i="4"/>
  <c r="G181" i="4"/>
  <c r="H179" i="4"/>
  <c r="H180" i="4"/>
  <c r="H181" i="4" s="1"/>
  <c r="G176" i="4"/>
  <c r="H171" i="4" s="1"/>
  <c r="H174" i="4"/>
  <c r="G168" i="4"/>
  <c r="H166" i="4" s="1"/>
  <c r="H168" i="4" s="1"/>
  <c r="H167" i="4"/>
  <c r="G163" i="4"/>
  <c r="H161" i="4"/>
  <c r="H163" i="4" s="1"/>
  <c r="H162" i="4"/>
  <c r="G158" i="4"/>
  <c r="H155" i="4"/>
  <c r="H158" i="4" s="1"/>
  <c r="H156" i="4"/>
  <c r="H157" i="4"/>
  <c r="G152" i="4"/>
  <c r="H149" i="4" s="1"/>
  <c r="H152" i="4" s="1"/>
  <c r="H150" i="4"/>
  <c r="H151" i="4"/>
  <c r="G146" i="4"/>
  <c r="H143" i="4" s="1"/>
  <c r="H142" i="4"/>
  <c r="H145" i="4"/>
  <c r="L20" i="4"/>
  <c r="M18" i="4" s="1"/>
  <c r="G139" i="4"/>
  <c r="H137" i="4"/>
  <c r="H138" i="4"/>
  <c r="H139" i="4"/>
  <c r="G134" i="4"/>
  <c r="H130" i="4" s="1"/>
  <c r="G127" i="4"/>
  <c r="H124" i="4"/>
  <c r="H125" i="4"/>
  <c r="H126" i="4"/>
  <c r="H127" i="4"/>
  <c r="G121" i="4"/>
  <c r="H119" i="4"/>
  <c r="H120" i="4"/>
  <c r="H121" i="4" s="1"/>
  <c r="G116" i="4"/>
  <c r="H115" i="4" s="1"/>
  <c r="H111" i="4"/>
  <c r="H112" i="4"/>
  <c r="H113" i="4"/>
  <c r="H114" i="4"/>
  <c r="G108" i="4"/>
  <c r="H106" i="4"/>
  <c r="H108" i="4" s="1"/>
  <c r="H107" i="4"/>
  <c r="G103" i="4"/>
  <c r="H102" i="4" s="1"/>
  <c r="H101" i="4"/>
  <c r="H103" i="4" s="1"/>
  <c r="L15" i="4"/>
  <c r="M13" i="4" s="1"/>
  <c r="G98" i="4"/>
  <c r="H97" i="4" s="1"/>
  <c r="H98" i="4" s="1"/>
  <c r="H96" i="4"/>
  <c r="G93" i="4"/>
  <c r="H91" i="4"/>
  <c r="H92" i="4"/>
  <c r="H93" i="4"/>
  <c r="G88" i="4"/>
  <c r="H85" i="4" s="1"/>
  <c r="H87" i="4"/>
  <c r="B45" i="4"/>
  <c r="C43" i="4" s="1"/>
  <c r="G75" i="4"/>
  <c r="H73" i="4"/>
  <c r="H74" i="4"/>
  <c r="H75" i="4" s="1"/>
  <c r="G70" i="4"/>
  <c r="H67" i="4"/>
  <c r="H68" i="4"/>
  <c r="H69" i="4"/>
  <c r="H70" i="4"/>
  <c r="B40" i="4"/>
  <c r="C38" i="4" s="1"/>
  <c r="G64" i="4"/>
  <c r="H62" i="4" s="1"/>
  <c r="L10" i="4"/>
  <c r="M8" i="4"/>
  <c r="M10" i="4" s="1"/>
  <c r="M9" i="4"/>
  <c r="G59" i="4"/>
  <c r="H57" i="4" s="1"/>
  <c r="B35" i="4"/>
  <c r="C33" i="4"/>
  <c r="C34" i="4"/>
  <c r="C35" i="4"/>
  <c r="L5" i="4"/>
  <c r="M3" i="4"/>
  <c r="M5" i="4" s="1"/>
  <c r="M4" i="4"/>
  <c r="G54" i="4"/>
  <c r="H52" i="4"/>
  <c r="H54" i="4" s="1"/>
  <c r="H53" i="4"/>
  <c r="G49" i="4"/>
  <c r="H47" i="4"/>
  <c r="H48" i="4"/>
  <c r="H49" i="4" s="1"/>
  <c r="G44" i="4"/>
  <c r="H40" i="4"/>
  <c r="H41" i="4"/>
  <c r="H42" i="4"/>
  <c r="H43" i="4"/>
  <c r="H44" i="4"/>
  <c r="B30" i="4"/>
  <c r="C28" i="4" s="1"/>
  <c r="C27" i="4"/>
  <c r="G29" i="4"/>
  <c r="H26" i="4" s="1"/>
  <c r="H25" i="4"/>
  <c r="H28" i="4"/>
  <c r="B24" i="4"/>
  <c r="C20" i="4" s="1"/>
  <c r="C19" i="4"/>
  <c r="G22" i="4"/>
  <c r="H20" i="4"/>
  <c r="H21" i="4"/>
  <c r="H22" i="4" s="1"/>
  <c r="G17" i="4"/>
  <c r="H14" i="4" s="1"/>
  <c r="B16" i="4"/>
  <c r="C3" i="4" s="1"/>
  <c r="C7" i="4"/>
  <c r="C8" i="4"/>
  <c r="C9" i="4"/>
  <c r="C10" i="4"/>
  <c r="C11" i="4"/>
  <c r="C12" i="4"/>
  <c r="C13" i="4"/>
  <c r="C14" i="4"/>
  <c r="C15" i="4"/>
  <c r="H8" i="4"/>
  <c r="H11" i="4" s="1"/>
  <c r="H9" i="4"/>
  <c r="H10" i="4"/>
  <c r="G5" i="4"/>
  <c r="H3" i="4" s="1"/>
  <c r="L38" i="3"/>
  <c r="M35" i="3" s="1"/>
  <c r="M37" i="3"/>
  <c r="M36" i="3"/>
  <c r="M34" i="3"/>
  <c r="M84" i="3"/>
  <c r="M85" i="3"/>
  <c r="M56" i="3"/>
  <c r="M59" i="3" s="1"/>
  <c r="L59" i="3"/>
  <c r="M58" i="3" s="1"/>
  <c r="L31" i="3"/>
  <c r="M30" i="3" s="1"/>
  <c r="M28" i="3"/>
  <c r="M31" i="3" s="1"/>
  <c r="L161" i="3"/>
  <c r="M159" i="3" s="1"/>
  <c r="L156" i="3"/>
  <c r="M154" i="3"/>
  <c r="M155" i="3"/>
  <c r="M156" i="3"/>
  <c r="L151" i="3"/>
  <c r="M150" i="3" s="1"/>
  <c r="M149" i="3"/>
  <c r="M151" i="3" s="1"/>
  <c r="L141" i="3"/>
  <c r="M140" i="3" s="1"/>
  <c r="M139" i="3"/>
  <c r="L136" i="3"/>
  <c r="M134" i="3" s="1"/>
  <c r="L131" i="3"/>
  <c r="M130" i="3" s="1"/>
  <c r="M131" i="3" s="1"/>
  <c r="M129" i="3"/>
  <c r="L126" i="3"/>
  <c r="M124" i="3"/>
  <c r="M125" i="3"/>
  <c r="M126" i="3" s="1"/>
  <c r="L121" i="3"/>
  <c r="M119" i="3" s="1"/>
  <c r="L116" i="3"/>
  <c r="M114" i="3" s="1"/>
  <c r="M116" i="3" s="1"/>
  <c r="M115" i="3"/>
  <c r="L111" i="3"/>
  <c r="M109" i="3" s="1"/>
  <c r="L106" i="3"/>
  <c r="M104" i="3"/>
  <c r="M105" i="3"/>
  <c r="M106" i="3"/>
  <c r="L101" i="3"/>
  <c r="M100" i="3" s="1"/>
  <c r="M99" i="3"/>
  <c r="M101" i="3" s="1"/>
  <c r="L96" i="3"/>
  <c r="M94" i="3"/>
  <c r="M96" i="3" s="1"/>
  <c r="M95" i="3"/>
  <c r="L91" i="3"/>
  <c r="M90" i="3" s="1"/>
  <c r="M89" i="3"/>
  <c r="L80" i="3"/>
  <c r="M78" i="3" s="1"/>
  <c r="L75" i="3"/>
  <c r="M74" i="3" s="1"/>
  <c r="M75" i="3" s="1"/>
  <c r="M73" i="3"/>
  <c r="L64" i="3"/>
  <c r="M62" i="3" s="1"/>
  <c r="M64" i="3" s="1"/>
  <c r="M63" i="3"/>
  <c r="L53" i="3"/>
  <c r="M51" i="3" s="1"/>
  <c r="L48" i="3"/>
  <c r="M46" i="3" s="1"/>
  <c r="M48" i="3" s="1"/>
  <c r="M47" i="3"/>
  <c r="L43" i="3"/>
  <c r="M41" i="3" s="1"/>
  <c r="M43" i="3" s="1"/>
  <c r="M42" i="3"/>
  <c r="L25" i="3"/>
  <c r="M23" i="3"/>
  <c r="M24" i="3"/>
  <c r="M25" i="3"/>
  <c r="L20" i="3"/>
  <c r="M19" i="3" s="1"/>
  <c r="M18" i="3"/>
  <c r="M20" i="3" s="1"/>
  <c r="L15" i="3"/>
  <c r="M13" i="3"/>
  <c r="M15" i="3" s="1"/>
  <c r="M14" i="3"/>
  <c r="L10" i="3"/>
  <c r="M9" i="3" s="1"/>
  <c r="M8" i="3"/>
  <c r="L5" i="3"/>
  <c r="M4" i="3" s="1"/>
  <c r="G176" i="3"/>
  <c r="H172" i="3" s="1"/>
  <c r="H176" i="3" s="1"/>
  <c r="H171" i="3"/>
  <c r="H173" i="3"/>
  <c r="H174" i="3"/>
  <c r="H175" i="3"/>
  <c r="G186" i="3"/>
  <c r="H184" i="3"/>
  <c r="H186" i="3" s="1"/>
  <c r="H185" i="3"/>
  <c r="G181" i="3"/>
  <c r="H179" i="3" s="1"/>
  <c r="G168" i="3"/>
  <c r="H166" i="3"/>
  <c r="H167" i="3"/>
  <c r="H168" i="3"/>
  <c r="G163" i="3"/>
  <c r="H161" i="3" s="1"/>
  <c r="G158" i="3"/>
  <c r="H157" i="3" s="1"/>
  <c r="H155" i="3"/>
  <c r="H158" i="3" s="1"/>
  <c r="H156" i="3"/>
  <c r="G116" i="3"/>
  <c r="H113" i="3" s="1"/>
  <c r="H115" i="3"/>
  <c r="H114" i="3"/>
  <c r="H112" i="3"/>
  <c r="H111" i="3"/>
  <c r="G29" i="3"/>
  <c r="H26" i="3" s="1"/>
  <c r="H25" i="3"/>
  <c r="G134" i="3"/>
  <c r="H130" i="3" s="1"/>
  <c r="H134" i="3" s="1"/>
  <c r="H131" i="3"/>
  <c r="H132" i="3"/>
  <c r="H133" i="3"/>
  <c r="G146" i="3"/>
  <c r="H145" i="3" s="1"/>
  <c r="H144" i="3"/>
  <c r="H142" i="3"/>
  <c r="G152" i="3"/>
  <c r="H149" i="3"/>
  <c r="H150" i="3"/>
  <c r="H151" i="3"/>
  <c r="H152" i="3" s="1"/>
  <c r="G127" i="3"/>
  <c r="H124" i="3"/>
  <c r="H125" i="3"/>
  <c r="H126" i="3"/>
  <c r="H127" i="3"/>
  <c r="G88" i="3"/>
  <c r="H87" i="3" s="1"/>
  <c r="H85" i="3"/>
  <c r="H86" i="3"/>
  <c r="G70" i="3"/>
  <c r="H69" i="3" s="1"/>
  <c r="H67" i="3"/>
  <c r="H68" i="3"/>
  <c r="G139" i="3"/>
  <c r="H137" i="3" s="1"/>
  <c r="G121" i="3"/>
  <c r="H120" i="3" s="1"/>
  <c r="H119" i="3"/>
  <c r="G108" i="3"/>
  <c r="H106" i="3" s="1"/>
  <c r="H108" i="3" s="1"/>
  <c r="H107" i="3"/>
  <c r="G103" i="3"/>
  <c r="H101" i="3" s="1"/>
  <c r="G98" i="3"/>
  <c r="H96" i="3" s="1"/>
  <c r="H98" i="3" s="1"/>
  <c r="H97" i="3"/>
  <c r="G93" i="3"/>
  <c r="H91" i="3"/>
  <c r="H92" i="3"/>
  <c r="H93" i="3"/>
  <c r="G75" i="3"/>
  <c r="H73" i="3"/>
  <c r="H74" i="3"/>
  <c r="H75" i="3" s="1"/>
  <c r="G64" i="3"/>
  <c r="H62" i="3"/>
  <c r="H63" i="3"/>
  <c r="H64" i="3"/>
  <c r="G59" i="3"/>
  <c r="H57" i="3" s="1"/>
  <c r="G54" i="3"/>
  <c r="H53" i="3" s="1"/>
  <c r="H52" i="3"/>
  <c r="H54" i="3" s="1"/>
  <c r="G49" i="3"/>
  <c r="H47" i="3" s="1"/>
  <c r="H21" i="3"/>
  <c r="H22" i="3"/>
  <c r="G11" i="3"/>
  <c r="H10" i="3"/>
  <c r="H9" i="3"/>
  <c r="H8" i="3"/>
  <c r="H11" i="3"/>
  <c r="G5" i="3"/>
  <c r="H4" i="3"/>
  <c r="H3" i="3"/>
  <c r="H5" i="3"/>
  <c r="B73" i="3"/>
  <c r="C72" i="3"/>
  <c r="C71" i="3"/>
  <c r="C73" i="3"/>
  <c r="B68" i="3"/>
  <c r="C67" i="3"/>
  <c r="C66" i="3"/>
  <c r="C65" i="3"/>
  <c r="C68" i="3"/>
  <c r="B62" i="3"/>
  <c r="C61" i="3" s="1"/>
  <c r="C60" i="3"/>
  <c r="C62" i="3" s="1"/>
  <c r="B57" i="3"/>
  <c r="C56" i="3"/>
  <c r="C55" i="3"/>
  <c r="C54" i="3"/>
  <c r="C53" i="3"/>
  <c r="C57" i="3" s="1"/>
  <c r="B50" i="3"/>
  <c r="C49" i="3" s="1"/>
  <c r="B45" i="3"/>
  <c r="C44" i="3"/>
  <c r="C43" i="3"/>
  <c r="C45" i="3" s="1"/>
  <c r="B40" i="3"/>
  <c r="C38" i="3" s="1"/>
  <c r="C40" i="3" s="1"/>
  <c r="C39" i="3"/>
  <c r="B35" i="3"/>
  <c r="C32" i="3"/>
  <c r="C33" i="3"/>
  <c r="C34" i="3"/>
  <c r="C35" i="3"/>
  <c r="B29" i="3"/>
  <c r="C27" i="3"/>
  <c r="C28" i="3"/>
  <c r="C29" i="3" s="1"/>
  <c r="H33" i="3"/>
  <c r="H34" i="3"/>
  <c r="H35" i="3"/>
  <c r="H36" i="3"/>
  <c r="P26" i="52"/>
  <c r="Q23" i="52" s="1"/>
  <c r="Q26" i="52" s="1"/>
  <c r="Q25" i="52"/>
  <c r="Q24" i="52"/>
  <c r="M65" i="54" l="1"/>
  <c r="M5" i="20"/>
  <c r="C45" i="50"/>
  <c r="C24" i="10"/>
  <c r="M26" i="7"/>
  <c r="C16" i="34"/>
  <c r="C29" i="69"/>
  <c r="H116" i="3"/>
  <c r="M38" i="3"/>
  <c r="H116" i="4"/>
  <c r="C34" i="35"/>
  <c r="M5" i="17"/>
  <c r="M91" i="3"/>
  <c r="M5" i="10"/>
  <c r="M15" i="64"/>
  <c r="C24" i="37"/>
  <c r="C39" i="61"/>
  <c r="H29" i="17"/>
  <c r="C34" i="39"/>
  <c r="C24" i="43"/>
  <c r="M5" i="27"/>
  <c r="M5" i="43"/>
  <c r="M21" i="61"/>
  <c r="C30" i="6"/>
  <c r="C30" i="9"/>
  <c r="H103" i="3"/>
  <c r="H121" i="3"/>
  <c r="C23" i="3"/>
  <c r="C29" i="22"/>
  <c r="C16" i="7"/>
  <c r="C24" i="13"/>
  <c r="C24" i="7"/>
  <c r="C40" i="37"/>
  <c r="C34" i="55"/>
  <c r="M21" i="7"/>
  <c r="C34" i="30"/>
  <c r="C34" i="40"/>
  <c r="C24" i="64"/>
  <c r="C21" i="3"/>
  <c r="C40" i="43"/>
  <c r="M18" i="55"/>
  <c r="C20" i="3"/>
  <c r="M10" i="63"/>
  <c r="H70" i="3"/>
  <c r="C29" i="7"/>
  <c r="C24" i="24"/>
  <c r="C24" i="68"/>
  <c r="M5" i="11"/>
  <c r="C29" i="12"/>
  <c r="C29" i="68"/>
  <c r="C29" i="17"/>
  <c r="M15" i="58"/>
  <c r="H88" i="3"/>
  <c r="C13" i="3"/>
  <c r="C14" i="3"/>
  <c r="C15" i="3"/>
  <c r="C12" i="3"/>
  <c r="C10" i="3"/>
  <c r="C11" i="3"/>
  <c r="C9" i="3"/>
  <c r="C5" i="3"/>
  <c r="C3" i="3"/>
  <c r="C4" i="3"/>
  <c r="C6" i="3"/>
  <c r="C7" i="3"/>
  <c r="C8" i="3"/>
  <c r="C52" i="5"/>
  <c r="H59" i="3"/>
  <c r="C39" i="11"/>
  <c r="M10" i="3"/>
  <c r="C35" i="24"/>
  <c r="C30" i="19"/>
  <c r="H59" i="4"/>
  <c r="H88" i="4"/>
  <c r="C42" i="21"/>
  <c r="M21" i="8"/>
  <c r="M141" i="3"/>
  <c r="C28" i="6"/>
  <c r="M14" i="18"/>
  <c r="M15" i="18" s="1"/>
  <c r="M10" i="27"/>
  <c r="C33" i="30"/>
  <c r="M3" i="34"/>
  <c r="M5" i="34" s="1"/>
  <c r="M4" i="34"/>
  <c r="M32" i="48"/>
  <c r="M33" i="48" s="1"/>
  <c r="M10" i="52"/>
  <c r="C4" i="65"/>
  <c r="C5" i="65"/>
  <c r="C3" i="65"/>
  <c r="C6" i="65"/>
  <c r="C7" i="65"/>
  <c r="C8" i="65"/>
  <c r="C9" i="65"/>
  <c r="C10" i="65"/>
  <c r="C11" i="65"/>
  <c r="C12" i="65"/>
  <c r="C13" i="65"/>
  <c r="C14" i="65"/>
  <c r="C15" i="65"/>
  <c r="C6" i="70"/>
  <c r="C16" i="70" s="1"/>
  <c r="C7" i="70"/>
  <c r="C8" i="70"/>
  <c r="C9" i="70"/>
  <c r="C10" i="70"/>
  <c r="C11" i="70"/>
  <c r="C12" i="70"/>
  <c r="C13" i="70"/>
  <c r="C14" i="70"/>
  <c r="C15" i="70"/>
  <c r="C3" i="14"/>
  <c r="C5" i="14"/>
  <c r="C14" i="14"/>
  <c r="Q29" i="52"/>
  <c r="Q31" i="52" s="1"/>
  <c r="Q30" i="52"/>
  <c r="H5" i="62"/>
  <c r="H162" i="3"/>
  <c r="H163" i="3" s="1"/>
  <c r="C32" i="13"/>
  <c r="C34" i="13" s="1"/>
  <c r="C32" i="62"/>
  <c r="C34" i="62" s="1"/>
  <c r="H9" i="23"/>
  <c r="H11" i="23" s="1"/>
  <c r="H10" i="23"/>
  <c r="M110" i="3"/>
  <c r="M111" i="3" s="1"/>
  <c r="M160" i="3"/>
  <c r="M161" i="3" s="1"/>
  <c r="M4" i="17"/>
  <c r="M18" i="18"/>
  <c r="M20" i="18" s="1"/>
  <c r="C28" i="22"/>
  <c r="M20" i="24"/>
  <c r="M14" i="26"/>
  <c r="M15" i="26" s="1"/>
  <c r="M14" i="27"/>
  <c r="M15" i="27" s="1"/>
  <c r="C27" i="37"/>
  <c r="C30" i="37" s="1"/>
  <c r="C45" i="40"/>
  <c r="H22" i="19"/>
  <c r="M3" i="38"/>
  <c r="M5" i="38" s="1"/>
  <c r="M4" i="38"/>
  <c r="M16" i="39"/>
  <c r="M18" i="39" s="1"/>
  <c r="C5" i="42"/>
  <c r="C3" i="58"/>
  <c r="Q5" i="57"/>
  <c r="C15" i="19"/>
  <c r="M37" i="40"/>
  <c r="M39" i="40" s="1"/>
  <c r="M38" i="40"/>
  <c r="C16" i="41"/>
  <c r="C13" i="45"/>
  <c r="C15" i="45"/>
  <c r="C6" i="45"/>
  <c r="C16" i="45" s="1"/>
  <c r="C16" i="59"/>
  <c r="H81" i="5"/>
  <c r="H80" i="5"/>
  <c r="H82" i="5" s="1"/>
  <c r="C6" i="4"/>
  <c r="C16" i="4" s="1"/>
  <c r="C44" i="4"/>
  <c r="C45" i="4" s="1"/>
  <c r="C45" i="5"/>
  <c r="C47" i="5" s="1"/>
  <c r="C20" i="7"/>
  <c r="C5" i="8"/>
  <c r="C14" i="12"/>
  <c r="C10" i="16"/>
  <c r="C16" i="16" s="1"/>
  <c r="C13" i="19"/>
  <c r="C41" i="21"/>
  <c r="C27" i="23"/>
  <c r="C30" i="23" s="1"/>
  <c r="C14" i="25"/>
  <c r="C14" i="26"/>
  <c r="M19" i="26"/>
  <c r="M20" i="26" s="1"/>
  <c r="M13" i="29"/>
  <c r="M15" i="29" s="1"/>
  <c r="C38" i="30"/>
  <c r="C41" i="30" s="1"/>
  <c r="C28" i="32"/>
  <c r="C29" i="32" s="1"/>
  <c r="C34" i="38"/>
  <c r="C35" i="38" s="1"/>
  <c r="M23" i="46"/>
  <c r="M25" i="46" s="1"/>
  <c r="M24" i="46"/>
  <c r="C9" i="57"/>
  <c r="C22" i="58"/>
  <c r="Q3" i="67"/>
  <c r="Q5" i="67" s="1"/>
  <c r="H64" i="31"/>
  <c r="C5" i="4"/>
  <c r="C4" i="8"/>
  <c r="M9" i="9"/>
  <c r="M10" i="9" s="1"/>
  <c r="C13" i="12"/>
  <c r="C9" i="16"/>
  <c r="C15" i="17"/>
  <c r="C12" i="19"/>
  <c r="C40" i="21"/>
  <c r="C13" i="25"/>
  <c r="C13" i="26"/>
  <c r="C35" i="37"/>
  <c r="M48" i="40"/>
  <c r="C14" i="42"/>
  <c r="C16" i="42" s="1"/>
  <c r="C11" i="42"/>
  <c r="C23" i="45"/>
  <c r="M3" i="47"/>
  <c r="M5" i="47" s="1"/>
  <c r="M4" i="47"/>
  <c r="C7" i="57"/>
  <c r="C21" i="58"/>
  <c r="M8" i="60"/>
  <c r="M10" i="60" s="1"/>
  <c r="M9" i="60"/>
  <c r="M3" i="70"/>
  <c r="M5" i="70" s="1"/>
  <c r="Q8" i="31"/>
  <c r="Q10" i="31" s="1"/>
  <c r="Q9" i="31"/>
  <c r="Q15" i="45"/>
  <c r="Q16" i="45" s="1"/>
  <c r="Q5" i="58"/>
  <c r="H26" i="18"/>
  <c r="H29" i="18" s="1"/>
  <c r="H27" i="18"/>
  <c r="H28" i="18"/>
  <c r="H180" i="3"/>
  <c r="H181" i="3" s="1"/>
  <c r="M29" i="3"/>
  <c r="C4" i="4"/>
  <c r="C34" i="6"/>
  <c r="C35" i="6" s="1"/>
  <c r="C11" i="12"/>
  <c r="C14" i="17"/>
  <c r="C11" i="19"/>
  <c r="M14" i="28"/>
  <c r="M16" i="28" s="1"/>
  <c r="M15" i="28"/>
  <c r="C29" i="33"/>
  <c r="C33" i="35"/>
  <c r="C22" i="41"/>
  <c r="C22" i="45"/>
  <c r="C6" i="47"/>
  <c r="C28" i="52"/>
  <c r="C29" i="52" s="1"/>
  <c r="C6" i="57"/>
  <c r="H88" i="5"/>
  <c r="H158" i="6"/>
  <c r="H152" i="7"/>
  <c r="C12" i="36"/>
  <c r="C13" i="36"/>
  <c r="C14" i="36"/>
  <c r="C3" i="36"/>
  <c r="H175" i="4"/>
  <c r="M36" i="8"/>
  <c r="M37" i="8" s="1"/>
  <c r="C9" i="12"/>
  <c r="C23" i="15"/>
  <c r="C7" i="16"/>
  <c r="C13" i="17"/>
  <c r="C12" i="18"/>
  <c r="C16" i="18" s="1"/>
  <c r="C10" i="19"/>
  <c r="M3" i="23"/>
  <c r="M5" i="23" s="1"/>
  <c r="M4" i="23"/>
  <c r="C22" i="24"/>
  <c r="C11" i="25"/>
  <c r="C10" i="26"/>
  <c r="C28" i="39"/>
  <c r="C29" i="39" s="1"/>
  <c r="C21" i="41"/>
  <c r="C23" i="42"/>
  <c r="C20" i="43"/>
  <c r="C21" i="45"/>
  <c r="C24" i="45" s="1"/>
  <c r="C5" i="47"/>
  <c r="C16" i="47" s="1"/>
  <c r="C5" i="57"/>
  <c r="C19" i="58"/>
  <c r="C23" i="58"/>
  <c r="M15" i="60"/>
  <c r="Q10" i="58"/>
  <c r="C8" i="12"/>
  <c r="C6" i="16"/>
  <c r="C11" i="17"/>
  <c r="C11" i="18"/>
  <c r="C9" i="19"/>
  <c r="C20" i="24"/>
  <c r="C10" i="25"/>
  <c r="M4" i="27"/>
  <c r="C11" i="29"/>
  <c r="C28" i="31"/>
  <c r="C29" i="31" s="1"/>
  <c r="C33" i="32"/>
  <c r="C34" i="32" s="1"/>
  <c r="C32" i="33"/>
  <c r="C33" i="33"/>
  <c r="C39" i="34"/>
  <c r="C40" i="34" s="1"/>
  <c r="C22" i="42"/>
  <c r="C24" i="42" s="1"/>
  <c r="C16" i="48"/>
  <c r="C37" i="66"/>
  <c r="C40" i="66" s="1"/>
  <c r="C38" i="66"/>
  <c r="Q4" i="47"/>
  <c r="Q5" i="47" s="1"/>
  <c r="H26" i="17"/>
  <c r="H27" i="17"/>
  <c r="H28" i="17"/>
  <c r="H143" i="3"/>
  <c r="H146" i="3" s="1"/>
  <c r="M52" i="3"/>
  <c r="M53" i="3" s="1"/>
  <c r="M120" i="3"/>
  <c r="M121" i="3" s="1"/>
  <c r="M57" i="3"/>
  <c r="H86" i="4"/>
  <c r="H133" i="4"/>
  <c r="H173" i="4"/>
  <c r="C7" i="12"/>
  <c r="C21" i="15"/>
  <c r="C24" i="15" s="1"/>
  <c r="C5" i="16"/>
  <c r="C10" i="17"/>
  <c r="C9" i="18"/>
  <c r="C8" i="19"/>
  <c r="M9" i="22"/>
  <c r="M10" i="22" s="1"/>
  <c r="C9" i="25"/>
  <c r="C8" i="26"/>
  <c r="C7" i="29"/>
  <c r="C39" i="37"/>
  <c r="C19" i="41"/>
  <c r="C21" i="42"/>
  <c r="C21" i="43"/>
  <c r="C22" i="43"/>
  <c r="C23" i="43"/>
  <c r="C32" i="52"/>
  <c r="C34" i="52" s="1"/>
  <c r="M5" i="55"/>
  <c r="C3" i="57"/>
  <c r="C40" i="67"/>
  <c r="C5" i="69"/>
  <c r="H16" i="4"/>
  <c r="H132" i="4"/>
  <c r="H172" i="4"/>
  <c r="H176" i="4" s="1"/>
  <c r="C22" i="11"/>
  <c r="C6" i="12"/>
  <c r="C8" i="17"/>
  <c r="C7" i="19"/>
  <c r="C21" i="24"/>
  <c r="C23" i="24"/>
  <c r="C6" i="29"/>
  <c r="C38" i="33"/>
  <c r="C40" i="33" s="1"/>
  <c r="C39" i="33"/>
  <c r="M53" i="40"/>
  <c r="M54" i="40" s="1"/>
  <c r="C20" i="42"/>
  <c r="M4" i="43"/>
  <c r="C9" i="47"/>
  <c r="C7" i="47"/>
  <c r="C8" i="47"/>
  <c r="C10" i="47"/>
  <c r="C11" i="47"/>
  <c r="C12" i="47"/>
  <c r="C13" i="47"/>
  <c r="C14" i="47"/>
  <c r="C15" i="47"/>
  <c r="M10" i="51"/>
  <c r="M19" i="60"/>
  <c r="M20" i="60" s="1"/>
  <c r="M14" i="62"/>
  <c r="M15" i="62" s="1"/>
  <c r="C4" i="69"/>
  <c r="C16" i="69" s="1"/>
  <c r="Q21" i="67"/>
  <c r="H17" i="57"/>
  <c r="H181" i="19"/>
  <c r="C27" i="34"/>
  <c r="C28" i="34"/>
  <c r="C29" i="34"/>
  <c r="H15" i="4"/>
  <c r="H17" i="4" s="1"/>
  <c r="H131" i="4"/>
  <c r="H134" i="4" s="1"/>
  <c r="M20" i="5"/>
  <c r="M21" i="5" s="1"/>
  <c r="C21" i="11"/>
  <c r="C5" i="12"/>
  <c r="M9" i="14"/>
  <c r="M10" i="14" s="1"/>
  <c r="C7" i="17"/>
  <c r="C6" i="18"/>
  <c r="C6" i="19"/>
  <c r="C7" i="25"/>
  <c r="C6" i="26"/>
  <c r="C16" i="26" s="1"/>
  <c r="C5" i="29"/>
  <c r="M10" i="36"/>
  <c r="C33" i="39"/>
  <c r="M3" i="55"/>
  <c r="M6" i="55"/>
  <c r="C39" i="59"/>
  <c r="M20" i="61"/>
  <c r="C20" i="64"/>
  <c r="Q11" i="40"/>
  <c r="C28" i="7"/>
  <c r="M9" i="10"/>
  <c r="M10" i="10" s="1"/>
  <c r="C20" i="11"/>
  <c r="C4" i="12"/>
  <c r="C16" i="12" s="1"/>
  <c r="C6" i="17"/>
  <c r="C4" i="19"/>
  <c r="C16" i="19" s="1"/>
  <c r="M9" i="23"/>
  <c r="M10" i="23" s="1"/>
  <c r="C5" i="26"/>
  <c r="C4" i="29"/>
  <c r="C16" i="29" s="1"/>
  <c r="C33" i="31"/>
  <c r="C34" i="31" s="1"/>
  <c r="C38" i="32"/>
  <c r="C39" i="32"/>
  <c r="C44" i="33"/>
  <c r="C45" i="33" s="1"/>
  <c r="M14" i="34"/>
  <c r="M15" i="34" s="1"/>
  <c r="C39" i="38"/>
  <c r="C40" i="38" s="1"/>
  <c r="M58" i="40"/>
  <c r="M59" i="40" s="1"/>
  <c r="M4" i="41"/>
  <c r="M5" i="41" s="1"/>
  <c r="C23" i="47"/>
  <c r="C23" i="50"/>
  <c r="C19" i="50"/>
  <c r="C20" i="50"/>
  <c r="C21" i="50"/>
  <c r="C39" i="52"/>
  <c r="C12" i="69"/>
  <c r="C14" i="69"/>
  <c r="C7" i="69"/>
  <c r="C8" i="69"/>
  <c r="C9" i="69"/>
  <c r="C10" i="69"/>
  <c r="C11" i="69"/>
  <c r="C13" i="69"/>
  <c r="C15" i="69"/>
  <c r="C19" i="11"/>
  <c r="M15" i="40"/>
  <c r="M17" i="40" s="1"/>
  <c r="C21" i="47"/>
  <c r="C38" i="52"/>
  <c r="C21" i="64"/>
  <c r="C22" i="64"/>
  <c r="C23" i="64"/>
  <c r="Q14" i="40"/>
  <c r="Q16" i="40" s="1"/>
  <c r="Q15" i="40"/>
  <c r="C10" i="12"/>
  <c r="C12" i="12"/>
  <c r="M14" i="14"/>
  <c r="C3" i="17"/>
  <c r="C4" i="17"/>
  <c r="C9" i="17"/>
  <c r="C12" i="17"/>
  <c r="C14" i="19"/>
  <c r="C5" i="19"/>
  <c r="C8" i="29"/>
  <c r="C9" i="29"/>
  <c r="C10" i="29"/>
  <c r="C12" i="29"/>
  <c r="C13" i="29"/>
  <c r="C14" i="29"/>
  <c r="C15" i="29"/>
  <c r="M3" i="42"/>
  <c r="M4" i="42"/>
  <c r="M6" i="42"/>
  <c r="C20" i="47"/>
  <c r="C37" i="52"/>
  <c r="H74" i="23"/>
  <c r="H75" i="23" s="1"/>
  <c r="C8" i="18"/>
  <c r="C10" i="18"/>
  <c r="C13" i="18"/>
  <c r="C14" i="18"/>
  <c r="C15" i="25"/>
  <c r="C6" i="25"/>
  <c r="C16" i="25" s="1"/>
  <c r="C19" i="47"/>
  <c r="H92" i="6"/>
  <c r="H91" i="6"/>
  <c r="H161" i="25"/>
  <c r="H163" i="25" s="1"/>
  <c r="M18" i="36"/>
  <c r="M19" i="36"/>
  <c r="M30" i="66"/>
  <c r="M29" i="66"/>
  <c r="M31" i="66" s="1"/>
  <c r="H33" i="16"/>
  <c r="H36" i="16"/>
  <c r="H34" i="16"/>
  <c r="H35" i="16"/>
  <c r="H37" i="16" s="1"/>
  <c r="H37" i="27"/>
  <c r="M10" i="18"/>
  <c r="M5" i="67"/>
  <c r="C3" i="13"/>
  <c r="C16" i="13" s="1"/>
  <c r="C23" i="18"/>
  <c r="C22" i="19"/>
  <c r="C24" i="19" s="1"/>
  <c r="C4" i="20"/>
  <c r="C16" i="20" s="1"/>
  <c r="C12" i="21"/>
  <c r="M21" i="22"/>
  <c r="C40" i="23"/>
  <c r="C42" i="23" s="1"/>
  <c r="C23" i="25"/>
  <c r="C24" i="25" s="1"/>
  <c r="C23" i="26"/>
  <c r="C24" i="26" s="1"/>
  <c r="C10" i="27"/>
  <c r="C21" i="29"/>
  <c r="C24" i="29" s="1"/>
  <c r="C12" i="30"/>
  <c r="M25" i="36"/>
  <c r="M20" i="37"/>
  <c r="C44" i="52"/>
  <c r="C46" i="52" s="1"/>
  <c r="C19" i="69"/>
  <c r="C24" i="69" s="1"/>
  <c r="C34" i="61"/>
  <c r="M34" i="39"/>
  <c r="C27" i="50"/>
  <c r="C29" i="50" s="1"/>
  <c r="C28" i="50"/>
  <c r="C3" i="68"/>
  <c r="C5" i="68"/>
  <c r="C7" i="68"/>
  <c r="C8" i="68"/>
  <c r="C9" i="68"/>
  <c r="C10" i="68"/>
  <c r="C11" i="68"/>
  <c r="C12" i="68"/>
  <c r="C13" i="68"/>
  <c r="C14" i="68"/>
  <c r="C15" i="68"/>
  <c r="H101" i="8"/>
  <c r="H102" i="8"/>
  <c r="M13" i="63"/>
  <c r="M14" i="63"/>
  <c r="C23" i="4"/>
  <c r="H58" i="4"/>
  <c r="M19" i="4"/>
  <c r="M20" i="4" s="1"/>
  <c r="M10" i="7"/>
  <c r="C24" i="12"/>
  <c r="C21" i="17"/>
  <c r="C24" i="17" s="1"/>
  <c r="C23" i="17"/>
  <c r="C7" i="27"/>
  <c r="C14" i="33"/>
  <c r="C21" i="49"/>
  <c r="C22" i="49"/>
  <c r="C19" i="49"/>
  <c r="C20" i="49"/>
  <c r="C23" i="49"/>
  <c r="C29" i="57"/>
  <c r="C40" i="58"/>
  <c r="H28" i="3"/>
  <c r="C22" i="4"/>
  <c r="C6" i="9"/>
  <c r="C23" i="13"/>
  <c r="C34" i="14"/>
  <c r="C19" i="16"/>
  <c r="C20" i="16"/>
  <c r="C19" i="18"/>
  <c r="C9" i="21"/>
  <c r="C13" i="22"/>
  <c r="C34" i="24"/>
  <c r="C20" i="25"/>
  <c r="C20" i="26"/>
  <c r="C5" i="27"/>
  <c r="C23" i="28"/>
  <c r="C9" i="30"/>
  <c r="C13" i="33"/>
  <c r="C14" i="34"/>
  <c r="C28" i="69"/>
  <c r="Q5" i="70"/>
  <c r="H106" i="8"/>
  <c r="H108" i="8" s="1"/>
  <c r="H5" i="10"/>
  <c r="H27" i="3"/>
  <c r="H29" i="3" s="1"/>
  <c r="M135" i="3"/>
  <c r="M136" i="3" s="1"/>
  <c r="M14" i="4"/>
  <c r="M15" i="4" s="1"/>
  <c r="C5" i="9"/>
  <c r="C16" i="9" s="1"/>
  <c r="M9" i="15"/>
  <c r="M10" i="15" s="1"/>
  <c r="C28" i="17"/>
  <c r="C12" i="22"/>
  <c r="C46" i="23"/>
  <c r="C47" i="23" s="1"/>
  <c r="C4" i="27"/>
  <c r="C16" i="27" s="1"/>
  <c r="C22" i="28"/>
  <c r="C24" i="28" s="1"/>
  <c r="C8" i="30"/>
  <c r="C12" i="33"/>
  <c r="C13" i="34"/>
  <c r="M23" i="35"/>
  <c r="M25" i="35" s="1"/>
  <c r="M24" i="35"/>
  <c r="C13" i="37"/>
  <c r="C33" i="42"/>
  <c r="C35" i="42" s="1"/>
  <c r="C34" i="42"/>
  <c r="C33" i="43"/>
  <c r="C34" i="43" s="1"/>
  <c r="C20" i="46"/>
  <c r="C32" i="57"/>
  <c r="C34" i="57" s="1"/>
  <c r="C33" i="57"/>
  <c r="M14" i="58"/>
  <c r="H47" i="21"/>
  <c r="H48" i="21"/>
  <c r="M28" i="48"/>
  <c r="C34" i="53"/>
  <c r="Q26" i="4"/>
  <c r="H96" i="50"/>
  <c r="H98" i="50" s="1"/>
  <c r="H97" i="50"/>
  <c r="M20" i="11"/>
  <c r="C24" i="31"/>
  <c r="C20" i="34"/>
  <c r="C21" i="34"/>
  <c r="H44" i="42"/>
  <c r="M3" i="3"/>
  <c r="M5" i="3" s="1"/>
  <c r="M79" i="3"/>
  <c r="M80" i="3" s="1"/>
  <c r="C21" i="4"/>
  <c r="C24" i="4" s="1"/>
  <c r="C8" i="6"/>
  <c r="C16" i="6" s="1"/>
  <c r="C12" i="10"/>
  <c r="C16" i="10" s="1"/>
  <c r="C10" i="22"/>
  <c r="C7" i="30"/>
  <c r="C16" i="30" s="1"/>
  <c r="C11" i="33"/>
  <c r="C12" i="34"/>
  <c r="C12" i="37"/>
  <c r="C16" i="37" s="1"/>
  <c r="C33" i="47"/>
  <c r="C34" i="47" s="1"/>
  <c r="C19" i="54"/>
  <c r="C20" i="54"/>
  <c r="C22" i="54"/>
  <c r="C23" i="54"/>
  <c r="C33" i="55"/>
  <c r="H108" i="6"/>
  <c r="H47" i="22"/>
  <c r="H49" i="22" s="1"/>
  <c r="H116" i="24"/>
  <c r="C19" i="3"/>
  <c r="C24" i="3" s="1"/>
  <c r="H102" i="3"/>
  <c r="C29" i="19"/>
  <c r="C8" i="22"/>
  <c r="C15" i="23"/>
  <c r="C6" i="27"/>
  <c r="C9" i="27"/>
  <c r="C15" i="32"/>
  <c r="C10" i="33"/>
  <c r="M44" i="39"/>
  <c r="C22" i="46"/>
  <c r="C21" i="46"/>
  <c r="C24" i="46" s="1"/>
  <c r="C23" i="46"/>
  <c r="M48" i="54"/>
  <c r="M50" i="54" s="1"/>
  <c r="M49" i="54"/>
  <c r="C16" i="63"/>
  <c r="C44" i="64"/>
  <c r="C24" i="34"/>
  <c r="H138" i="3"/>
  <c r="H139" i="3" s="1"/>
  <c r="H144" i="4"/>
  <c r="H146" i="4" s="1"/>
  <c r="C8" i="9"/>
  <c r="C10" i="9"/>
  <c r="M14" i="10"/>
  <c r="M15" i="10" s="1"/>
  <c r="C38" i="11"/>
  <c r="C28" i="19"/>
  <c r="C7" i="22"/>
  <c r="C14" i="23"/>
  <c r="M9" i="24"/>
  <c r="M10" i="24" s="1"/>
  <c r="M4" i="25"/>
  <c r="M5" i="25" s="1"/>
  <c r="C5" i="30"/>
  <c r="C10" i="32"/>
  <c r="C9" i="33"/>
  <c r="C15" i="39"/>
  <c r="C33" i="40"/>
  <c r="C32" i="41"/>
  <c r="C33" i="41"/>
  <c r="C16" i="61"/>
  <c r="C19" i="63"/>
  <c r="C20" i="63"/>
  <c r="C21" i="63"/>
  <c r="C22" i="63"/>
  <c r="C23" i="63"/>
  <c r="C23" i="68"/>
  <c r="Q4" i="37"/>
  <c r="H48" i="3"/>
  <c r="H49" i="3" s="1"/>
  <c r="C38" i="7"/>
  <c r="C39" i="7" s="1"/>
  <c r="C15" i="14"/>
  <c r="C32" i="17"/>
  <c r="C34" i="17" s="1"/>
  <c r="C5" i="21"/>
  <c r="C16" i="21" s="1"/>
  <c r="C8" i="21"/>
  <c r="C6" i="22"/>
  <c r="C12" i="23"/>
  <c r="C30" i="26"/>
  <c r="C6" i="32"/>
  <c r="C7" i="33"/>
  <c r="C15" i="36"/>
  <c r="C14" i="39"/>
  <c r="C28" i="46"/>
  <c r="C29" i="46" s="1"/>
  <c r="C37" i="50"/>
  <c r="C40" i="50" s="1"/>
  <c r="C15" i="53"/>
  <c r="C27" i="54"/>
  <c r="C30" i="54" s="1"/>
  <c r="M54" i="54"/>
  <c r="M55" i="54" s="1"/>
  <c r="C22" i="68"/>
  <c r="M10" i="53"/>
  <c r="Q5" i="37"/>
  <c r="Q7" i="37" s="1"/>
  <c r="H53" i="57"/>
  <c r="H54" i="57" s="1"/>
  <c r="C15" i="7"/>
  <c r="C13" i="14"/>
  <c r="C5" i="22"/>
  <c r="C11" i="23"/>
  <c r="C5" i="32"/>
  <c r="C6" i="33"/>
  <c r="C11" i="36"/>
  <c r="C12" i="39"/>
  <c r="M17" i="42"/>
  <c r="M18" i="42" s="1"/>
  <c r="C38" i="45"/>
  <c r="C40" i="45" s="1"/>
  <c r="C5" i="53"/>
  <c r="C21" i="68"/>
  <c r="Q20" i="19"/>
  <c r="Q19" i="19"/>
  <c r="Q18" i="19"/>
  <c r="Q21" i="19" s="1"/>
  <c r="Q6" i="37"/>
  <c r="H4" i="4"/>
  <c r="H5" i="4" s="1"/>
  <c r="H27" i="4"/>
  <c r="H29" i="4" s="1"/>
  <c r="H63" i="4"/>
  <c r="H64" i="4" s="1"/>
  <c r="C14" i="7"/>
  <c r="M20" i="7"/>
  <c r="C21" i="9"/>
  <c r="C24" i="9" s="1"/>
  <c r="M10" i="13"/>
  <c r="C12" i="14"/>
  <c r="M25" i="14"/>
  <c r="M26" i="14" s="1"/>
  <c r="C33" i="18"/>
  <c r="C34" i="18" s="1"/>
  <c r="C21" i="21"/>
  <c r="C4" i="22"/>
  <c r="C16" i="22" s="1"/>
  <c r="C10" i="23"/>
  <c r="C24" i="27"/>
  <c r="M4" i="29"/>
  <c r="M5" i="29" s="1"/>
  <c r="C4" i="32"/>
  <c r="C16" i="32" s="1"/>
  <c r="C5" i="33"/>
  <c r="C10" i="36"/>
  <c r="C11" i="39"/>
  <c r="M14" i="49"/>
  <c r="M15" i="49" s="1"/>
  <c r="C4" i="53"/>
  <c r="C16" i="53" s="1"/>
  <c r="C20" i="68"/>
  <c r="M4" i="53"/>
  <c r="M5" i="53" s="1"/>
  <c r="Q19" i="61"/>
  <c r="Q20" i="61"/>
  <c r="Q21" i="61"/>
  <c r="C13" i="7"/>
  <c r="C20" i="9"/>
  <c r="C11" i="14"/>
  <c r="M3" i="19"/>
  <c r="M5" i="19" s="1"/>
  <c r="C9" i="23"/>
  <c r="C4" i="33"/>
  <c r="C16" i="33" s="1"/>
  <c r="C9" i="36"/>
  <c r="M77" i="40"/>
  <c r="M79" i="40" s="1"/>
  <c r="M78" i="40"/>
  <c r="C6" i="53"/>
  <c r="C7" i="53"/>
  <c r="C8" i="53"/>
  <c r="C9" i="53"/>
  <c r="C10" i="53"/>
  <c r="C11" i="53"/>
  <c r="C12" i="53"/>
  <c r="C13" i="53"/>
  <c r="C14" i="53"/>
  <c r="M23" i="57"/>
  <c r="M25" i="57" s="1"/>
  <c r="M24" i="57"/>
  <c r="H69" i="14"/>
  <c r="H68" i="14"/>
  <c r="H70" i="14" s="1"/>
  <c r="C10" i="14"/>
  <c r="C8" i="23"/>
  <c r="C7" i="32"/>
  <c r="C8" i="32"/>
  <c r="C9" i="32"/>
  <c r="C11" i="32"/>
  <c r="C12" i="32"/>
  <c r="C13" i="32"/>
  <c r="C14" i="32"/>
  <c r="C48" i="3"/>
  <c r="C50" i="3" s="1"/>
  <c r="C23" i="6"/>
  <c r="C11" i="7"/>
  <c r="C9" i="14"/>
  <c r="C29" i="21"/>
  <c r="C7" i="23"/>
  <c r="C7" i="36"/>
  <c r="C3" i="39"/>
  <c r="C4" i="39"/>
  <c r="C5" i="39"/>
  <c r="C6" i="39"/>
  <c r="C9" i="39"/>
  <c r="C10" i="39"/>
  <c r="C13" i="39"/>
  <c r="Q23" i="70"/>
  <c r="Q25" i="70" s="1"/>
  <c r="Q24" i="70"/>
  <c r="H54" i="28"/>
  <c r="C9" i="22"/>
  <c r="C11" i="22"/>
  <c r="C14" i="22"/>
  <c r="C15" i="22"/>
  <c r="L146" i="3"/>
  <c r="M144" i="3" s="1"/>
  <c r="C39" i="4"/>
  <c r="C40" i="4" s="1"/>
  <c r="C22" i="6"/>
  <c r="C24" i="6" s="1"/>
  <c r="C10" i="7"/>
  <c r="M25" i="7"/>
  <c r="C8" i="14"/>
  <c r="M5" i="15"/>
  <c r="C38" i="18"/>
  <c r="C39" i="18" s="1"/>
  <c r="C28" i="21"/>
  <c r="C30" i="21" s="1"/>
  <c r="C22" i="22"/>
  <c r="C6" i="23"/>
  <c r="C27" i="25"/>
  <c r="C29" i="25" s="1"/>
  <c r="C35" i="26"/>
  <c r="C23" i="32"/>
  <c r="C6" i="36"/>
  <c r="C20" i="39"/>
  <c r="C24" i="39" s="1"/>
  <c r="C23" i="53"/>
  <c r="C15" i="58"/>
  <c r="C16" i="67"/>
  <c r="C28" i="68"/>
  <c r="H119" i="7"/>
  <c r="H121" i="7" s="1"/>
  <c r="H74" i="14"/>
  <c r="H75" i="14" s="1"/>
  <c r="C19" i="21"/>
  <c r="C22" i="21"/>
  <c r="C23" i="21"/>
  <c r="C34" i="46"/>
  <c r="H58" i="3"/>
  <c r="C29" i="4"/>
  <c r="C30" i="4" s="1"/>
  <c r="C21" i="6"/>
  <c r="C9" i="7"/>
  <c r="M20" i="8"/>
  <c r="C29" i="9"/>
  <c r="M4" i="11"/>
  <c r="M14" i="11"/>
  <c r="M15" i="11" s="1"/>
  <c r="C7" i="14"/>
  <c r="M24" i="15"/>
  <c r="M25" i="15" s="1"/>
  <c r="M15" i="16"/>
  <c r="M9" i="17"/>
  <c r="M10" i="17" s="1"/>
  <c r="C21" i="22"/>
  <c r="C24" i="22" s="1"/>
  <c r="C5" i="23"/>
  <c r="C22" i="32"/>
  <c r="C23" i="33"/>
  <c r="C24" i="33" s="1"/>
  <c r="C5" i="36"/>
  <c r="C39" i="40"/>
  <c r="C40" i="40" s="1"/>
  <c r="M9" i="46"/>
  <c r="M10" i="46" s="1"/>
  <c r="M15" i="50"/>
  <c r="M16" i="50" s="1"/>
  <c r="M14" i="54"/>
  <c r="M15" i="54" s="1"/>
  <c r="C14" i="58"/>
  <c r="C24" i="62"/>
  <c r="M19" i="64"/>
  <c r="M20" i="64" s="1"/>
  <c r="Q5" i="23"/>
  <c r="H54" i="7"/>
  <c r="C12" i="7"/>
  <c r="C8" i="36"/>
  <c r="M8" i="12"/>
  <c r="M10" i="12" s="1"/>
  <c r="C6" i="14"/>
  <c r="C20" i="22"/>
  <c r="C4" i="23"/>
  <c r="C16" i="23" s="1"/>
  <c r="C22" i="31"/>
  <c r="C20" i="32"/>
  <c r="C24" i="32" s="1"/>
  <c r="C23" i="34"/>
  <c r="C4" i="36"/>
  <c r="C21" i="39"/>
  <c r="C22" i="39"/>
  <c r="C23" i="39"/>
  <c r="C14" i="45"/>
  <c r="M21" i="45"/>
  <c r="M23" i="45" s="1"/>
  <c r="C21" i="53"/>
  <c r="C22" i="53"/>
  <c r="C19" i="53"/>
  <c r="C13" i="58"/>
  <c r="M8" i="66"/>
  <c r="M9" i="66"/>
  <c r="M18" i="69"/>
  <c r="M19" i="69"/>
  <c r="H42" i="3"/>
  <c r="H163" i="13"/>
  <c r="C11" i="56"/>
  <c r="C16" i="56" s="1"/>
  <c r="C14" i="56"/>
  <c r="M21" i="53"/>
  <c r="M29" i="39"/>
  <c r="H131" i="23"/>
  <c r="H134" i="23" s="1"/>
  <c r="H36" i="23"/>
  <c r="H25" i="5"/>
  <c r="H29" i="5" s="1"/>
  <c r="H22" i="8"/>
  <c r="H130" i="57"/>
  <c r="H134" i="57" s="1"/>
  <c r="H132" i="57"/>
  <c r="H35" i="23"/>
  <c r="H155" i="15"/>
  <c r="H158" i="15" s="1"/>
  <c r="H157" i="15"/>
  <c r="H156" i="15"/>
  <c r="H25" i="27"/>
  <c r="H29" i="27" s="1"/>
  <c r="H28" i="27"/>
  <c r="H27" i="27"/>
  <c r="H124" i="41"/>
  <c r="H126" i="41"/>
  <c r="Q19" i="4"/>
  <c r="Q21" i="4" s="1"/>
  <c r="Q3" i="12"/>
  <c r="Q5" i="12" s="1"/>
  <c r="Q13" i="18"/>
  <c r="H34" i="23"/>
  <c r="H173" i="14"/>
  <c r="Q14" i="18"/>
  <c r="Q3" i="38"/>
  <c r="Q7" i="38" s="1"/>
  <c r="Q20" i="67"/>
  <c r="H63" i="23"/>
  <c r="H64" i="23" s="1"/>
  <c r="H138" i="57"/>
  <c r="H139" i="57" s="1"/>
  <c r="H33" i="23"/>
  <c r="H88" i="14"/>
  <c r="H172" i="14"/>
  <c r="H176" i="14" s="1"/>
  <c r="H98" i="25"/>
  <c r="Q8" i="23"/>
  <c r="Q10" i="23" s="1"/>
  <c r="Q20" i="48"/>
  <c r="Q21" i="48" s="1"/>
  <c r="H70" i="57"/>
  <c r="H64" i="7"/>
  <c r="H29" i="8"/>
  <c r="H121" i="8"/>
  <c r="H49" i="12"/>
  <c r="H167" i="15"/>
  <c r="H166" i="15"/>
  <c r="H168" i="15" s="1"/>
  <c r="H54" i="16"/>
  <c r="H144" i="17"/>
  <c r="H142" i="17"/>
  <c r="H143" i="17"/>
  <c r="H145" i="17"/>
  <c r="H4" i="10"/>
  <c r="H174" i="14"/>
  <c r="H175" i="14"/>
  <c r="H106" i="10"/>
  <c r="H108" i="10" s="1"/>
  <c r="H107" i="10"/>
  <c r="H150" i="16"/>
  <c r="H152" i="16" s="1"/>
  <c r="H151" i="16"/>
  <c r="H146" i="29"/>
  <c r="H106" i="37"/>
  <c r="H108" i="37" s="1"/>
  <c r="H107" i="37"/>
  <c r="Q33" i="18"/>
  <c r="Q20" i="28"/>
  <c r="Q22" i="28" s="1"/>
  <c r="Q9" i="48"/>
  <c r="Q11" i="48" s="1"/>
  <c r="H186" i="23"/>
  <c r="H58" i="23"/>
  <c r="H59" i="23" s="1"/>
  <c r="H145" i="57"/>
  <c r="H146" i="57" s="1"/>
  <c r="H163" i="5"/>
  <c r="H114" i="6"/>
  <c r="H25" i="9"/>
  <c r="H29" i="9" s="1"/>
  <c r="H15" i="14"/>
  <c r="H149" i="17"/>
  <c r="H152" i="17" s="1"/>
  <c r="H151" i="17"/>
  <c r="H59" i="18"/>
  <c r="H146" i="22"/>
  <c r="H107" i="25"/>
  <c r="H108" i="25" s="1"/>
  <c r="Q32" i="18"/>
  <c r="Q34" i="18" s="1"/>
  <c r="Q3" i="32"/>
  <c r="Q5" i="32" s="1"/>
  <c r="H146" i="7"/>
  <c r="H121" i="9"/>
  <c r="H14" i="14"/>
  <c r="H157" i="16"/>
  <c r="H145" i="18"/>
  <c r="H149" i="29"/>
  <c r="H150" i="29"/>
  <c r="H151" i="29"/>
  <c r="Q13" i="4"/>
  <c r="H181" i="23"/>
  <c r="H168" i="5"/>
  <c r="H111" i="6"/>
  <c r="H112" i="6"/>
  <c r="H115" i="6"/>
  <c r="H139" i="12"/>
  <c r="H156" i="16"/>
  <c r="H158" i="16" s="1"/>
  <c r="H54" i="24"/>
  <c r="H152" i="26"/>
  <c r="Q14" i="4"/>
  <c r="Q3" i="14"/>
  <c r="Q5" i="14" s="1"/>
  <c r="H74" i="7"/>
  <c r="H75" i="7" s="1"/>
  <c r="H151" i="7"/>
  <c r="H86" i="11"/>
  <c r="H88" i="11" s="1"/>
  <c r="H87" i="11"/>
  <c r="H64" i="17"/>
  <c r="H142" i="18"/>
  <c r="H146" i="18" s="1"/>
  <c r="H172" i="21"/>
  <c r="H176" i="21" s="1"/>
  <c r="Q23" i="18"/>
  <c r="Q5" i="25"/>
  <c r="Q3" i="25"/>
  <c r="Q3" i="29"/>
  <c r="Q5" i="29" s="1"/>
  <c r="Q3" i="50"/>
  <c r="Q5" i="50" s="1"/>
  <c r="H150" i="7"/>
  <c r="H43" i="8"/>
  <c r="H44" i="8" s="1"/>
  <c r="H21" i="14"/>
  <c r="H22" i="14" s="1"/>
  <c r="H171" i="20"/>
  <c r="H172" i="20"/>
  <c r="H173" i="20"/>
  <c r="H175" i="20"/>
  <c r="Q9" i="32"/>
  <c r="Q10" i="32" s="1"/>
  <c r="Q11" i="67"/>
  <c r="H106" i="5"/>
  <c r="H107" i="5"/>
  <c r="H181" i="15"/>
  <c r="H174" i="21"/>
  <c r="H173" i="21"/>
  <c r="H175" i="21"/>
  <c r="Q9" i="25"/>
  <c r="Q11" i="25" s="1"/>
  <c r="Q17" i="38"/>
  <c r="Q18" i="42"/>
  <c r="Q20" i="42" s="1"/>
  <c r="Q19" i="42"/>
  <c r="H151" i="57"/>
  <c r="H152" i="57" s="1"/>
  <c r="H176" i="5"/>
  <c r="H5" i="7"/>
  <c r="H132" i="9"/>
  <c r="H134" i="9" s="1"/>
  <c r="H133" i="9"/>
  <c r="H152" i="12"/>
  <c r="H158" i="22"/>
  <c r="H181" i="30"/>
  <c r="H116" i="31"/>
  <c r="H79" i="3"/>
  <c r="H158" i="12"/>
  <c r="H119" i="14"/>
  <c r="H121" i="14" s="1"/>
  <c r="H120" i="14"/>
  <c r="Q25" i="42"/>
  <c r="H47" i="23"/>
  <c r="H49" i="23" s="1"/>
  <c r="H48" i="23"/>
  <c r="H78" i="3"/>
  <c r="H8" i="7"/>
  <c r="H10" i="7"/>
  <c r="H158" i="7"/>
  <c r="H161" i="22"/>
  <c r="H162" i="22"/>
  <c r="H116" i="35"/>
  <c r="H80" i="3"/>
  <c r="H116" i="5"/>
  <c r="H127" i="6"/>
  <c r="H16" i="7"/>
  <c r="H158" i="8"/>
  <c r="H93" i="15"/>
  <c r="H82" i="17"/>
  <c r="H166" i="22"/>
  <c r="H167" i="22"/>
  <c r="C15" i="28"/>
  <c r="C13" i="43"/>
  <c r="C4" i="50"/>
  <c r="C5" i="50"/>
  <c r="C7" i="51"/>
  <c r="C14" i="52"/>
  <c r="C13" i="55"/>
  <c r="M8" i="56"/>
  <c r="M9" i="56"/>
  <c r="C6" i="60"/>
  <c r="C16" i="60" s="1"/>
  <c r="C13" i="64"/>
  <c r="Q14" i="25"/>
  <c r="Q18" i="25" s="1"/>
  <c r="Q5" i="39"/>
  <c r="Q14" i="58"/>
  <c r="Q15" i="58" s="1"/>
  <c r="H97" i="57"/>
  <c r="H98" i="57" s="1"/>
  <c r="H58" i="6"/>
  <c r="H59" i="6" s="1"/>
  <c r="H15" i="7"/>
  <c r="H17" i="7" s="1"/>
  <c r="H163" i="7"/>
  <c r="H156" i="8"/>
  <c r="H157" i="8"/>
  <c r="H97" i="15"/>
  <c r="H98" i="15" s="1"/>
  <c r="H88" i="22"/>
  <c r="C12" i="43"/>
  <c r="C13" i="52"/>
  <c r="C12" i="64"/>
  <c r="H11" i="16"/>
  <c r="H152" i="24"/>
  <c r="H17" i="35"/>
  <c r="Q8" i="19"/>
  <c r="Q9" i="19"/>
  <c r="H88" i="7"/>
  <c r="H163" i="18"/>
  <c r="H127" i="19"/>
  <c r="H93" i="34"/>
  <c r="C12" i="28"/>
  <c r="C13" i="35"/>
  <c r="C16" i="35" s="1"/>
  <c r="C22" i="38"/>
  <c r="C24" i="38" s="1"/>
  <c r="C22" i="40"/>
  <c r="C24" i="40" s="1"/>
  <c r="C10" i="43"/>
  <c r="M15" i="43"/>
  <c r="M16" i="43" s="1"/>
  <c r="M9" i="44"/>
  <c r="M10" i="44" s="1"/>
  <c r="C10" i="52"/>
  <c r="C10" i="55"/>
  <c r="C21" i="59"/>
  <c r="M5" i="63"/>
  <c r="C10" i="64"/>
  <c r="C38" i="67"/>
  <c r="M24" i="69"/>
  <c r="M25" i="69" s="1"/>
  <c r="C51" i="5"/>
  <c r="Q14" i="19"/>
  <c r="H88" i="17"/>
  <c r="H85" i="18"/>
  <c r="H88" i="18" s="1"/>
  <c r="H54" i="25"/>
  <c r="C9" i="43"/>
  <c r="C4" i="51"/>
  <c r="C10" i="51"/>
  <c r="C14" i="51"/>
  <c r="C15" i="51"/>
  <c r="C9" i="52"/>
  <c r="M9" i="57"/>
  <c r="M10" i="57" s="1"/>
  <c r="C20" i="59"/>
  <c r="C10" i="60"/>
  <c r="C12" i="60"/>
  <c r="C15" i="60"/>
  <c r="C9" i="64"/>
  <c r="M35" i="66"/>
  <c r="M36" i="66" s="1"/>
  <c r="Q11" i="17"/>
  <c r="Q15" i="19"/>
  <c r="Q4" i="66"/>
  <c r="Q3" i="66"/>
  <c r="Q5" i="66" s="1"/>
  <c r="H102" i="57"/>
  <c r="H103" i="57" s="1"/>
  <c r="H63" i="5"/>
  <c r="H64" i="5" s="1"/>
  <c r="H63" i="6"/>
  <c r="H64" i="6" s="1"/>
  <c r="H21" i="7"/>
  <c r="H22" i="7" s="1"/>
  <c r="H172" i="7"/>
  <c r="H176" i="7" s="1"/>
  <c r="H179" i="22"/>
  <c r="H181" i="22" s="1"/>
  <c r="H180" i="22"/>
  <c r="H97" i="34"/>
  <c r="H98" i="34" s="1"/>
  <c r="C19" i="59"/>
  <c r="C24" i="59" s="1"/>
  <c r="Q21" i="66"/>
  <c r="Q22" i="66" s="1"/>
  <c r="H52" i="10"/>
  <c r="H54" i="10" s="1"/>
  <c r="H166" i="24"/>
  <c r="H168" i="24" s="1"/>
  <c r="H167" i="24"/>
  <c r="H53" i="28"/>
  <c r="H173" i="7"/>
  <c r="H174" i="7"/>
  <c r="H175" i="7"/>
  <c r="H92" i="18"/>
  <c r="H91" i="18"/>
  <c r="H59" i="19"/>
  <c r="H11" i="22"/>
  <c r="H103" i="22"/>
  <c r="H181" i="26"/>
  <c r="C8" i="28"/>
  <c r="C21" i="30"/>
  <c r="C6" i="43"/>
  <c r="C6" i="52"/>
  <c r="C22" i="60"/>
  <c r="C24" i="60" s="1"/>
  <c r="C6" i="64"/>
  <c r="C3" i="66"/>
  <c r="C4" i="66"/>
  <c r="C5" i="66"/>
  <c r="C6" i="66"/>
  <c r="C7" i="66"/>
  <c r="C8" i="66"/>
  <c r="C9" i="66"/>
  <c r="C10" i="66"/>
  <c r="C11" i="66"/>
  <c r="C14" i="66"/>
  <c r="C15" i="66"/>
  <c r="H103" i="23"/>
  <c r="H43" i="57"/>
  <c r="H124" i="5"/>
  <c r="H127" i="5" s="1"/>
  <c r="H126" i="5"/>
  <c r="H98" i="7"/>
  <c r="H36" i="11"/>
  <c r="C7" i="28"/>
  <c r="C20" i="30"/>
  <c r="C24" i="30" s="1"/>
  <c r="C44" i="32"/>
  <c r="C45" i="32" s="1"/>
  <c r="C34" i="37"/>
  <c r="M33" i="39"/>
  <c r="M9" i="40"/>
  <c r="C38" i="41"/>
  <c r="C40" i="41" s="1"/>
  <c r="C5" i="43"/>
  <c r="M19" i="47"/>
  <c r="M20" i="47" s="1"/>
  <c r="C29" i="49"/>
  <c r="M5" i="50"/>
  <c r="C20" i="51"/>
  <c r="C24" i="51" s="1"/>
  <c r="C5" i="52"/>
  <c r="M4" i="56"/>
  <c r="M5" i="56" s="1"/>
  <c r="C28" i="59"/>
  <c r="C29" i="59" s="1"/>
  <c r="C21" i="60"/>
  <c r="C20" i="61"/>
  <c r="C24" i="61" s="1"/>
  <c r="C5" i="64"/>
  <c r="M40" i="66"/>
  <c r="M41" i="66" s="1"/>
  <c r="Q16" i="8"/>
  <c r="Q18" i="8" s="1"/>
  <c r="Q8" i="66"/>
  <c r="Q11" i="66" s="1"/>
  <c r="H42" i="57"/>
  <c r="H107" i="57"/>
  <c r="H108" i="57" s="1"/>
  <c r="H69" i="5"/>
  <c r="H133" i="5"/>
  <c r="H180" i="7"/>
  <c r="H181" i="7" s="1"/>
  <c r="H35" i="11"/>
  <c r="H8" i="12"/>
  <c r="H11" i="12" s="1"/>
  <c r="H142" i="13"/>
  <c r="H145" i="13"/>
  <c r="C6" i="28"/>
  <c r="M10" i="40"/>
  <c r="C4" i="43"/>
  <c r="C4" i="52"/>
  <c r="C16" i="52" s="1"/>
  <c r="C3" i="55"/>
  <c r="C4" i="55"/>
  <c r="M9" i="58"/>
  <c r="M10" i="58" s="1"/>
  <c r="C20" i="60"/>
  <c r="C5" i="63"/>
  <c r="C7" i="63"/>
  <c r="C9" i="63"/>
  <c r="C10" i="63"/>
  <c r="C11" i="63"/>
  <c r="C12" i="63"/>
  <c r="C13" i="63"/>
  <c r="C14" i="63"/>
  <c r="C15" i="63"/>
  <c r="C4" i="64"/>
  <c r="C28" i="53"/>
  <c r="C29" i="53" s="1"/>
  <c r="Q4" i="34"/>
  <c r="Q3" i="34"/>
  <c r="Q5" i="34" s="1"/>
  <c r="Q9" i="66"/>
  <c r="H98" i="23"/>
  <c r="H41" i="57"/>
  <c r="H44" i="57" s="1"/>
  <c r="H68" i="5"/>
  <c r="H70" i="5" s="1"/>
  <c r="H132" i="5"/>
  <c r="H68" i="6"/>
  <c r="H70" i="6" s="1"/>
  <c r="H69" i="6"/>
  <c r="H142" i="6"/>
  <c r="H146" i="6" s="1"/>
  <c r="H144" i="6"/>
  <c r="H103" i="7"/>
  <c r="H33" i="11"/>
  <c r="H70" i="13"/>
  <c r="H68" i="19"/>
  <c r="H70" i="19" s="1"/>
  <c r="H69" i="19"/>
  <c r="H88" i="33"/>
  <c r="C5" i="28"/>
  <c r="M11" i="40"/>
  <c r="M17" i="48"/>
  <c r="M18" i="48" s="1"/>
  <c r="C3" i="64"/>
  <c r="Q35" i="29"/>
  <c r="Q36" i="29"/>
  <c r="H157" i="23"/>
  <c r="H158" i="23" s="1"/>
  <c r="H16" i="23"/>
  <c r="H17" i="23" s="1"/>
  <c r="H8" i="5"/>
  <c r="H11" i="5" s="1"/>
  <c r="H10" i="5"/>
  <c r="H130" i="5"/>
  <c r="H32" i="11"/>
  <c r="H37" i="15"/>
  <c r="C12" i="52"/>
  <c r="C15" i="52"/>
  <c r="H127" i="15"/>
  <c r="H108" i="18"/>
  <c r="H146" i="27"/>
  <c r="H75" i="38"/>
  <c r="C14" i="44"/>
  <c r="C16" i="44" s="1"/>
  <c r="C21" i="55"/>
  <c r="C15" i="56"/>
  <c r="Q13" i="8"/>
  <c r="Q26" i="17"/>
  <c r="Q11" i="34"/>
  <c r="Q13" i="34" s="1"/>
  <c r="Q14" i="59"/>
  <c r="Q17" i="59" s="1"/>
  <c r="Q16" i="59"/>
  <c r="H115" i="57"/>
  <c r="H16" i="5"/>
  <c r="H17" i="5" s="1"/>
  <c r="H36" i="7"/>
  <c r="H82" i="13"/>
  <c r="H59" i="14"/>
  <c r="H42" i="15"/>
  <c r="H116" i="20"/>
  <c r="H181" i="24"/>
  <c r="M24" i="36"/>
  <c r="M43" i="40"/>
  <c r="M44" i="40" s="1"/>
  <c r="M22" i="48"/>
  <c r="M23" i="48" s="1"/>
  <c r="M9" i="52"/>
  <c r="C20" i="55"/>
  <c r="C39" i="58"/>
  <c r="C28" i="60"/>
  <c r="C29" i="60" s="1"/>
  <c r="M9" i="53"/>
  <c r="Q25" i="17"/>
  <c r="Q27" i="17" s="1"/>
  <c r="Q3" i="62"/>
  <c r="Q5" i="62" s="1"/>
  <c r="Q16" i="66"/>
  <c r="H82" i="9"/>
  <c r="H97" i="33"/>
  <c r="H96" i="33"/>
  <c r="H98" i="33" s="1"/>
  <c r="M8" i="49"/>
  <c r="M10" i="49" s="1"/>
  <c r="C19" i="55"/>
  <c r="Q20" i="26"/>
  <c r="Q21" i="26" s="1"/>
  <c r="Q9" i="45"/>
  <c r="Q11" i="45" s="1"/>
  <c r="Q15" i="66"/>
  <c r="Q17" i="66" s="1"/>
  <c r="H176" i="57"/>
  <c r="H5" i="13"/>
  <c r="H40" i="15"/>
  <c r="H22" i="18"/>
  <c r="H88" i="27"/>
  <c r="M3" i="68"/>
  <c r="M5" i="68" s="1"/>
  <c r="M4" i="68"/>
  <c r="H152" i="23"/>
  <c r="H85" i="23"/>
  <c r="H88" i="23" s="1"/>
  <c r="H87" i="23"/>
  <c r="H111" i="57"/>
  <c r="H116" i="57" s="1"/>
  <c r="H112" i="57"/>
  <c r="H17" i="6"/>
  <c r="H33" i="7"/>
  <c r="H37" i="7" s="1"/>
  <c r="H34" i="7"/>
  <c r="H116" i="7"/>
  <c r="H97" i="8"/>
  <c r="H98" i="8" s="1"/>
  <c r="H113" i="21"/>
  <c r="H115" i="21"/>
  <c r="H111" i="21"/>
  <c r="H41" i="3"/>
  <c r="H44" i="3" s="1"/>
  <c r="H163" i="10"/>
  <c r="H171" i="24"/>
  <c r="H173" i="24"/>
  <c r="H34" i="27"/>
  <c r="H116" i="36"/>
  <c r="H49" i="8"/>
  <c r="H181" i="12"/>
  <c r="H121" i="20"/>
  <c r="H108" i="26"/>
  <c r="H156" i="27"/>
  <c r="H155" i="27"/>
  <c r="H158" i="27" s="1"/>
  <c r="H157" i="27"/>
  <c r="H62" i="28"/>
  <c r="H64" i="28" s="1"/>
  <c r="H168" i="30"/>
  <c r="H73" i="31"/>
  <c r="H75" i="31" s="1"/>
  <c r="H74" i="31"/>
  <c r="H107" i="34"/>
  <c r="H108" i="34" s="1"/>
  <c r="H29" i="53"/>
  <c r="H52" i="8"/>
  <c r="H54" i="8" s="1"/>
  <c r="H53" i="8"/>
  <c r="H176" i="10"/>
  <c r="H44" i="16"/>
  <c r="H37" i="17"/>
  <c r="H63" i="20"/>
  <c r="H62" i="20"/>
  <c r="H64" i="20" s="1"/>
  <c r="H176" i="25"/>
  <c r="H138" i="41"/>
  <c r="H137" i="41"/>
  <c r="H186" i="12"/>
  <c r="H131" i="14"/>
  <c r="H134" i="14" s="1"/>
  <c r="H98" i="17"/>
  <c r="H37" i="18"/>
  <c r="H163" i="27"/>
  <c r="H176" i="31"/>
  <c r="H186" i="32"/>
  <c r="H70" i="65"/>
  <c r="H57" i="8"/>
  <c r="H59" i="8" s="1"/>
  <c r="H67" i="10"/>
  <c r="H70" i="10" s="1"/>
  <c r="H68" i="10"/>
  <c r="H69" i="10"/>
  <c r="H113" i="15"/>
  <c r="H112" i="15"/>
  <c r="H114" i="15"/>
  <c r="H115" i="15"/>
  <c r="H102" i="17"/>
  <c r="H103" i="17" s="1"/>
  <c r="H127" i="20"/>
  <c r="H179" i="25"/>
  <c r="H180" i="25"/>
  <c r="H167" i="27"/>
  <c r="H70" i="28"/>
  <c r="H107" i="33"/>
  <c r="H108" i="33" s="1"/>
  <c r="H139" i="35"/>
  <c r="H168" i="17"/>
  <c r="H168" i="27"/>
  <c r="H162" i="6"/>
  <c r="H163" i="6" s="1"/>
  <c r="H174" i="8"/>
  <c r="H43" i="9"/>
  <c r="H73" i="10"/>
  <c r="H75" i="10" s="1"/>
  <c r="H157" i="11"/>
  <c r="H4" i="13"/>
  <c r="H180" i="15"/>
  <c r="H75" i="20"/>
  <c r="H133" i="20"/>
  <c r="H124" i="21"/>
  <c r="H127" i="21" s="1"/>
  <c r="H116" i="26"/>
  <c r="H174" i="26"/>
  <c r="H176" i="30"/>
  <c r="H138" i="7"/>
  <c r="H63" i="8"/>
  <c r="H64" i="8" s="1"/>
  <c r="H173" i="8"/>
  <c r="H176" i="8" s="1"/>
  <c r="H42" i="9"/>
  <c r="H156" i="11"/>
  <c r="H158" i="11" s="1"/>
  <c r="H81" i="12"/>
  <c r="H43" i="17"/>
  <c r="H40" i="17"/>
  <c r="H44" i="17" s="1"/>
  <c r="H108" i="17"/>
  <c r="H42" i="18"/>
  <c r="H87" i="19"/>
  <c r="H88" i="19" s="1"/>
  <c r="H132" i="20"/>
  <c r="H124" i="24"/>
  <c r="H126" i="24"/>
  <c r="H173" i="26"/>
  <c r="H108" i="27"/>
  <c r="H80" i="29"/>
  <c r="H37" i="34"/>
  <c r="H139" i="7"/>
  <c r="H41" i="9"/>
  <c r="H44" i="9" s="1"/>
  <c r="H97" i="9"/>
  <c r="H98" i="9" s="1"/>
  <c r="H151" i="9"/>
  <c r="H152" i="9" s="1"/>
  <c r="H14" i="10"/>
  <c r="H17" i="10" s="1"/>
  <c r="H16" i="10"/>
  <c r="H138" i="12"/>
  <c r="H58" i="13"/>
  <c r="H59" i="13" s="1"/>
  <c r="H162" i="13"/>
  <c r="H36" i="14"/>
  <c r="H87" i="14"/>
  <c r="H126" i="15"/>
  <c r="H115" i="17"/>
  <c r="H175" i="17"/>
  <c r="H40" i="18"/>
  <c r="H107" i="18"/>
  <c r="H162" i="18"/>
  <c r="H131" i="20"/>
  <c r="H134" i="20" s="1"/>
  <c r="H69" i="21"/>
  <c r="H133" i="22"/>
  <c r="H4" i="26"/>
  <c r="H5" i="26" s="1"/>
  <c r="H172" i="26"/>
  <c r="H176" i="26" s="1"/>
  <c r="H176" i="27"/>
  <c r="H32" i="36"/>
  <c r="H36" i="36"/>
  <c r="H29" i="37"/>
  <c r="H150" i="9"/>
  <c r="H20" i="10"/>
  <c r="H21" i="10"/>
  <c r="H81" i="10"/>
  <c r="H78" i="12"/>
  <c r="H82" i="12" s="1"/>
  <c r="H80" i="12"/>
  <c r="H115" i="13"/>
  <c r="H35" i="14"/>
  <c r="H11" i="15"/>
  <c r="H114" i="17"/>
  <c r="H174" i="17"/>
  <c r="H81" i="20"/>
  <c r="H68" i="21"/>
  <c r="H70" i="21" s="1"/>
  <c r="H67" i="22"/>
  <c r="H69" i="22"/>
  <c r="H68" i="22"/>
  <c r="H70" i="25"/>
  <c r="H124" i="25"/>
  <c r="H125" i="25"/>
  <c r="H126" i="25"/>
  <c r="H78" i="28"/>
  <c r="H82" i="28" s="1"/>
  <c r="H79" i="28"/>
  <c r="H80" i="28"/>
  <c r="H81" i="28"/>
  <c r="H79" i="29"/>
  <c r="H82" i="29" s="1"/>
  <c r="H81" i="29"/>
  <c r="H180" i="30"/>
  <c r="H80" i="10"/>
  <c r="H114" i="13"/>
  <c r="H134" i="22"/>
  <c r="H5" i="32"/>
  <c r="H42" i="35"/>
  <c r="H43" i="35"/>
  <c r="H40" i="35"/>
  <c r="H44" i="35" s="1"/>
  <c r="H69" i="8"/>
  <c r="H70" i="8" s="1"/>
  <c r="H27" i="10"/>
  <c r="H79" i="10"/>
  <c r="H82" i="10" s="1"/>
  <c r="H162" i="11"/>
  <c r="H163" i="11" s="1"/>
  <c r="H86" i="12"/>
  <c r="H88" i="12" s="1"/>
  <c r="H87" i="12"/>
  <c r="H145" i="12"/>
  <c r="H146" i="12" s="1"/>
  <c r="H9" i="13"/>
  <c r="H11" i="13" s="1"/>
  <c r="H113" i="13"/>
  <c r="H116" i="13" s="1"/>
  <c r="H33" i="14"/>
  <c r="H37" i="14" s="1"/>
  <c r="H114" i="16"/>
  <c r="H174" i="16"/>
  <c r="H111" i="17"/>
  <c r="H172" i="17"/>
  <c r="H176" i="17" s="1"/>
  <c r="H47" i="18"/>
  <c r="H49" i="18" s="1"/>
  <c r="H79" i="20"/>
  <c r="H82" i="20" s="1"/>
  <c r="H75" i="22"/>
  <c r="H134" i="24"/>
  <c r="H10" i="26"/>
  <c r="H180" i="27"/>
  <c r="H181" i="27" s="1"/>
  <c r="H166" i="28"/>
  <c r="H168" i="28" s="1"/>
  <c r="H184" i="30"/>
  <c r="H186" i="30" s="1"/>
  <c r="H185" i="30"/>
  <c r="H113" i="31"/>
  <c r="H47" i="35"/>
  <c r="H49" i="35" s="1"/>
  <c r="H49" i="36"/>
  <c r="H68" i="8"/>
  <c r="H126" i="8"/>
  <c r="H48" i="9"/>
  <c r="H49" i="9" s="1"/>
  <c r="H26" i="10"/>
  <c r="H92" i="12"/>
  <c r="H93" i="12" s="1"/>
  <c r="H63" i="13"/>
  <c r="H64" i="13" s="1"/>
  <c r="H112" i="13"/>
  <c r="H167" i="13"/>
  <c r="H168" i="13" s="1"/>
  <c r="H16" i="15"/>
  <c r="H69" i="15"/>
  <c r="H133" i="15"/>
  <c r="H134" i="15" s="1"/>
  <c r="H113" i="16"/>
  <c r="H116" i="16" s="1"/>
  <c r="H167" i="18"/>
  <c r="H168" i="18" s="1"/>
  <c r="H138" i="20"/>
  <c r="H139" i="20" s="1"/>
  <c r="H16" i="22"/>
  <c r="H9" i="26"/>
  <c r="H180" i="26"/>
  <c r="H98" i="28"/>
  <c r="H16" i="8"/>
  <c r="H17" i="8" s="1"/>
  <c r="H125" i="8"/>
  <c r="H127" i="8" s="1"/>
  <c r="H25" i="10"/>
  <c r="H14" i="15"/>
  <c r="H17" i="15" s="1"/>
  <c r="H67" i="15"/>
  <c r="H70" i="15" s="1"/>
  <c r="H132" i="15"/>
  <c r="H173" i="16"/>
  <c r="H171" i="16"/>
  <c r="H138" i="21"/>
  <c r="H139" i="21" s="1"/>
  <c r="H15" i="22"/>
  <c r="H17" i="22" s="1"/>
  <c r="H126" i="26"/>
  <c r="H127" i="26" s="1"/>
  <c r="H103" i="28"/>
  <c r="H171" i="28"/>
  <c r="H176" i="28" s="1"/>
  <c r="H172" i="28"/>
  <c r="H173" i="28"/>
  <c r="H174" i="28"/>
  <c r="H175" i="28"/>
  <c r="H112" i="31"/>
  <c r="H114" i="31"/>
  <c r="H115" i="31"/>
  <c r="H64" i="40"/>
  <c r="H57" i="17"/>
  <c r="H59" i="17" s="1"/>
  <c r="H149" i="19"/>
  <c r="H152" i="19" s="1"/>
  <c r="H151" i="19"/>
  <c r="H14" i="21"/>
  <c r="H16" i="21"/>
  <c r="H21" i="22"/>
  <c r="H82" i="22"/>
  <c r="H186" i="28"/>
  <c r="H116" i="32"/>
  <c r="H139" i="33"/>
  <c r="H68" i="39"/>
  <c r="H70" i="39" s="1"/>
  <c r="H69" i="39"/>
  <c r="H70" i="40"/>
  <c r="H103" i="48"/>
  <c r="H145" i="20"/>
  <c r="H142" i="21"/>
  <c r="H146" i="21" s="1"/>
  <c r="H143" i="21"/>
  <c r="H144" i="21"/>
  <c r="H22" i="22"/>
  <c r="H14" i="25"/>
  <c r="H17" i="25" s="1"/>
  <c r="H16" i="25"/>
  <c r="C11" i="62"/>
  <c r="H43" i="5"/>
  <c r="H44" i="5" s="1"/>
  <c r="H133" i="8"/>
  <c r="H134" i="8" s="1"/>
  <c r="H35" i="10"/>
  <c r="H37" i="10" s="1"/>
  <c r="H43" i="12"/>
  <c r="H151" i="12"/>
  <c r="H68" i="13"/>
  <c r="H174" i="13"/>
  <c r="H176" i="13" s="1"/>
  <c r="H63" i="16"/>
  <c r="H64" i="16" s="1"/>
  <c r="H63" i="17"/>
  <c r="H58" i="18"/>
  <c r="H103" i="19"/>
  <c r="H144" i="20"/>
  <c r="H28" i="22"/>
  <c r="H145" i="22"/>
  <c r="H80" i="24"/>
  <c r="H96" i="29"/>
  <c r="H97" i="29"/>
  <c r="H166" i="35"/>
  <c r="H168" i="35" s="1"/>
  <c r="C10" i="62"/>
  <c r="H41" i="12"/>
  <c r="H44" i="12" s="1"/>
  <c r="H150" i="12"/>
  <c r="H138" i="15"/>
  <c r="H139" i="15" s="1"/>
  <c r="H185" i="16"/>
  <c r="H184" i="16"/>
  <c r="H186" i="16" s="1"/>
  <c r="H171" i="18"/>
  <c r="H173" i="18"/>
  <c r="H175" i="18"/>
  <c r="H158" i="19"/>
  <c r="H143" i="20"/>
  <c r="H146" i="20" s="1"/>
  <c r="H150" i="21"/>
  <c r="H27" i="22"/>
  <c r="H22" i="25"/>
  <c r="H103" i="29"/>
  <c r="H119" i="32"/>
  <c r="H121" i="32" s="1"/>
  <c r="H48" i="33"/>
  <c r="H64" i="35"/>
  <c r="H74" i="38"/>
  <c r="H101" i="14"/>
  <c r="H103" i="14" s="1"/>
  <c r="H3" i="17"/>
  <c r="H5" i="17" s="1"/>
  <c r="H4" i="17"/>
  <c r="H120" i="18"/>
  <c r="H121" i="18" s="1"/>
  <c r="H149" i="21"/>
  <c r="H26" i="22"/>
  <c r="H79" i="24"/>
  <c r="H82" i="24" s="1"/>
  <c r="H81" i="24"/>
  <c r="H4" i="27"/>
  <c r="H63" i="27"/>
  <c r="H125" i="31"/>
  <c r="H127" i="31" s="1"/>
  <c r="H126" i="31"/>
  <c r="H49" i="33"/>
  <c r="H116" i="9"/>
  <c r="H171" i="11"/>
  <c r="H176" i="11" s="1"/>
  <c r="H172" i="11"/>
  <c r="H173" i="11"/>
  <c r="H175" i="11"/>
  <c r="H125" i="16"/>
  <c r="H124" i="16"/>
  <c r="H29" i="22"/>
  <c r="H5" i="27"/>
  <c r="H64" i="27"/>
  <c r="H127" i="27"/>
  <c r="H22" i="31"/>
  <c r="H130" i="31"/>
  <c r="H131" i="31"/>
  <c r="H132" i="31"/>
  <c r="H133" i="31"/>
  <c r="H15" i="47"/>
  <c r="H16" i="47"/>
  <c r="H14" i="47"/>
  <c r="C7" i="62"/>
  <c r="C22" i="67"/>
  <c r="Q8" i="29"/>
  <c r="H43" i="23"/>
  <c r="H15" i="57"/>
  <c r="H120" i="57"/>
  <c r="H121" i="57" s="1"/>
  <c r="H79" i="4"/>
  <c r="H150" i="5"/>
  <c r="H152" i="5" s="1"/>
  <c r="H80" i="8"/>
  <c r="H112" i="9"/>
  <c r="H115" i="9"/>
  <c r="H16" i="11"/>
  <c r="H74" i="13"/>
  <c r="H75" i="13" s="1"/>
  <c r="H125" i="13"/>
  <c r="H127" i="13" s="1"/>
  <c r="H107" i="14"/>
  <c r="H108" i="14" s="1"/>
  <c r="H27" i="15"/>
  <c r="H79" i="15"/>
  <c r="H69" i="16"/>
  <c r="H9" i="17"/>
  <c r="H69" i="17"/>
  <c r="H63" i="18"/>
  <c r="H64" i="18" s="1"/>
  <c r="H35" i="20"/>
  <c r="H27" i="21"/>
  <c r="H29" i="25"/>
  <c r="H88" i="25"/>
  <c r="H155" i="34"/>
  <c r="H158" i="34" s="1"/>
  <c r="H156" i="34"/>
  <c r="H75" i="35"/>
  <c r="H5" i="42"/>
  <c r="C6" i="62"/>
  <c r="C16" i="62" s="1"/>
  <c r="C23" i="65"/>
  <c r="C21" i="67"/>
  <c r="C24" i="67" s="1"/>
  <c r="M20" i="68"/>
  <c r="M21" i="68" s="1"/>
  <c r="Q22" i="8"/>
  <c r="Q23" i="8" s="1"/>
  <c r="Q14" i="23"/>
  <c r="Q15" i="23" s="1"/>
  <c r="Q9" i="29"/>
  <c r="Q3" i="48"/>
  <c r="Q5" i="48" s="1"/>
  <c r="Q30" i="67"/>
  <c r="Q31" i="67" s="1"/>
  <c r="H42" i="23"/>
  <c r="H44" i="23" s="1"/>
  <c r="H78" i="4"/>
  <c r="H74" i="6"/>
  <c r="H75" i="6" s="1"/>
  <c r="H53" i="7"/>
  <c r="H107" i="7"/>
  <c r="H108" i="7" s="1"/>
  <c r="H79" i="8"/>
  <c r="H82" i="8" s="1"/>
  <c r="H62" i="9"/>
  <c r="H64" i="9" s="1"/>
  <c r="H15" i="11"/>
  <c r="H17" i="11" s="1"/>
  <c r="H69" i="11"/>
  <c r="H70" i="11" s="1"/>
  <c r="H179" i="11"/>
  <c r="H181" i="11" s="1"/>
  <c r="H48" i="12"/>
  <c r="H157" i="12"/>
  <c r="H26" i="15"/>
  <c r="H29" i="15" s="1"/>
  <c r="H78" i="15"/>
  <c r="H82" i="15" s="1"/>
  <c r="H68" i="16"/>
  <c r="H8" i="17"/>
  <c r="H68" i="17"/>
  <c r="H70" i="17" s="1"/>
  <c r="H127" i="18"/>
  <c r="H34" i="20"/>
  <c r="H37" i="20" s="1"/>
  <c r="H25" i="21"/>
  <c r="H29" i="21" s="1"/>
  <c r="H36" i="22"/>
  <c r="H37" i="22" s="1"/>
  <c r="H87" i="24"/>
  <c r="H85" i="24"/>
  <c r="H67" i="27"/>
  <c r="H69" i="27"/>
  <c r="H59" i="33"/>
  <c r="H162" i="34"/>
  <c r="H163" i="34" s="1"/>
  <c r="H176" i="35"/>
  <c r="H17" i="46"/>
  <c r="H22" i="47"/>
  <c r="C22" i="65"/>
  <c r="H145" i="23"/>
  <c r="H184" i="6"/>
  <c r="H186" i="6" s="1"/>
  <c r="H11" i="9"/>
  <c r="H43" i="10"/>
  <c r="H127" i="11"/>
  <c r="H180" i="13"/>
  <c r="H181" i="13" s="1"/>
  <c r="H52" i="14"/>
  <c r="H54" i="14" s="1"/>
  <c r="H3" i="19"/>
  <c r="H5" i="19" s="1"/>
  <c r="H149" i="20"/>
  <c r="H151" i="20"/>
  <c r="H85" i="21"/>
  <c r="H87" i="21"/>
  <c r="H81" i="26"/>
  <c r="H11" i="27"/>
  <c r="H73" i="27"/>
  <c r="H74" i="27"/>
  <c r="H133" i="27"/>
  <c r="C21" i="65"/>
  <c r="Q8" i="59"/>
  <c r="H144" i="23"/>
  <c r="H69" i="57"/>
  <c r="H69" i="9"/>
  <c r="H42" i="10"/>
  <c r="H151" i="10"/>
  <c r="H152" i="10" s="1"/>
  <c r="H10" i="18"/>
  <c r="H91" i="21"/>
  <c r="H93" i="21" s="1"/>
  <c r="H92" i="21"/>
  <c r="H80" i="26"/>
  <c r="H132" i="27"/>
  <c r="H28" i="29"/>
  <c r="H14" i="30"/>
  <c r="H15" i="30"/>
  <c r="H16" i="30"/>
  <c r="H108" i="30"/>
  <c r="H82" i="35"/>
  <c r="H146" i="49"/>
  <c r="M24" i="63"/>
  <c r="M25" i="63" s="1"/>
  <c r="C20" i="65"/>
  <c r="C24" i="65" s="1"/>
  <c r="M20" i="66"/>
  <c r="M21" i="66" s="1"/>
  <c r="C28" i="70"/>
  <c r="C29" i="70" s="1"/>
  <c r="M28" i="39"/>
  <c r="Q3" i="4"/>
  <c r="Q5" i="4" s="1"/>
  <c r="Q9" i="59"/>
  <c r="H143" i="23"/>
  <c r="H146" i="23" s="1"/>
  <c r="H21" i="57"/>
  <c r="H22" i="57" s="1"/>
  <c r="H68" i="57"/>
  <c r="H174" i="57"/>
  <c r="H4" i="7"/>
  <c r="H68" i="9"/>
  <c r="H70" i="9" s="1"/>
  <c r="H41" i="10"/>
  <c r="H44" i="10" s="1"/>
  <c r="H150" i="10"/>
  <c r="H185" i="11"/>
  <c r="H186" i="11" s="1"/>
  <c r="H81" i="13"/>
  <c r="H58" i="14"/>
  <c r="H115" i="14"/>
  <c r="H137" i="16"/>
  <c r="H138" i="16"/>
  <c r="H9" i="18"/>
  <c r="H11" i="18" s="1"/>
  <c r="H58" i="19"/>
  <c r="H157" i="24"/>
  <c r="H152" i="25"/>
  <c r="H79" i="26"/>
  <c r="H82" i="26" s="1"/>
  <c r="H131" i="27"/>
  <c r="H134" i="27" s="1"/>
  <c r="H16" i="28"/>
  <c r="H14" i="28"/>
  <c r="H17" i="28" s="1"/>
  <c r="H26" i="29"/>
  <c r="H112" i="30"/>
  <c r="H116" i="30" s="1"/>
  <c r="H166" i="33"/>
  <c r="H168" i="33" s="1"/>
  <c r="H167" i="33"/>
  <c r="H186" i="40"/>
  <c r="H22" i="46"/>
  <c r="Q18" i="23"/>
  <c r="Q21" i="23" s="1"/>
  <c r="Q26" i="29"/>
  <c r="Q27" i="29" s="1"/>
  <c r="H173" i="57"/>
  <c r="H87" i="8"/>
  <c r="H88" i="8" s="1"/>
  <c r="H17" i="9"/>
  <c r="H74" i="11"/>
  <c r="H75" i="11" s="1"/>
  <c r="H133" i="11"/>
  <c r="H80" i="13"/>
  <c r="H186" i="13"/>
  <c r="H114" i="14"/>
  <c r="H67" i="18"/>
  <c r="H70" i="18" s="1"/>
  <c r="H69" i="18"/>
  <c r="H158" i="20"/>
  <c r="H96" i="21"/>
  <c r="H98" i="21" s="1"/>
  <c r="H161" i="21"/>
  <c r="H163" i="21" s="1"/>
  <c r="H156" i="24"/>
  <c r="H25" i="29"/>
  <c r="H49" i="32"/>
  <c r="C43" i="64"/>
  <c r="M4" i="67"/>
  <c r="H126" i="9"/>
  <c r="H3" i="14"/>
  <c r="H4" i="14"/>
  <c r="H113" i="14"/>
  <c r="H144" i="16"/>
  <c r="H158" i="24"/>
  <c r="H113" i="30"/>
  <c r="H114" i="30"/>
  <c r="H115" i="30"/>
  <c r="H172" i="34"/>
  <c r="H173" i="34"/>
  <c r="H174" i="34"/>
  <c r="H175" i="34"/>
  <c r="H171" i="34"/>
  <c r="H5" i="36"/>
  <c r="C23" i="62"/>
  <c r="H36" i="8"/>
  <c r="H37" i="8" s="1"/>
  <c r="H125" i="9"/>
  <c r="H127" i="9" s="1"/>
  <c r="H102" i="10"/>
  <c r="H103" i="10" s="1"/>
  <c r="H130" i="11"/>
  <c r="H134" i="11" s="1"/>
  <c r="H115" i="12"/>
  <c r="H116" i="12" s="1"/>
  <c r="H112" i="14"/>
  <c r="H116" i="14" s="1"/>
  <c r="H167" i="14"/>
  <c r="H168" i="14" s="1"/>
  <c r="H143" i="16"/>
  <c r="H137" i="17"/>
  <c r="H139" i="17" s="1"/>
  <c r="H75" i="18"/>
  <c r="H63" i="19"/>
  <c r="H64" i="19" s="1"/>
  <c r="H175" i="19"/>
  <c r="H176" i="19" s="1"/>
  <c r="H101" i="20"/>
  <c r="H103" i="20" s="1"/>
  <c r="H43" i="22"/>
  <c r="H97" i="25"/>
  <c r="H130" i="29"/>
  <c r="H131" i="29"/>
  <c r="H132" i="29"/>
  <c r="H133" i="29"/>
  <c r="H176" i="37"/>
  <c r="H64" i="43"/>
  <c r="H142" i="8"/>
  <c r="H146" i="8" s="1"/>
  <c r="H144" i="8"/>
  <c r="H82" i="16"/>
  <c r="H142" i="16"/>
  <c r="H16" i="19"/>
  <c r="H17" i="19" s="1"/>
  <c r="H162" i="20"/>
  <c r="H163" i="20" s="1"/>
  <c r="H166" i="21"/>
  <c r="H168" i="21" s="1"/>
  <c r="H42" i="22"/>
  <c r="H32" i="24"/>
  <c r="H36" i="24"/>
  <c r="H33" i="24"/>
  <c r="H35" i="24"/>
  <c r="H101" i="24"/>
  <c r="H103" i="24" s="1"/>
  <c r="H28" i="28"/>
  <c r="H25" i="28"/>
  <c r="H27" i="28"/>
  <c r="H120" i="30"/>
  <c r="H121" i="30" s="1"/>
  <c r="H82" i="37"/>
  <c r="H152" i="8"/>
  <c r="H58" i="12"/>
  <c r="H59" i="12" s="1"/>
  <c r="H92" i="15"/>
  <c r="H21" i="17"/>
  <c r="H22" i="17" s="1"/>
  <c r="H120" i="19"/>
  <c r="H121" i="19" s="1"/>
  <c r="H41" i="22"/>
  <c r="H44" i="22" s="1"/>
  <c r="H130" i="28"/>
  <c r="H131" i="28"/>
  <c r="H132" i="28"/>
  <c r="H133" i="28"/>
  <c r="H138" i="29"/>
  <c r="H139" i="29" s="1"/>
  <c r="H85" i="6"/>
  <c r="H88" i="6" s="1"/>
  <c r="H86" i="6"/>
  <c r="H87" i="6"/>
  <c r="H150" i="8"/>
  <c r="H151" i="8"/>
  <c r="H88" i="16"/>
  <c r="H79" i="17"/>
  <c r="H139" i="18"/>
  <c r="H106" i="20"/>
  <c r="H108" i="20" s="1"/>
  <c r="H41" i="21"/>
  <c r="H44" i="21" s="1"/>
  <c r="H42" i="21"/>
  <c r="H43" i="21"/>
  <c r="H44" i="28"/>
  <c r="H36" i="29"/>
  <c r="H33" i="29"/>
  <c r="H35" i="29"/>
  <c r="H37" i="29" s="1"/>
  <c r="H5" i="35"/>
  <c r="H101" i="36"/>
  <c r="H103" i="36" s="1"/>
  <c r="H102" i="36"/>
  <c r="H67" i="43"/>
  <c r="H70" i="43" s="1"/>
  <c r="H68" i="43"/>
  <c r="H108" i="24"/>
  <c r="H103" i="25"/>
  <c r="H40" i="29"/>
  <c r="H41" i="29"/>
  <c r="H42" i="29"/>
  <c r="H43" i="29"/>
  <c r="H127" i="30"/>
  <c r="H166" i="32"/>
  <c r="H168" i="32" s="1"/>
  <c r="H167" i="32"/>
  <c r="H59" i="31"/>
  <c r="H103" i="34"/>
  <c r="H68" i="40"/>
  <c r="H11" i="62"/>
  <c r="H111" i="28"/>
  <c r="H116" i="28" s="1"/>
  <c r="H115" i="28"/>
  <c r="H114" i="36"/>
  <c r="H98" i="48"/>
  <c r="H53" i="33"/>
  <c r="H54" i="33" s="1"/>
  <c r="H180" i="34"/>
  <c r="H181" i="34" s="1"/>
  <c r="H172" i="36"/>
  <c r="H176" i="36" s="1"/>
  <c r="H173" i="36"/>
  <c r="H52" i="37"/>
  <c r="H54" i="37" s="1"/>
  <c r="H53" i="37"/>
  <c r="H85" i="38"/>
  <c r="H88" i="38" s="1"/>
  <c r="H52" i="41"/>
  <c r="H54" i="41" s="1"/>
  <c r="H53" i="41"/>
  <c r="H152" i="41"/>
  <c r="H119" i="44"/>
  <c r="H121" i="44" s="1"/>
  <c r="H120" i="44"/>
  <c r="H70" i="31"/>
  <c r="H186" i="38"/>
  <c r="H57" i="41"/>
  <c r="H59" i="41" s="1"/>
  <c r="H58" i="41"/>
  <c r="H8" i="44"/>
  <c r="H10" i="44"/>
  <c r="H106" i="48"/>
  <c r="H107" i="48"/>
  <c r="H74" i="30"/>
  <c r="H75" i="30" s="1"/>
  <c r="H133" i="30"/>
  <c r="H11" i="31"/>
  <c r="H4" i="32"/>
  <c r="H69" i="32"/>
  <c r="H70" i="32" s="1"/>
  <c r="H125" i="32"/>
  <c r="H127" i="32" s="1"/>
  <c r="H125" i="44"/>
  <c r="H127" i="44" s="1"/>
  <c r="H126" i="44"/>
  <c r="H134" i="45"/>
  <c r="H68" i="32"/>
  <c r="H185" i="32"/>
  <c r="H58" i="33"/>
  <c r="H116" i="34"/>
  <c r="H185" i="34"/>
  <c r="H186" i="34" s="1"/>
  <c r="H185" i="35"/>
  <c r="H186" i="35" s="1"/>
  <c r="H120" i="36"/>
  <c r="H121" i="36" s="1"/>
  <c r="H93" i="38"/>
  <c r="H62" i="41"/>
  <c r="H63" i="41"/>
  <c r="H130" i="30"/>
  <c r="H132" i="30"/>
  <c r="H120" i="33"/>
  <c r="H119" i="33"/>
  <c r="H121" i="33" s="1"/>
  <c r="H63" i="37"/>
  <c r="H64" i="37" s="1"/>
  <c r="H124" i="37"/>
  <c r="H127" i="37" s="1"/>
  <c r="H125" i="37"/>
  <c r="H93" i="43"/>
  <c r="H152" i="58"/>
  <c r="H93" i="39"/>
  <c r="H98" i="43"/>
  <c r="H149" i="27"/>
  <c r="H151" i="27"/>
  <c r="H11" i="32"/>
  <c r="H133" i="32"/>
  <c r="H124" i="33"/>
  <c r="H127" i="33" s="1"/>
  <c r="H121" i="34"/>
  <c r="H133" i="37"/>
  <c r="H15" i="38"/>
  <c r="H17" i="38" s="1"/>
  <c r="H16" i="38"/>
  <c r="H103" i="43"/>
  <c r="H57" i="51"/>
  <c r="H58" i="51"/>
  <c r="H180" i="28"/>
  <c r="H181" i="28" s="1"/>
  <c r="H102" i="29"/>
  <c r="H157" i="29"/>
  <c r="H82" i="30"/>
  <c r="H132" i="32"/>
  <c r="H124" i="34"/>
  <c r="H127" i="34" s="1"/>
  <c r="H125" i="34"/>
  <c r="H126" i="34"/>
  <c r="H4" i="35"/>
  <c r="H4" i="36"/>
  <c r="H32" i="48"/>
  <c r="H33" i="48"/>
  <c r="H34" i="48"/>
  <c r="H36" i="48"/>
  <c r="H156" i="29"/>
  <c r="H158" i="29" s="1"/>
  <c r="H143" i="30"/>
  <c r="H144" i="30"/>
  <c r="H145" i="30"/>
  <c r="H142" i="30"/>
  <c r="H21" i="31"/>
  <c r="H80" i="31"/>
  <c r="H82" i="31" s="1"/>
  <c r="H15" i="32"/>
  <c r="H131" i="32"/>
  <c r="H134" i="32" s="1"/>
  <c r="H4" i="34"/>
  <c r="H5" i="34" s="1"/>
  <c r="H62" i="34"/>
  <c r="H64" i="34" s="1"/>
  <c r="H126" i="35"/>
  <c r="H63" i="36"/>
  <c r="H64" i="36" s="1"/>
  <c r="H124" i="36"/>
  <c r="H125" i="36"/>
  <c r="H68" i="37"/>
  <c r="H70" i="37" s="1"/>
  <c r="H69" i="37"/>
  <c r="H130" i="37"/>
  <c r="H131" i="37"/>
  <c r="H130" i="46"/>
  <c r="H134" i="46" s="1"/>
  <c r="H131" i="46"/>
  <c r="H132" i="46"/>
  <c r="H158" i="58"/>
  <c r="H14" i="32"/>
  <c r="H132" i="33"/>
  <c r="H133" i="34"/>
  <c r="H134" i="34" s="1"/>
  <c r="H125" i="35"/>
  <c r="H127" i="35" s="1"/>
  <c r="H137" i="37"/>
  <c r="H139" i="37" s="1"/>
  <c r="H139" i="44"/>
  <c r="H146" i="45"/>
  <c r="H67" i="51"/>
  <c r="H70" i="51" s="1"/>
  <c r="H68" i="51"/>
  <c r="H69" i="51"/>
  <c r="H28" i="30"/>
  <c r="H151" i="30"/>
  <c r="H131" i="33"/>
  <c r="H116" i="38"/>
  <c r="H181" i="40"/>
  <c r="H146" i="44"/>
  <c r="H73" i="58"/>
  <c r="H74" i="58"/>
  <c r="H150" i="30"/>
  <c r="H152" i="30" s="1"/>
  <c r="H81" i="32"/>
  <c r="H82" i="32" s="1"/>
  <c r="H130" i="33"/>
  <c r="H134" i="33" s="1"/>
  <c r="H134" i="35"/>
  <c r="H152" i="44"/>
  <c r="H144" i="49"/>
  <c r="H25" i="30"/>
  <c r="H27" i="30"/>
  <c r="H8" i="33"/>
  <c r="H11" i="33" s="1"/>
  <c r="H10" i="33"/>
  <c r="H121" i="38"/>
  <c r="H20" i="39"/>
  <c r="H22" i="39" s="1"/>
  <c r="H87" i="31"/>
  <c r="H79" i="32"/>
  <c r="H138" i="33"/>
  <c r="H69" i="35"/>
  <c r="H138" i="35"/>
  <c r="H81" i="37"/>
  <c r="H25" i="38"/>
  <c r="H29" i="38" s="1"/>
  <c r="H28" i="38"/>
  <c r="H68" i="45"/>
  <c r="H143" i="49"/>
  <c r="H145" i="49"/>
  <c r="H36" i="28"/>
  <c r="H87" i="28"/>
  <c r="H157" i="30"/>
  <c r="H86" i="31"/>
  <c r="H68" i="35"/>
  <c r="H70" i="35" s="1"/>
  <c r="H80" i="37"/>
  <c r="H124" i="38"/>
  <c r="H125" i="38"/>
  <c r="H126" i="38"/>
  <c r="H67" i="45"/>
  <c r="H70" i="45" s="1"/>
  <c r="H158" i="45"/>
  <c r="H47" i="48"/>
  <c r="H49" i="48" s="1"/>
  <c r="H35" i="28"/>
  <c r="H86" i="28"/>
  <c r="H88" i="28" s="1"/>
  <c r="H4" i="29"/>
  <c r="H5" i="29" s="1"/>
  <c r="H58" i="29"/>
  <c r="H59" i="29" s="1"/>
  <c r="H156" i="30"/>
  <c r="H158" i="30" s="1"/>
  <c r="H149" i="31"/>
  <c r="H150" i="31"/>
  <c r="H151" i="31"/>
  <c r="H146" i="32"/>
  <c r="H138" i="34"/>
  <c r="H139" i="34" s="1"/>
  <c r="H79" i="37"/>
  <c r="H35" i="38"/>
  <c r="H116" i="39"/>
  <c r="H93" i="41"/>
  <c r="H4" i="42"/>
  <c r="H9" i="43"/>
  <c r="H10" i="43"/>
  <c r="H8" i="43"/>
  <c r="H143" i="26"/>
  <c r="H146" i="26" s="1"/>
  <c r="H145" i="26"/>
  <c r="H34" i="28"/>
  <c r="H144" i="32"/>
  <c r="H143" i="32"/>
  <c r="H16" i="35"/>
  <c r="H75" i="36"/>
  <c r="H54" i="44"/>
  <c r="H33" i="28"/>
  <c r="H37" i="28" s="1"/>
  <c r="H97" i="30"/>
  <c r="H96" i="30"/>
  <c r="H98" i="30" s="1"/>
  <c r="H92" i="31"/>
  <c r="H93" i="31" s="1"/>
  <c r="H145" i="33"/>
  <c r="H15" i="35"/>
  <c r="H74" i="35"/>
  <c r="H146" i="36"/>
  <c r="H33" i="38"/>
  <c r="H37" i="38" s="1"/>
  <c r="H34" i="38"/>
  <c r="H36" i="38"/>
  <c r="H152" i="46"/>
  <c r="H36" i="6"/>
  <c r="H37" i="6" s="1"/>
  <c r="H115" i="10"/>
  <c r="H145" i="14"/>
  <c r="H146" i="14" s="1"/>
  <c r="H10" i="20"/>
  <c r="H11" i="20" s="1"/>
  <c r="H113" i="22"/>
  <c r="H116" i="22" s="1"/>
  <c r="H175" i="22"/>
  <c r="H176" i="22" s="1"/>
  <c r="H150" i="26"/>
  <c r="H111" i="29"/>
  <c r="H116" i="29" s="1"/>
  <c r="H113" i="29"/>
  <c r="H36" i="31"/>
  <c r="H85" i="32"/>
  <c r="H88" i="32" s="1"/>
  <c r="H87" i="32"/>
  <c r="H28" i="33"/>
  <c r="H144" i="33"/>
  <c r="H79" i="34"/>
  <c r="H81" i="36"/>
  <c r="H78" i="36"/>
  <c r="H79" i="36"/>
  <c r="H145" i="36"/>
  <c r="H144" i="36"/>
  <c r="H157" i="37"/>
  <c r="H158" i="37" s="1"/>
  <c r="H40" i="38"/>
  <c r="H41" i="38"/>
  <c r="H42" i="38"/>
  <c r="H43" i="38"/>
  <c r="H111" i="42"/>
  <c r="H112" i="42"/>
  <c r="H113" i="42"/>
  <c r="H114" i="42"/>
  <c r="H115" i="42"/>
  <c r="H158" i="46"/>
  <c r="H92" i="28"/>
  <c r="H93" i="28" s="1"/>
  <c r="H120" i="29"/>
  <c r="H121" i="29" s="1"/>
  <c r="H102" i="30"/>
  <c r="H103" i="30" s="1"/>
  <c r="H162" i="30"/>
  <c r="H163" i="30" s="1"/>
  <c r="H149" i="32"/>
  <c r="H152" i="32" s="1"/>
  <c r="H151" i="32"/>
  <c r="H27" i="33"/>
  <c r="H143" i="33"/>
  <c r="H146" i="33" s="1"/>
  <c r="H82" i="34"/>
  <c r="H87" i="37"/>
  <c r="H85" i="37"/>
  <c r="H88" i="37" s="1"/>
  <c r="H86" i="37"/>
  <c r="H47" i="38"/>
  <c r="H49" i="38" s="1"/>
  <c r="H48" i="38"/>
  <c r="H8" i="42"/>
  <c r="H11" i="42" s="1"/>
  <c r="H10" i="42"/>
  <c r="H150" i="47"/>
  <c r="H149" i="47"/>
  <c r="H151" i="47"/>
  <c r="H174" i="5"/>
  <c r="H34" i="6"/>
  <c r="H132" i="6"/>
  <c r="H134" i="6" s="1"/>
  <c r="H42" i="7"/>
  <c r="H44" i="7" s="1"/>
  <c r="H113" i="10"/>
  <c r="H116" i="10" s="1"/>
  <c r="H35" i="12"/>
  <c r="H37" i="12" s="1"/>
  <c r="H133" i="12"/>
  <c r="H134" i="12" s="1"/>
  <c r="H43" i="13"/>
  <c r="H44" i="13" s="1"/>
  <c r="H80" i="16"/>
  <c r="H10" i="22"/>
  <c r="H151" i="24"/>
  <c r="H174" i="27"/>
  <c r="H34" i="31"/>
  <c r="H37" i="31" s="1"/>
  <c r="H25" i="33"/>
  <c r="H87" i="33"/>
  <c r="H21" i="34"/>
  <c r="H22" i="34" s="1"/>
  <c r="H144" i="34"/>
  <c r="H146" i="34" s="1"/>
  <c r="H53" i="38"/>
  <c r="H54" i="38" s="1"/>
  <c r="H137" i="38"/>
  <c r="H138" i="38"/>
  <c r="H62" i="44"/>
  <c r="H64" i="44" s="1"/>
  <c r="H181" i="44"/>
  <c r="H82" i="45"/>
  <c r="H108" i="52"/>
  <c r="H43" i="28"/>
  <c r="H28" i="37"/>
  <c r="H29" i="16"/>
  <c r="H15" i="20"/>
  <c r="H17" i="20" s="1"/>
  <c r="H67" i="20"/>
  <c r="H70" i="20" s="1"/>
  <c r="H121" i="22"/>
  <c r="H101" i="26"/>
  <c r="H103" i="26" s="1"/>
  <c r="H156" i="26"/>
  <c r="H158" i="26" s="1"/>
  <c r="H42" i="28"/>
  <c r="H126" i="29"/>
  <c r="H127" i="29" s="1"/>
  <c r="H47" i="30"/>
  <c r="H49" i="30" s="1"/>
  <c r="H96" i="32"/>
  <c r="H98" i="32" s="1"/>
  <c r="H87" i="34"/>
  <c r="H27" i="37"/>
  <c r="H176" i="45"/>
  <c r="H98" i="53"/>
  <c r="H145" i="7"/>
  <c r="H81" i="11"/>
  <c r="H82" i="11" s="1"/>
  <c r="H41" i="28"/>
  <c r="H97" i="28"/>
  <c r="H125" i="29"/>
  <c r="H107" i="30"/>
  <c r="H167" i="30"/>
  <c r="H36" i="33"/>
  <c r="H151" i="33"/>
  <c r="H86" i="34"/>
  <c r="H88" i="34" s="1"/>
  <c r="H26" i="37"/>
  <c r="H44" i="39"/>
  <c r="H68" i="46"/>
  <c r="H70" i="46" s="1"/>
  <c r="H69" i="46"/>
  <c r="H73" i="47"/>
  <c r="H74" i="47"/>
  <c r="H179" i="54"/>
  <c r="H181" i="54" s="1"/>
  <c r="H16" i="29"/>
  <c r="H67" i="29"/>
  <c r="H69" i="29"/>
  <c r="H43" i="31"/>
  <c r="H32" i="32"/>
  <c r="H34" i="32"/>
  <c r="H36" i="32"/>
  <c r="H162" i="32"/>
  <c r="H163" i="32" s="1"/>
  <c r="H35" i="33"/>
  <c r="H149" i="33"/>
  <c r="H36" i="34"/>
  <c r="H86" i="35"/>
  <c r="H87" i="35"/>
  <c r="H85" i="35"/>
  <c r="H97" i="36"/>
  <c r="H98" i="36" s="1"/>
  <c r="H47" i="39"/>
  <c r="H48" i="39"/>
  <c r="H133" i="40"/>
  <c r="H67" i="44"/>
  <c r="H70" i="44" s="1"/>
  <c r="H68" i="44"/>
  <c r="H15" i="29"/>
  <c r="H17" i="29" s="1"/>
  <c r="H42" i="31"/>
  <c r="H34" i="33"/>
  <c r="H35" i="34"/>
  <c r="H151" i="34"/>
  <c r="H92" i="35"/>
  <c r="H157" i="35"/>
  <c r="H151" i="38"/>
  <c r="H149" i="38"/>
  <c r="H150" i="38"/>
  <c r="H132" i="40"/>
  <c r="H73" i="46"/>
  <c r="H74" i="46"/>
  <c r="H166" i="47"/>
  <c r="H168" i="47" s="1"/>
  <c r="H17" i="58"/>
  <c r="H41" i="31"/>
  <c r="H44" i="31" s="1"/>
  <c r="H107" i="31"/>
  <c r="H108" i="31" s="1"/>
  <c r="H43" i="32"/>
  <c r="H33" i="33"/>
  <c r="H37" i="33" s="1"/>
  <c r="H34" i="34"/>
  <c r="H150" i="34"/>
  <c r="H152" i="34" s="1"/>
  <c r="H93" i="35"/>
  <c r="H156" i="35"/>
  <c r="H158" i="35" s="1"/>
  <c r="H103" i="37"/>
  <c r="H168" i="37"/>
  <c r="H131" i="40"/>
  <c r="H134" i="40" s="1"/>
  <c r="H29" i="42"/>
  <c r="H172" i="48"/>
  <c r="H173" i="48"/>
  <c r="H171" i="48"/>
  <c r="H174" i="48"/>
  <c r="H175" i="48"/>
  <c r="H85" i="49"/>
  <c r="H87" i="49"/>
  <c r="H186" i="25"/>
  <c r="H21" i="29"/>
  <c r="H41" i="32"/>
  <c r="H33" i="34"/>
  <c r="H92" i="34"/>
  <c r="H133" i="42"/>
  <c r="H130" i="42"/>
  <c r="H132" i="42"/>
  <c r="H82" i="47"/>
  <c r="H17" i="53"/>
  <c r="H22" i="29"/>
  <c r="H40" i="32"/>
  <c r="H44" i="32" s="1"/>
  <c r="H96" i="35"/>
  <c r="H97" i="35"/>
  <c r="H82" i="46"/>
  <c r="H37" i="42"/>
  <c r="H82" i="44"/>
  <c r="H176" i="47"/>
  <c r="H67" i="41"/>
  <c r="H70" i="41" s="1"/>
  <c r="H161" i="47"/>
  <c r="H163" i="47" s="1"/>
  <c r="H101" i="53"/>
  <c r="H103" i="53" s="1"/>
  <c r="H102" i="53"/>
  <c r="H70" i="58"/>
  <c r="H14" i="39"/>
  <c r="H15" i="39"/>
  <c r="H184" i="48"/>
  <c r="H185" i="48"/>
  <c r="H152" i="49"/>
  <c r="C47" i="39"/>
  <c r="C48" i="39"/>
  <c r="C49" i="39"/>
  <c r="C50" i="39"/>
  <c r="C51" i="39"/>
  <c r="C52" i="39"/>
  <c r="C53" i="39"/>
  <c r="C54" i="39"/>
  <c r="C42" i="39"/>
  <c r="C44" i="39"/>
  <c r="C46" i="39"/>
  <c r="C45" i="39"/>
  <c r="H17" i="40"/>
  <c r="H81" i="40"/>
  <c r="H82" i="40" s="1"/>
  <c r="H15" i="46"/>
  <c r="H16" i="46"/>
  <c r="H93" i="47"/>
  <c r="H152" i="50"/>
  <c r="H64" i="51"/>
  <c r="H130" i="52"/>
  <c r="H131" i="52"/>
  <c r="H132" i="52"/>
  <c r="H133" i="52"/>
  <c r="H87" i="56"/>
  <c r="H85" i="56"/>
  <c r="H88" i="56" s="1"/>
  <c r="H146" i="60"/>
  <c r="H138" i="42"/>
  <c r="H139" i="42" s="1"/>
  <c r="H16" i="43"/>
  <c r="H145" i="44"/>
  <c r="H88" i="45"/>
  <c r="H79" i="46"/>
  <c r="H92" i="49"/>
  <c r="H93" i="49" s="1"/>
  <c r="H75" i="51"/>
  <c r="H88" i="55"/>
  <c r="H98" i="56"/>
  <c r="H64" i="59"/>
  <c r="H142" i="40"/>
  <c r="H146" i="40" s="1"/>
  <c r="H143" i="40"/>
  <c r="H15" i="43"/>
  <c r="H82" i="43"/>
  <c r="H150" i="46"/>
  <c r="H151" i="46"/>
  <c r="H53" i="48"/>
  <c r="H54" i="48" s="1"/>
  <c r="H163" i="66"/>
  <c r="H88" i="39"/>
  <c r="H143" i="44"/>
  <c r="H144" i="44"/>
  <c r="H20" i="45"/>
  <c r="H21" i="45"/>
  <c r="H62" i="52"/>
  <c r="H64" i="52" s="1"/>
  <c r="H63" i="52"/>
  <c r="H93" i="55"/>
  <c r="H157" i="60"/>
  <c r="H156" i="60"/>
  <c r="H158" i="60" s="1"/>
  <c r="H98" i="63"/>
  <c r="H28" i="40"/>
  <c r="H143" i="41"/>
  <c r="H146" i="41" s="1"/>
  <c r="H80" i="44"/>
  <c r="H157" i="46"/>
  <c r="H37" i="53"/>
  <c r="H98" i="55"/>
  <c r="H8" i="56"/>
  <c r="H9" i="56"/>
  <c r="H10" i="56"/>
  <c r="H168" i="65"/>
  <c r="H27" i="40"/>
  <c r="H88" i="41"/>
  <c r="H78" i="42"/>
  <c r="H79" i="42"/>
  <c r="H79" i="44"/>
  <c r="H151" i="44"/>
  <c r="H28" i="45"/>
  <c r="H157" i="45"/>
  <c r="H156" i="46"/>
  <c r="H32" i="47"/>
  <c r="H33" i="47"/>
  <c r="H34" i="47"/>
  <c r="H36" i="47"/>
  <c r="H173" i="47"/>
  <c r="H174" i="47"/>
  <c r="H20" i="49"/>
  <c r="H22" i="49" s="1"/>
  <c r="H21" i="49"/>
  <c r="H96" i="49"/>
  <c r="H97" i="49"/>
  <c r="H43" i="53"/>
  <c r="H103" i="55"/>
  <c r="H35" i="39"/>
  <c r="H92" i="39"/>
  <c r="H149" i="39"/>
  <c r="H152" i="39" s="1"/>
  <c r="H26" i="40"/>
  <c r="H29" i="40" s="1"/>
  <c r="H21" i="42"/>
  <c r="H22" i="42" s="1"/>
  <c r="H151" i="43"/>
  <c r="H21" i="44"/>
  <c r="H22" i="44" s="1"/>
  <c r="H150" i="44"/>
  <c r="H27" i="45"/>
  <c r="H156" i="45"/>
  <c r="H42" i="53"/>
  <c r="H44" i="53" s="1"/>
  <c r="C133" i="3"/>
  <c r="H34" i="39"/>
  <c r="H37" i="39" s="1"/>
  <c r="H29" i="41"/>
  <c r="H87" i="42"/>
  <c r="H144" i="42"/>
  <c r="H146" i="42" s="1"/>
  <c r="H145" i="42"/>
  <c r="H27" i="43"/>
  <c r="H150" i="43"/>
  <c r="H152" i="43" s="1"/>
  <c r="H26" i="45"/>
  <c r="H29" i="45" s="1"/>
  <c r="H180" i="47"/>
  <c r="H181" i="47" s="1"/>
  <c r="H101" i="49"/>
  <c r="H103" i="49" s="1"/>
  <c r="H181" i="49"/>
  <c r="H16" i="58"/>
  <c r="H44" i="69"/>
  <c r="H92" i="41"/>
  <c r="H151" i="41"/>
  <c r="H86" i="42"/>
  <c r="H88" i="42" s="1"/>
  <c r="H26" i="43"/>
  <c r="H92" i="43"/>
  <c r="H15" i="58"/>
  <c r="H91" i="40"/>
  <c r="H92" i="40"/>
  <c r="H35" i="41"/>
  <c r="H25" i="43"/>
  <c r="H87" i="44"/>
  <c r="H88" i="44" s="1"/>
  <c r="H156" i="44"/>
  <c r="H32" i="45"/>
  <c r="H33" i="45"/>
  <c r="H34" i="45"/>
  <c r="H35" i="45"/>
  <c r="H36" i="45"/>
  <c r="H70" i="48"/>
  <c r="H134" i="48"/>
  <c r="C130" i="3"/>
  <c r="H156" i="39"/>
  <c r="H158" i="39" s="1"/>
  <c r="H157" i="39"/>
  <c r="H34" i="41"/>
  <c r="H28" i="44"/>
  <c r="H29" i="44" s="1"/>
  <c r="H158" i="44"/>
  <c r="H47" i="54"/>
  <c r="H49" i="54" s="1"/>
  <c r="H48" i="54"/>
  <c r="H102" i="38"/>
  <c r="H103" i="38" s="1"/>
  <c r="H166" i="38"/>
  <c r="H167" i="38"/>
  <c r="H97" i="40"/>
  <c r="H98" i="40" s="1"/>
  <c r="H33" i="41"/>
  <c r="H37" i="41" s="1"/>
  <c r="H91" i="42"/>
  <c r="H93" i="42" s="1"/>
  <c r="H157" i="43"/>
  <c r="H27" i="44"/>
  <c r="H146" i="53"/>
  <c r="H11" i="65"/>
  <c r="H43" i="39"/>
  <c r="H162" i="39"/>
  <c r="H163" i="39" s="1"/>
  <c r="H97" i="41"/>
  <c r="H98" i="41" s="1"/>
  <c r="H26" i="42"/>
  <c r="H28" i="42"/>
  <c r="H97" i="43"/>
  <c r="H156" i="43"/>
  <c r="H158" i="43" s="1"/>
  <c r="H26" i="44"/>
  <c r="H91" i="44"/>
  <c r="H92" i="44"/>
  <c r="H3" i="48"/>
  <c r="H5" i="48" s="1"/>
  <c r="H145" i="48"/>
  <c r="H146" i="48" s="1"/>
  <c r="H32" i="49"/>
  <c r="H33" i="49"/>
  <c r="H185" i="50"/>
  <c r="H184" i="50"/>
  <c r="H186" i="50" s="1"/>
  <c r="H53" i="54"/>
  <c r="H54" i="54" s="1"/>
  <c r="H116" i="55"/>
  <c r="H79" i="60"/>
  <c r="H82" i="60" s="1"/>
  <c r="H80" i="60"/>
  <c r="H81" i="60"/>
  <c r="H175" i="38"/>
  <c r="H176" i="38" s="1"/>
  <c r="H42" i="39"/>
  <c r="H102" i="39"/>
  <c r="H103" i="39" s="1"/>
  <c r="H157" i="41"/>
  <c r="H158" i="41" s="1"/>
  <c r="H32" i="43"/>
  <c r="H33" i="43"/>
  <c r="H34" i="43"/>
  <c r="H36" i="43"/>
  <c r="H96" i="44"/>
  <c r="H98" i="44" s="1"/>
  <c r="H162" i="44"/>
  <c r="H163" i="44" s="1"/>
  <c r="H144" i="48"/>
  <c r="H173" i="38"/>
  <c r="H103" i="40"/>
  <c r="H41" i="43"/>
  <c r="H44" i="43" s="1"/>
  <c r="H101" i="44"/>
  <c r="H103" i="44" s="1"/>
  <c r="H115" i="45"/>
  <c r="H91" i="50"/>
  <c r="H93" i="50" s="1"/>
  <c r="H124" i="55"/>
  <c r="H125" i="55"/>
  <c r="H126" i="55"/>
  <c r="H86" i="60"/>
  <c r="H88" i="60" s="1"/>
  <c r="H167" i="39"/>
  <c r="H168" i="39" s="1"/>
  <c r="H43" i="40"/>
  <c r="H102" i="41"/>
  <c r="H103" i="41" s="1"/>
  <c r="H102" i="43"/>
  <c r="H162" i="43"/>
  <c r="H163" i="43" s="1"/>
  <c r="H114" i="45"/>
  <c r="H101" i="46"/>
  <c r="H103" i="46" s="1"/>
  <c r="H102" i="46"/>
  <c r="H40" i="49"/>
  <c r="H44" i="49" s="1"/>
  <c r="H43" i="49"/>
  <c r="H8" i="51"/>
  <c r="H9" i="51"/>
  <c r="H3" i="37"/>
  <c r="H4" i="37"/>
  <c r="H42" i="40"/>
  <c r="H175" i="40"/>
  <c r="H176" i="40" s="1"/>
  <c r="H49" i="45"/>
  <c r="H113" i="45"/>
  <c r="H116" i="45" s="1"/>
  <c r="H42" i="46"/>
  <c r="H151" i="48"/>
  <c r="H152" i="48" s="1"/>
  <c r="H134" i="54"/>
  <c r="H112" i="38"/>
  <c r="H113" i="38"/>
  <c r="H114" i="38"/>
  <c r="H115" i="38"/>
  <c r="H41" i="40"/>
  <c r="H44" i="40" s="1"/>
  <c r="H43" i="42"/>
  <c r="H132" i="47"/>
  <c r="H150" i="48"/>
  <c r="H15" i="50"/>
  <c r="H176" i="52"/>
  <c r="H115" i="39"/>
  <c r="H111" i="40"/>
  <c r="H112" i="40"/>
  <c r="H115" i="40"/>
  <c r="H42" i="42"/>
  <c r="H48" i="43"/>
  <c r="H49" i="43" s="1"/>
  <c r="H173" i="44"/>
  <c r="H40" i="46"/>
  <c r="H131" i="47"/>
  <c r="H134" i="47" s="1"/>
  <c r="H86" i="48"/>
  <c r="H14" i="50"/>
  <c r="H17" i="50" s="1"/>
  <c r="H41" i="42"/>
  <c r="H106" i="42"/>
  <c r="H107" i="42"/>
  <c r="H107" i="43"/>
  <c r="H108" i="43" s="1"/>
  <c r="H167" i="43"/>
  <c r="H168" i="43" s="1"/>
  <c r="H172" i="44"/>
  <c r="H88" i="48"/>
  <c r="H49" i="56"/>
  <c r="H64" i="70"/>
  <c r="H171" i="44"/>
  <c r="H44" i="55"/>
  <c r="H54" i="56"/>
  <c r="H59" i="38"/>
  <c r="H54" i="39"/>
  <c r="H112" i="39"/>
  <c r="H49" i="40"/>
  <c r="H40" i="44"/>
  <c r="H44" i="44" s="1"/>
  <c r="H41" i="44"/>
  <c r="H42" i="44"/>
  <c r="H58" i="45"/>
  <c r="H59" i="45" s="1"/>
  <c r="H111" i="46"/>
  <c r="H112" i="46"/>
  <c r="H113" i="46"/>
  <c r="H115" i="46"/>
  <c r="H70" i="47"/>
  <c r="H44" i="63"/>
  <c r="H174" i="68"/>
  <c r="H175" i="68"/>
  <c r="H172" i="68"/>
  <c r="H173" i="68"/>
  <c r="H171" i="68"/>
  <c r="H184" i="37"/>
  <c r="H186" i="37" s="1"/>
  <c r="H185" i="37"/>
  <c r="H173" i="39"/>
  <c r="H176" i="39" s="1"/>
  <c r="H174" i="39"/>
  <c r="H54" i="40"/>
  <c r="H173" i="41"/>
  <c r="H53" i="43"/>
  <c r="H54" i="43" s="1"/>
  <c r="H47" i="44"/>
  <c r="H49" i="44" s="1"/>
  <c r="H120" i="46"/>
  <c r="H119" i="46"/>
  <c r="H4" i="47"/>
  <c r="H5" i="47" s="1"/>
  <c r="H138" i="47"/>
  <c r="H139" i="47" s="1"/>
  <c r="H116" i="50"/>
  <c r="H75" i="53"/>
  <c r="H172" i="53"/>
  <c r="H176" i="53" s="1"/>
  <c r="H173" i="53"/>
  <c r="H174" i="53"/>
  <c r="H175" i="53"/>
  <c r="H29" i="59"/>
  <c r="H185" i="38"/>
  <c r="H180" i="40"/>
  <c r="H172" i="41"/>
  <c r="H176" i="41" s="1"/>
  <c r="H180" i="44"/>
  <c r="H179" i="45"/>
  <c r="H181" i="45" s="1"/>
  <c r="H25" i="48"/>
  <c r="H26" i="48"/>
  <c r="H27" i="48"/>
  <c r="H28" i="48"/>
  <c r="H180" i="39"/>
  <c r="H181" i="39" s="1"/>
  <c r="H58" i="40"/>
  <c r="H59" i="40" s="1"/>
  <c r="H25" i="50"/>
  <c r="H26" i="50"/>
  <c r="H28" i="50"/>
  <c r="H119" i="50"/>
  <c r="H120" i="50"/>
  <c r="H119" i="51"/>
  <c r="H121" i="51" s="1"/>
  <c r="H120" i="51"/>
  <c r="H158" i="55"/>
  <c r="H49" i="63"/>
  <c r="H119" i="39"/>
  <c r="H120" i="39"/>
  <c r="H175" i="41"/>
  <c r="H174" i="41"/>
  <c r="H134" i="49"/>
  <c r="H88" i="62"/>
  <c r="H64" i="49"/>
  <c r="H185" i="61"/>
  <c r="H186" i="61" s="1"/>
  <c r="H185" i="40"/>
  <c r="H138" i="49"/>
  <c r="H139" i="49" s="1"/>
  <c r="H33" i="52"/>
  <c r="H37" i="59"/>
  <c r="H28" i="60"/>
  <c r="H25" i="60"/>
  <c r="H27" i="60"/>
  <c r="H11" i="38"/>
  <c r="H142" i="58"/>
  <c r="H143" i="58"/>
  <c r="H144" i="58"/>
  <c r="H145" i="58"/>
  <c r="H34" i="52"/>
  <c r="H37" i="52" s="1"/>
  <c r="H35" i="52"/>
  <c r="H36" i="52"/>
  <c r="H5" i="54"/>
  <c r="H152" i="65"/>
  <c r="H40" i="70"/>
  <c r="H42" i="70"/>
  <c r="H86" i="50"/>
  <c r="H88" i="50" s="1"/>
  <c r="H87" i="50"/>
  <c r="H158" i="50"/>
  <c r="H40" i="52"/>
  <c r="H44" i="52" s="1"/>
  <c r="H41" i="52"/>
  <c r="H43" i="52"/>
  <c r="H44" i="61"/>
  <c r="M36" i="16"/>
  <c r="H168" i="60"/>
  <c r="H98" i="62"/>
  <c r="H64" i="66"/>
  <c r="M31" i="16"/>
  <c r="H114" i="51"/>
  <c r="H174" i="51"/>
  <c r="H52" i="52"/>
  <c r="H53" i="52"/>
  <c r="H119" i="53"/>
  <c r="H121" i="53" s="1"/>
  <c r="H120" i="53"/>
  <c r="H144" i="55"/>
  <c r="H92" i="56"/>
  <c r="H93" i="56" s="1"/>
  <c r="H27" i="58"/>
  <c r="H29" i="58" s="1"/>
  <c r="H91" i="58"/>
  <c r="H93" i="58" s="1"/>
  <c r="H92" i="58"/>
  <c r="H156" i="59"/>
  <c r="H36" i="60"/>
  <c r="H121" i="68"/>
  <c r="H113" i="51"/>
  <c r="H173" i="51"/>
  <c r="H176" i="51" s="1"/>
  <c r="H155" i="59"/>
  <c r="H158" i="59" s="1"/>
  <c r="H35" i="60"/>
  <c r="H98" i="60"/>
  <c r="H59" i="63"/>
  <c r="H173" i="65"/>
  <c r="H176" i="65" s="1"/>
  <c r="H126" i="53"/>
  <c r="H146" i="55"/>
  <c r="H157" i="56"/>
  <c r="H158" i="56" s="1"/>
  <c r="H98" i="59"/>
  <c r="H34" i="60"/>
  <c r="H37" i="60" s="1"/>
  <c r="H176" i="60"/>
  <c r="H176" i="62"/>
  <c r="H88" i="69"/>
  <c r="C47" i="13"/>
  <c r="C60" i="13" s="1"/>
  <c r="C48" i="13"/>
  <c r="C49" i="13"/>
  <c r="C50" i="13"/>
  <c r="C51" i="13"/>
  <c r="C52" i="13"/>
  <c r="C53" i="13"/>
  <c r="C54" i="13"/>
  <c r="C55" i="13"/>
  <c r="C56" i="13"/>
  <c r="C57" i="13"/>
  <c r="C58" i="13"/>
  <c r="C59" i="13"/>
  <c r="H125" i="53"/>
  <c r="H127" i="53" s="1"/>
  <c r="H4" i="54"/>
  <c r="H70" i="54"/>
  <c r="H156" i="56"/>
  <c r="H102" i="59"/>
  <c r="H103" i="59" s="1"/>
  <c r="H33" i="60"/>
  <c r="H162" i="66"/>
  <c r="H11" i="69"/>
  <c r="H151" i="55"/>
  <c r="H29" i="56"/>
  <c r="H82" i="66"/>
  <c r="H127" i="67"/>
  <c r="C98" i="54"/>
  <c r="L70" i="3"/>
  <c r="M67" i="3"/>
  <c r="C179" i="3"/>
  <c r="H181" i="51"/>
  <c r="H69" i="53"/>
  <c r="H70" i="53" s="1"/>
  <c r="H150" i="55"/>
  <c r="H152" i="55" s="1"/>
  <c r="H106" i="60"/>
  <c r="H108" i="60" s="1"/>
  <c r="H107" i="60"/>
  <c r="H152" i="63"/>
  <c r="H88" i="66"/>
  <c r="B89" i="3"/>
  <c r="C76" i="3" s="1"/>
  <c r="C178" i="3"/>
  <c r="H127" i="52"/>
  <c r="H133" i="53"/>
  <c r="H137" i="54"/>
  <c r="H139" i="54" s="1"/>
  <c r="H138" i="54"/>
  <c r="H32" i="56"/>
  <c r="H33" i="56"/>
  <c r="H34" i="56"/>
  <c r="H35" i="56"/>
  <c r="H36" i="56"/>
  <c r="H37" i="58"/>
  <c r="H186" i="60"/>
  <c r="H73" i="61"/>
  <c r="H75" i="61" s="1"/>
  <c r="H131" i="67"/>
  <c r="H134" i="67"/>
  <c r="H87" i="70"/>
  <c r="H85" i="70"/>
  <c r="H88" i="70" s="1"/>
  <c r="H86" i="70"/>
  <c r="C87" i="3"/>
  <c r="C176" i="3"/>
  <c r="H131" i="53"/>
  <c r="H134" i="53" s="1"/>
  <c r="H40" i="58"/>
  <c r="H41" i="58"/>
  <c r="H42" i="58"/>
  <c r="H43" i="58"/>
  <c r="H108" i="58"/>
  <c r="H181" i="58"/>
  <c r="H157" i="63"/>
  <c r="H158" i="63" s="1"/>
  <c r="H111" i="65"/>
  <c r="H112" i="65"/>
  <c r="H113" i="65"/>
  <c r="H114" i="65"/>
  <c r="H115" i="65"/>
  <c r="H161" i="49"/>
  <c r="H163" i="49" s="1"/>
  <c r="H162" i="49"/>
  <c r="H4" i="51"/>
  <c r="H5" i="51" s="1"/>
  <c r="H138" i="52"/>
  <c r="H139" i="52" s="1"/>
  <c r="H157" i="55"/>
  <c r="H116" i="58"/>
  <c r="H81" i="61"/>
  <c r="H156" i="63"/>
  <c r="H52" i="50"/>
  <c r="H54" i="50" s="1"/>
  <c r="H15" i="53"/>
  <c r="H16" i="53"/>
  <c r="H74" i="53"/>
  <c r="H92" i="55"/>
  <c r="H156" i="55"/>
  <c r="H112" i="58"/>
  <c r="H113" i="58"/>
  <c r="H114" i="58"/>
  <c r="H115" i="58"/>
  <c r="H80" i="61"/>
  <c r="H5" i="63"/>
  <c r="H120" i="65"/>
  <c r="H121" i="65" s="1"/>
  <c r="H44" i="68"/>
  <c r="C84" i="3"/>
  <c r="Q5" i="18"/>
  <c r="H36" i="55"/>
  <c r="H107" i="56"/>
  <c r="H108" i="56" s="1"/>
  <c r="H58" i="59"/>
  <c r="H59" i="59" s="1"/>
  <c r="H175" i="59"/>
  <c r="H49" i="60"/>
  <c r="H79" i="61"/>
  <c r="H82" i="61" s="1"/>
  <c r="H139" i="68"/>
  <c r="H35" i="55"/>
  <c r="H3" i="59"/>
  <c r="H5" i="59" s="1"/>
  <c r="H174" i="59"/>
  <c r="H119" i="60"/>
  <c r="H121" i="60" s="1"/>
  <c r="H70" i="64"/>
  <c r="H97" i="70"/>
  <c r="H98" i="70" s="1"/>
  <c r="C82" i="3"/>
  <c r="H34" i="55"/>
  <c r="H173" i="59"/>
  <c r="H176" i="59" s="1"/>
  <c r="H33" i="37"/>
  <c r="H37" i="37" s="1"/>
  <c r="H35" i="42"/>
  <c r="H36" i="42"/>
  <c r="H40" i="47"/>
  <c r="H44" i="47" s="1"/>
  <c r="H146" i="52"/>
  <c r="H81" i="53"/>
  <c r="H33" i="55"/>
  <c r="H37" i="55" s="1"/>
  <c r="H97" i="55"/>
  <c r="H48" i="56"/>
  <c r="H172" i="59"/>
  <c r="H91" i="63"/>
  <c r="H93" i="63" s="1"/>
  <c r="H107" i="66"/>
  <c r="H108" i="66" s="1"/>
  <c r="H37" i="69"/>
  <c r="H5" i="70"/>
  <c r="C75" i="40"/>
  <c r="C71" i="8"/>
  <c r="H124" i="50"/>
  <c r="H125" i="50"/>
  <c r="H130" i="51"/>
  <c r="H134" i="51" s="1"/>
  <c r="H131" i="51"/>
  <c r="H133" i="51"/>
  <c r="H149" i="52"/>
  <c r="H150" i="52"/>
  <c r="H151" i="52"/>
  <c r="H80" i="53"/>
  <c r="H82" i="53" s="1"/>
  <c r="H10" i="59"/>
  <c r="H11" i="59" s="1"/>
  <c r="H124" i="60"/>
  <c r="H127" i="60" s="1"/>
  <c r="H125" i="60"/>
  <c r="H126" i="60"/>
  <c r="H44" i="62"/>
  <c r="H158" i="54"/>
  <c r="H176" i="56"/>
  <c r="H57" i="60"/>
  <c r="H58" i="60"/>
  <c r="H22" i="61"/>
  <c r="H41" i="69"/>
  <c r="H42" i="69"/>
  <c r="H43" i="69"/>
  <c r="C66" i="40"/>
  <c r="C65" i="40"/>
  <c r="C64" i="40"/>
  <c r="C74" i="40"/>
  <c r="C72" i="40"/>
  <c r="C71" i="40"/>
  <c r="C70" i="40"/>
  <c r="C69" i="40"/>
  <c r="C68" i="40"/>
  <c r="C67" i="40"/>
  <c r="H63" i="50"/>
  <c r="H64" i="50" s="1"/>
  <c r="H82" i="52"/>
  <c r="H97" i="54"/>
  <c r="H98" i="54" s="1"/>
  <c r="H111" i="56"/>
  <c r="H112" i="56"/>
  <c r="H113" i="56"/>
  <c r="H120" i="59"/>
  <c r="H121" i="59" s="1"/>
  <c r="H161" i="61"/>
  <c r="H162" i="61"/>
  <c r="H52" i="62"/>
  <c r="H54" i="62" s="1"/>
  <c r="H97" i="63"/>
  <c r="H134" i="50"/>
  <c r="H180" i="59"/>
  <c r="H181" i="59" s="1"/>
  <c r="H17" i="63"/>
  <c r="H82" i="64"/>
  <c r="H69" i="59"/>
  <c r="H70" i="59" s="1"/>
  <c r="H86" i="52"/>
  <c r="H88" i="52" s="1"/>
  <c r="H41" i="55"/>
  <c r="H68" i="59"/>
  <c r="H138" i="60"/>
  <c r="H139" i="60" s="1"/>
  <c r="H67" i="68"/>
  <c r="H68" i="68"/>
  <c r="H69" i="68"/>
  <c r="H43" i="30"/>
  <c r="H44" i="30" s="1"/>
  <c r="H16" i="33"/>
  <c r="H17" i="33" s="1"/>
  <c r="H115" i="33"/>
  <c r="H116" i="33" s="1"/>
  <c r="H81" i="35"/>
  <c r="H87" i="36"/>
  <c r="H88" i="36" s="1"/>
  <c r="H73" i="41"/>
  <c r="H74" i="41"/>
  <c r="H126" i="43"/>
  <c r="H127" i="43" s="1"/>
  <c r="H174" i="46"/>
  <c r="H175" i="46"/>
  <c r="H116" i="48"/>
  <c r="H67" i="49"/>
  <c r="H68" i="49"/>
  <c r="H69" i="50"/>
  <c r="H70" i="50" s="1"/>
  <c r="H27" i="52"/>
  <c r="H29" i="52" s="1"/>
  <c r="H166" i="54"/>
  <c r="H168" i="54" s="1"/>
  <c r="H167" i="54"/>
  <c r="H172" i="55"/>
  <c r="H176" i="55" s="1"/>
  <c r="H173" i="55"/>
  <c r="H174" i="55"/>
  <c r="H175" i="55"/>
  <c r="H3" i="58"/>
  <c r="H5" i="58" s="1"/>
  <c r="H126" i="59"/>
  <c r="H127" i="59" s="1"/>
  <c r="H121" i="66"/>
  <c r="H163" i="67"/>
  <c r="H54" i="69"/>
  <c r="H186" i="63"/>
  <c r="H64" i="65"/>
  <c r="H81" i="39"/>
  <c r="H82" i="39" s="1"/>
  <c r="H133" i="39"/>
  <c r="H134" i="39" s="1"/>
  <c r="H81" i="41"/>
  <c r="H82" i="41" s="1"/>
  <c r="H115" i="44"/>
  <c r="H119" i="48"/>
  <c r="H121" i="48" s="1"/>
  <c r="H120" i="48"/>
  <c r="H145" i="50"/>
  <c r="H146" i="50" s="1"/>
  <c r="H35" i="53"/>
  <c r="H175" i="54"/>
  <c r="C99" i="3"/>
  <c r="H28" i="34"/>
  <c r="H133" i="35"/>
  <c r="H43" i="36"/>
  <c r="H155" i="40"/>
  <c r="H158" i="40" s="1"/>
  <c r="H157" i="40"/>
  <c r="H184" i="43"/>
  <c r="H186" i="43" s="1"/>
  <c r="H185" i="43"/>
  <c r="H11" i="49"/>
  <c r="H44" i="54"/>
  <c r="H130" i="56"/>
  <c r="H131" i="56"/>
  <c r="H132" i="56"/>
  <c r="H133" i="56"/>
  <c r="H139" i="58"/>
  <c r="H53" i="31"/>
  <c r="H54" i="31" s="1"/>
  <c r="H102" i="31"/>
  <c r="H103" i="31" s="1"/>
  <c r="H69" i="33"/>
  <c r="H27" i="34"/>
  <c r="H132" i="35"/>
  <c r="H42" i="36"/>
  <c r="H151" i="37"/>
  <c r="H132" i="41"/>
  <c r="H157" i="42"/>
  <c r="H113" i="44"/>
  <c r="H87" i="45"/>
  <c r="H9" i="49"/>
  <c r="H10" i="49"/>
  <c r="H132" i="49"/>
  <c r="H157" i="51"/>
  <c r="H42" i="54"/>
  <c r="H43" i="54"/>
  <c r="H173" i="54"/>
  <c r="H32" i="70"/>
  <c r="H33" i="70"/>
  <c r="H34" i="70"/>
  <c r="H35" i="70"/>
  <c r="H36" i="70"/>
  <c r="H21" i="33"/>
  <c r="H22" i="33" s="1"/>
  <c r="H68" i="33"/>
  <c r="H70" i="33" s="1"/>
  <c r="H26" i="34"/>
  <c r="H29" i="34" s="1"/>
  <c r="H131" i="35"/>
  <c r="H41" i="36"/>
  <c r="H44" i="36" s="1"/>
  <c r="H92" i="36"/>
  <c r="H93" i="36" s="1"/>
  <c r="H102" i="37"/>
  <c r="H150" i="37"/>
  <c r="H152" i="37" s="1"/>
  <c r="H63" i="38"/>
  <c r="H64" i="38" s="1"/>
  <c r="H53" i="40"/>
  <c r="H107" i="40"/>
  <c r="H108" i="40" s="1"/>
  <c r="H131" i="41"/>
  <c r="H134" i="41" s="1"/>
  <c r="H53" i="42"/>
  <c r="H54" i="42" s="1"/>
  <c r="H156" i="42"/>
  <c r="H158" i="42" s="1"/>
  <c r="H130" i="43"/>
  <c r="H134" i="43" s="1"/>
  <c r="H131" i="43"/>
  <c r="H132" i="43"/>
  <c r="H4" i="44"/>
  <c r="H5" i="44" s="1"/>
  <c r="H112" i="44"/>
  <c r="H86" i="45"/>
  <c r="H64" i="48"/>
  <c r="H79" i="49"/>
  <c r="H82" i="49" s="1"/>
  <c r="H131" i="49"/>
  <c r="H156" i="51"/>
  <c r="H158" i="51" s="1"/>
  <c r="H172" i="54"/>
  <c r="H176" i="54" s="1"/>
  <c r="H138" i="56"/>
  <c r="H139" i="56" s="1"/>
  <c r="H152" i="62"/>
  <c r="H68" i="65"/>
  <c r="H27" i="41"/>
  <c r="H28" i="41"/>
  <c r="H137" i="43"/>
  <c r="H139" i="43" s="1"/>
  <c r="H11" i="46"/>
  <c r="H185" i="46"/>
  <c r="H186" i="46" s="1"/>
  <c r="H8" i="60"/>
  <c r="H9" i="60"/>
  <c r="H10" i="60"/>
  <c r="H73" i="62"/>
  <c r="H75" i="62" s="1"/>
  <c r="H36" i="63"/>
  <c r="H32" i="63"/>
  <c r="H37" i="63" s="1"/>
  <c r="H33" i="63"/>
  <c r="H34" i="63"/>
  <c r="H35" i="63"/>
  <c r="H43" i="70"/>
  <c r="H80" i="49"/>
  <c r="H81" i="49"/>
  <c r="H29" i="51"/>
  <c r="H98" i="51"/>
  <c r="H67" i="56"/>
  <c r="H68" i="56"/>
  <c r="H69" i="56"/>
  <c r="H17" i="64"/>
  <c r="H103" i="64"/>
  <c r="H93" i="68"/>
  <c r="H41" i="70"/>
  <c r="C88" i="3"/>
  <c r="C90" i="54"/>
  <c r="C91" i="54"/>
  <c r="C92" i="54"/>
  <c r="C93" i="54"/>
  <c r="C94" i="54"/>
  <c r="C95" i="54"/>
  <c r="C96" i="54"/>
  <c r="C97" i="54"/>
  <c r="B185" i="3"/>
  <c r="C177" i="3" s="1"/>
  <c r="B137" i="3"/>
  <c r="H113" i="66"/>
  <c r="H116" i="66" s="1"/>
  <c r="H20" i="68"/>
  <c r="H22" i="68" s="1"/>
  <c r="H21" i="68"/>
  <c r="H81" i="68"/>
  <c r="H172" i="69"/>
  <c r="H176" i="69" s="1"/>
  <c r="H173" i="69"/>
  <c r="H174" i="69"/>
  <c r="H175" i="69"/>
  <c r="B153" i="3"/>
  <c r="C142" i="3" s="1"/>
  <c r="M83" i="3"/>
  <c r="M86" i="3" s="1"/>
  <c r="H17" i="62"/>
  <c r="H168" i="63"/>
  <c r="H5" i="66"/>
  <c r="H80" i="62"/>
  <c r="H28" i="65"/>
  <c r="H10" i="66"/>
  <c r="H11" i="66" s="1"/>
  <c r="H175" i="66"/>
  <c r="H43" i="67"/>
  <c r="H28" i="68"/>
  <c r="H29" i="68" s="1"/>
  <c r="H79" i="68"/>
  <c r="H82" i="68" s="1"/>
  <c r="H180" i="69"/>
  <c r="H181" i="69" s="1"/>
  <c r="H53" i="70"/>
  <c r="H54" i="70" s="1"/>
  <c r="H107" i="70"/>
  <c r="H108" i="70" s="1"/>
  <c r="C65" i="39"/>
  <c r="C51" i="66"/>
  <c r="C61" i="66" s="1"/>
  <c r="H79" i="62"/>
  <c r="H82" i="62" s="1"/>
  <c r="H4" i="63"/>
  <c r="H44" i="64"/>
  <c r="H102" i="64"/>
  <c r="H157" i="64"/>
  <c r="H27" i="65"/>
  <c r="H9" i="66"/>
  <c r="H63" i="66"/>
  <c r="H174" i="66"/>
  <c r="H42" i="67"/>
  <c r="H27" i="68"/>
  <c r="H138" i="68"/>
  <c r="C57" i="20"/>
  <c r="C56" i="20"/>
  <c r="C55" i="20"/>
  <c r="C54" i="20"/>
  <c r="C53" i="20"/>
  <c r="C52" i="20"/>
  <c r="C51" i="20"/>
  <c r="C50" i="20"/>
  <c r="C49" i="20"/>
  <c r="H58" i="63"/>
  <c r="H176" i="63"/>
  <c r="H156" i="64"/>
  <c r="H158" i="64" s="1"/>
  <c r="H26" i="65"/>
  <c r="H29" i="65" s="1"/>
  <c r="H173" i="66"/>
  <c r="H176" i="66" s="1"/>
  <c r="H41" i="67"/>
  <c r="H44" i="67" s="1"/>
  <c r="H26" i="68"/>
  <c r="H48" i="64"/>
  <c r="H49" i="64" s="1"/>
  <c r="H162" i="67"/>
  <c r="M13" i="5"/>
  <c r="M16" i="5" s="1"/>
  <c r="H103" i="67"/>
  <c r="H124" i="69"/>
  <c r="H125" i="69"/>
  <c r="H126" i="69"/>
  <c r="H115" i="70"/>
  <c r="C61" i="39"/>
  <c r="Q4" i="18"/>
  <c r="H106" i="47"/>
  <c r="H108" i="47" s="1"/>
  <c r="H107" i="47"/>
  <c r="H29" i="62"/>
  <c r="H146" i="65"/>
  <c r="H172" i="60"/>
  <c r="H86" i="62"/>
  <c r="H121" i="63"/>
  <c r="H143" i="65"/>
  <c r="H144" i="65"/>
  <c r="H145" i="65"/>
  <c r="H68" i="66"/>
  <c r="H70" i="66" s="1"/>
  <c r="H36" i="68"/>
  <c r="H144" i="68"/>
  <c r="H146" i="68" s="1"/>
  <c r="H133" i="69"/>
  <c r="H113" i="70"/>
  <c r="C64" i="66"/>
  <c r="C77" i="66" s="1"/>
  <c r="C65" i="66"/>
  <c r="C66" i="66"/>
  <c r="C67" i="66"/>
  <c r="C68" i="66"/>
  <c r="C69" i="66"/>
  <c r="C70" i="66"/>
  <c r="C71" i="66"/>
  <c r="C72" i="66"/>
  <c r="C73" i="66"/>
  <c r="C74" i="66"/>
  <c r="C75" i="66"/>
  <c r="H145" i="62"/>
  <c r="H146" i="62" s="1"/>
  <c r="H126" i="66"/>
  <c r="H127" i="66" s="1"/>
  <c r="H167" i="67"/>
  <c r="H168" i="67" s="1"/>
  <c r="H35" i="68"/>
  <c r="H132" i="69"/>
  <c r="H134" i="69" s="1"/>
  <c r="H112" i="70"/>
  <c r="H116" i="70" s="1"/>
  <c r="C58" i="39"/>
  <c r="C71" i="39" s="1"/>
  <c r="U5" i="37"/>
  <c r="H185" i="63"/>
  <c r="H151" i="65"/>
  <c r="H125" i="66"/>
  <c r="H34" i="68"/>
  <c r="H37" i="68" s="1"/>
  <c r="H131" i="69"/>
  <c r="H4" i="70"/>
  <c r="H63" i="70"/>
  <c r="U4" i="37"/>
  <c r="H82" i="69"/>
  <c r="C51" i="16"/>
  <c r="C52" i="16"/>
  <c r="C53" i="16"/>
  <c r="C54" i="16"/>
  <c r="C43" i="16"/>
  <c r="C55" i="16" s="1"/>
  <c r="C159" i="3"/>
  <c r="C75" i="20"/>
  <c r="H79" i="51"/>
  <c r="H82" i="51" s="1"/>
  <c r="H10" i="70"/>
  <c r="H69" i="70"/>
  <c r="C158" i="3"/>
  <c r="C76" i="20"/>
  <c r="C95" i="3"/>
  <c r="U5" i="4"/>
  <c r="H139" i="59"/>
  <c r="H134" i="63"/>
  <c r="H102" i="65"/>
  <c r="H103" i="65" s="1"/>
  <c r="H116" i="67"/>
  <c r="H97" i="68"/>
  <c r="H98" i="68" s="1"/>
  <c r="H9" i="70"/>
  <c r="H11" i="70" s="1"/>
  <c r="H68" i="70"/>
  <c r="H70" i="70" s="1"/>
  <c r="C157" i="3"/>
  <c r="U4" i="4"/>
  <c r="H87" i="47"/>
  <c r="H88" i="47" s="1"/>
  <c r="H133" i="48"/>
  <c r="H157" i="50"/>
  <c r="H27" i="51"/>
  <c r="H126" i="52"/>
  <c r="H36" i="54"/>
  <c r="H87" i="54"/>
  <c r="H88" i="54" s="1"/>
  <c r="H10" i="55"/>
  <c r="H11" i="55" s="1"/>
  <c r="H132" i="55"/>
  <c r="H134" i="55" s="1"/>
  <c r="H28" i="66"/>
  <c r="H81" i="66"/>
  <c r="H42" i="68"/>
  <c r="H25" i="69"/>
  <c r="H26" i="69"/>
  <c r="H27" i="69"/>
  <c r="H28" i="69"/>
  <c r="H87" i="69"/>
  <c r="C156" i="3"/>
  <c r="C64" i="20"/>
  <c r="C77" i="20" s="1"/>
  <c r="B105" i="3"/>
  <c r="C96" i="3" s="1"/>
  <c r="H112" i="61"/>
  <c r="H116" i="61" s="1"/>
  <c r="H113" i="61"/>
  <c r="H114" i="61"/>
  <c r="H115" i="61"/>
  <c r="H130" i="70"/>
  <c r="H131" i="70"/>
  <c r="H132" i="70"/>
  <c r="H133" i="70"/>
  <c r="C120" i="3"/>
  <c r="H168" i="49"/>
  <c r="H88" i="51"/>
  <c r="H144" i="51"/>
  <c r="H146" i="51" s="1"/>
  <c r="H145" i="51"/>
  <c r="H52" i="53"/>
  <c r="H54" i="53" s="1"/>
  <c r="H53" i="53"/>
  <c r="H113" i="53"/>
  <c r="H34" i="54"/>
  <c r="H175" i="61"/>
  <c r="H176" i="61" s="1"/>
  <c r="H42" i="62"/>
  <c r="H10" i="64"/>
  <c r="H26" i="66"/>
  <c r="H29" i="66" s="1"/>
  <c r="H36" i="69"/>
  <c r="H80" i="57"/>
  <c r="C116" i="3"/>
  <c r="C119" i="3"/>
  <c r="U4" i="17"/>
  <c r="H4" i="49"/>
  <c r="H5" i="49" s="1"/>
  <c r="H112" i="53"/>
  <c r="H116" i="53" s="1"/>
  <c r="H33" i="54"/>
  <c r="H37" i="54" s="1"/>
  <c r="H120" i="61"/>
  <c r="H121" i="61" s="1"/>
  <c r="H41" i="62"/>
  <c r="H9" i="64"/>
  <c r="H11" i="64" s="1"/>
  <c r="H107" i="65"/>
  <c r="H108" i="65" s="1"/>
  <c r="H102" i="68"/>
  <c r="H103" i="68" s="1"/>
  <c r="H138" i="70"/>
  <c r="H139" i="70" s="1"/>
  <c r="H79" i="57"/>
  <c r="H82" i="57" s="1"/>
  <c r="C115" i="3"/>
  <c r="C118" i="3"/>
  <c r="H171" i="49"/>
  <c r="H176" i="49" s="1"/>
  <c r="H172" i="49"/>
  <c r="H173" i="49"/>
  <c r="H174" i="49"/>
  <c r="H175" i="49"/>
  <c r="H79" i="63"/>
  <c r="H82" i="63" s="1"/>
  <c r="H80" i="63"/>
  <c r="H81" i="63"/>
  <c r="C114" i="3"/>
  <c r="C43" i="8"/>
  <c r="C55" i="8" s="1"/>
  <c r="H114" i="53"/>
  <c r="H115" i="53"/>
  <c r="H80" i="55"/>
  <c r="H64" i="61"/>
  <c r="H69" i="64"/>
  <c r="C113" i="3"/>
  <c r="H138" i="48"/>
  <c r="H139" i="48" s="1"/>
  <c r="H63" i="49"/>
  <c r="H121" i="49"/>
  <c r="H180" i="49"/>
  <c r="H107" i="50"/>
  <c r="H108" i="50" s="1"/>
  <c r="H97" i="51"/>
  <c r="H21" i="52"/>
  <c r="H22" i="52" s="1"/>
  <c r="H5" i="53"/>
  <c r="H79" i="55"/>
  <c r="H58" i="58"/>
  <c r="H59" i="58" s="1"/>
  <c r="H69" i="61"/>
  <c r="H87" i="63"/>
  <c r="H145" i="63"/>
  <c r="H68" i="64"/>
  <c r="H184" i="64"/>
  <c r="H185" i="64"/>
  <c r="H36" i="66"/>
  <c r="H87" i="66"/>
  <c r="H14" i="67"/>
  <c r="H17" i="67" s="1"/>
  <c r="H126" i="67"/>
  <c r="C112" i="3"/>
  <c r="H32" i="51"/>
  <c r="H33" i="51"/>
  <c r="H35" i="51"/>
  <c r="H62" i="53"/>
  <c r="H64" i="53" s="1"/>
  <c r="H63" i="53"/>
  <c r="H78" i="55"/>
  <c r="H82" i="55" s="1"/>
  <c r="H68" i="61"/>
  <c r="H70" i="61" s="1"/>
  <c r="H126" i="61"/>
  <c r="H127" i="61" s="1"/>
  <c r="H48" i="62"/>
  <c r="H49" i="62" s="1"/>
  <c r="H86" i="63"/>
  <c r="H88" i="63" s="1"/>
  <c r="H144" i="63"/>
  <c r="H16" i="64"/>
  <c r="H35" i="66"/>
  <c r="H86" i="66"/>
  <c r="H125" i="67"/>
  <c r="H166" i="68"/>
  <c r="H168" i="68" s="1"/>
  <c r="H145" i="70"/>
  <c r="H81" i="23"/>
  <c r="C111" i="3"/>
  <c r="M45" i="16"/>
  <c r="M44" i="16"/>
  <c r="M46" i="16" s="1"/>
  <c r="H22" i="55"/>
  <c r="H44" i="59"/>
  <c r="H143" i="63"/>
  <c r="H146" i="63" s="1"/>
  <c r="H15" i="64"/>
  <c r="H4" i="65"/>
  <c r="H5" i="65" s="1"/>
  <c r="H167" i="65"/>
  <c r="H34" i="66"/>
  <c r="H185" i="67"/>
  <c r="H186" i="67" s="1"/>
  <c r="H151" i="69"/>
  <c r="H152" i="69" s="1"/>
  <c r="H144" i="70"/>
  <c r="H146" i="70" s="1"/>
  <c r="H80" i="23"/>
  <c r="H82" i="23" s="1"/>
  <c r="C109" i="3"/>
  <c r="M39" i="16"/>
  <c r="M41" i="16" s="1"/>
  <c r="H33" i="66"/>
  <c r="H37" i="66" s="1"/>
  <c r="H21" i="67"/>
  <c r="H22" i="67" s="1"/>
  <c r="H74" i="67"/>
  <c r="H75" i="67" s="1"/>
  <c r="H53" i="68"/>
  <c r="H54" i="68" s="1"/>
  <c r="C108" i="3"/>
  <c r="U4" i="50"/>
  <c r="H168" i="62"/>
  <c r="H149" i="66"/>
  <c r="H150" i="66"/>
  <c r="H151" i="66"/>
  <c r="H116" i="68"/>
  <c r="U3" i="17"/>
  <c r="U6" i="17" s="1"/>
  <c r="U4" i="11"/>
  <c r="U5" i="11" s="1"/>
  <c r="U9" i="11"/>
  <c r="U10" i="11" s="1"/>
  <c r="H157" i="48"/>
  <c r="H158" i="48" s="1"/>
  <c r="H175" i="50"/>
  <c r="H176" i="50" s="1"/>
  <c r="H113" i="55"/>
  <c r="H80" i="58"/>
  <c r="H82" i="58" s="1"/>
  <c r="H145" i="60"/>
  <c r="H174" i="64"/>
  <c r="H144" i="60"/>
  <c r="H173" i="64"/>
  <c r="H173" i="50"/>
  <c r="H151" i="53"/>
  <c r="H152" i="53" s="1"/>
  <c r="H156" i="54"/>
  <c r="H69" i="55"/>
  <c r="H70" i="55" s="1"/>
  <c r="H27" i="56"/>
  <c r="H175" i="56"/>
  <c r="H138" i="59"/>
  <c r="H48" i="60"/>
  <c r="H97" i="60"/>
  <c r="H143" i="60"/>
  <c r="H16" i="62"/>
  <c r="H63" i="62"/>
  <c r="H64" i="62" s="1"/>
  <c r="H167" i="63"/>
  <c r="H172" i="64"/>
  <c r="H176" i="64" s="1"/>
  <c r="H87" i="65"/>
  <c r="H88" i="65" s="1"/>
  <c r="H4" i="67"/>
  <c r="H5" i="67" s="1"/>
  <c r="H157" i="68"/>
  <c r="H158" i="68" s="1"/>
  <c r="H69" i="69"/>
  <c r="H70" i="69" s="1"/>
  <c r="H27" i="70"/>
  <c r="H29" i="70" s="1"/>
  <c r="C58" i="40"/>
  <c r="C84" i="40"/>
  <c r="H151" i="67"/>
  <c r="H152" i="67" s="1"/>
  <c r="H126" i="70"/>
  <c r="H127" i="70" s="1"/>
  <c r="C59" i="40"/>
  <c r="C83" i="40"/>
  <c r="U3" i="37"/>
  <c r="U7" i="37" s="1"/>
  <c r="U3" i="50"/>
  <c r="U5" i="50" s="1"/>
  <c r="C65" i="16"/>
  <c r="C71" i="16" s="1"/>
  <c r="C81" i="40"/>
  <c r="C93" i="40" s="1"/>
  <c r="H68" i="48"/>
  <c r="H26" i="49"/>
  <c r="H29" i="49" s="1"/>
  <c r="H34" i="50"/>
  <c r="H131" i="50"/>
  <c r="H41" i="51"/>
  <c r="H44" i="51" s="1"/>
  <c r="H69" i="54"/>
  <c r="H27" i="55"/>
  <c r="H138" i="58"/>
  <c r="H97" i="59"/>
  <c r="H143" i="59"/>
  <c r="H146" i="59" s="1"/>
  <c r="H16" i="61"/>
  <c r="H63" i="61"/>
  <c r="H167" i="62"/>
  <c r="H125" i="63"/>
  <c r="H127" i="63" s="1"/>
  <c r="H173" i="63"/>
  <c r="H33" i="64"/>
  <c r="H37" i="64" s="1"/>
  <c r="H87" i="64"/>
  <c r="H4" i="66"/>
  <c r="H157" i="67"/>
  <c r="H112" i="68"/>
  <c r="C68" i="16"/>
  <c r="H167" i="48"/>
  <c r="H168" i="48" s="1"/>
  <c r="H33" i="50"/>
  <c r="H37" i="50" s="1"/>
  <c r="H26" i="55"/>
  <c r="H29" i="55" s="1"/>
  <c r="H180" i="56"/>
  <c r="H181" i="56" s="1"/>
  <c r="H15" i="61"/>
  <c r="H17" i="61" s="1"/>
  <c r="H120" i="62"/>
  <c r="H121" i="62" s="1"/>
  <c r="H172" i="63"/>
  <c r="H86" i="64"/>
  <c r="H88" i="64" s="1"/>
  <c r="H53" i="66"/>
  <c r="H54" i="66" s="1"/>
  <c r="H102" i="66"/>
  <c r="H103" i="66" s="1"/>
  <c r="H156" i="67"/>
  <c r="H158" i="67" s="1"/>
  <c r="H180" i="70"/>
  <c r="H181" i="70" s="1"/>
  <c r="C69" i="16"/>
  <c r="C16" i="43" l="1"/>
  <c r="M7" i="55"/>
  <c r="H186" i="48"/>
  <c r="H88" i="35"/>
  <c r="H17" i="47"/>
  <c r="H127" i="25"/>
  <c r="C16" i="64"/>
  <c r="H146" i="17"/>
  <c r="C24" i="54"/>
  <c r="H127" i="69"/>
  <c r="C101" i="3"/>
  <c r="H152" i="47"/>
  <c r="H176" i="44"/>
  <c r="H176" i="16"/>
  <c r="H168" i="38"/>
  <c r="H82" i="42"/>
  <c r="H17" i="39"/>
  <c r="H29" i="30"/>
  <c r="H134" i="37"/>
  <c r="C16" i="28"/>
  <c r="H146" i="13"/>
  <c r="C77" i="3"/>
  <c r="C89" i="3" s="1"/>
  <c r="C78" i="3"/>
  <c r="C79" i="3"/>
  <c r="C80" i="3"/>
  <c r="C81" i="3"/>
  <c r="C83" i="3"/>
  <c r="C86" i="3"/>
  <c r="H121" i="46"/>
  <c r="H37" i="43"/>
  <c r="H152" i="33"/>
  <c r="H70" i="22"/>
  <c r="H116" i="17"/>
  <c r="Q6" i="25"/>
  <c r="H37" i="49"/>
  <c r="C145" i="3"/>
  <c r="C148" i="3"/>
  <c r="H152" i="66"/>
  <c r="H134" i="70"/>
  <c r="H70" i="56"/>
  <c r="H5" i="37"/>
  <c r="H152" i="31"/>
  <c r="H127" i="36"/>
  <c r="H44" i="29"/>
  <c r="H134" i="31"/>
  <c r="H29" i="10"/>
  <c r="M10" i="56"/>
  <c r="C24" i="49"/>
  <c r="C41" i="52"/>
  <c r="H37" i="51"/>
  <c r="C149" i="3"/>
  <c r="H134" i="56"/>
  <c r="H121" i="39"/>
  <c r="H11" i="51"/>
  <c r="H11" i="56"/>
  <c r="H37" i="32"/>
  <c r="H152" i="27"/>
  <c r="H108" i="48"/>
  <c r="H181" i="25"/>
  <c r="H116" i="65"/>
  <c r="H29" i="28"/>
  <c r="H176" i="18"/>
  <c r="H127" i="24"/>
  <c r="H152" i="52"/>
  <c r="M7" i="42"/>
  <c r="C93" i="3"/>
  <c r="H163" i="61"/>
  <c r="H108" i="42"/>
  <c r="H70" i="29"/>
  <c r="H75" i="58"/>
  <c r="H11" i="44"/>
  <c r="C16" i="66"/>
  <c r="C16" i="50"/>
  <c r="C121" i="3"/>
  <c r="C92" i="3"/>
  <c r="C103" i="3"/>
  <c r="C104" i="3"/>
  <c r="H176" i="34"/>
  <c r="H17" i="30"/>
  <c r="H127" i="16"/>
  <c r="C24" i="50"/>
  <c r="C34" i="33"/>
  <c r="H44" i="70"/>
  <c r="H11" i="26"/>
  <c r="H116" i="15"/>
  <c r="C16" i="65"/>
  <c r="H176" i="68"/>
  <c r="H186" i="64"/>
  <c r="H116" i="56"/>
  <c r="H127" i="50"/>
  <c r="H121" i="50"/>
  <c r="H134" i="52"/>
  <c r="H75" i="47"/>
  <c r="H146" i="30"/>
  <c r="H37" i="24"/>
  <c r="H70" i="27"/>
  <c r="H22" i="10"/>
  <c r="H44" i="15"/>
  <c r="H168" i="22"/>
  <c r="C30" i="34"/>
  <c r="C16" i="57"/>
  <c r="C169" i="3"/>
  <c r="C16" i="36"/>
  <c r="C150" i="3"/>
  <c r="C140" i="3"/>
  <c r="H70" i="49"/>
  <c r="H44" i="58"/>
  <c r="M68" i="3"/>
  <c r="M70" i="3" s="1"/>
  <c r="M69" i="3"/>
  <c r="H44" i="46"/>
  <c r="H88" i="24"/>
  <c r="H37" i="23"/>
  <c r="M20" i="69"/>
  <c r="H37" i="45"/>
  <c r="H75" i="46"/>
  <c r="H127" i="38"/>
  <c r="H37" i="36"/>
  <c r="Q10" i="19"/>
  <c r="M15" i="63"/>
  <c r="H146" i="16"/>
  <c r="C24" i="53"/>
  <c r="C40" i="32"/>
  <c r="M145" i="3"/>
  <c r="M146" i="3" s="1"/>
  <c r="H11" i="60"/>
  <c r="H75" i="41"/>
  <c r="H116" i="51"/>
  <c r="H116" i="40"/>
  <c r="H93" i="44"/>
  <c r="H29" i="43"/>
  <c r="H152" i="38"/>
  <c r="H88" i="31"/>
  <c r="H134" i="30"/>
  <c r="C24" i="55"/>
  <c r="H93" i="18"/>
  <c r="H103" i="8"/>
  <c r="H29" i="33"/>
  <c r="H116" i="42"/>
  <c r="H37" i="48"/>
  <c r="H11" i="17"/>
  <c r="C16" i="17"/>
  <c r="C24" i="41"/>
  <c r="C151" i="3"/>
  <c r="C152" i="3"/>
  <c r="C98" i="3"/>
  <c r="Q11" i="59"/>
  <c r="H70" i="16"/>
  <c r="H98" i="29"/>
  <c r="H146" i="58"/>
  <c r="H127" i="55"/>
  <c r="H93" i="40"/>
  <c r="H5" i="14"/>
  <c r="H116" i="6"/>
  <c r="Q16" i="18"/>
  <c r="H29" i="50"/>
  <c r="M10" i="66"/>
  <c r="C124" i="3"/>
  <c r="C125" i="3"/>
  <c r="C126" i="3"/>
  <c r="C127" i="3"/>
  <c r="C129" i="3"/>
  <c r="C131" i="3"/>
  <c r="C134" i="3"/>
  <c r="C135" i="3"/>
  <c r="C136" i="3"/>
  <c r="C77" i="40"/>
  <c r="H116" i="46"/>
  <c r="H22" i="45"/>
  <c r="C55" i="39"/>
  <c r="H134" i="42"/>
  <c r="H139" i="16"/>
  <c r="H176" i="24"/>
  <c r="H139" i="38"/>
  <c r="H98" i="49"/>
  <c r="H44" i="38"/>
  <c r="H64" i="41"/>
  <c r="H37" i="11"/>
  <c r="H163" i="22"/>
  <c r="H108" i="5"/>
  <c r="H49" i="21"/>
  <c r="C143" i="3"/>
  <c r="C102" i="3"/>
  <c r="H29" i="60"/>
  <c r="H29" i="48"/>
  <c r="H44" i="18"/>
  <c r="C16" i="51"/>
  <c r="Q16" i="4"/>
  <c r="C16" i="8"/>
  <c r="C146" i="3"/>
  <c r="C172" i="3"/>
  <c r="C180" i="3"/>
  <c r="C181" i="3"/>
  <c r="C182" i="3"/>
  <c r="C183" i="3"/>
  <c r="C184" i="3"/>
  <c r="C173" i="3"/>
  <c r="C175" i="3"/>
  <c r="H152" i="21"/>
  <c r="H127" i="41"/>
  <c r="C24" i="63"/>
  <c r="M20" i="36"/>
  <c r="H134" i="5"/>
  <c r="C16" i="39"/>
  <c r="C16" i="14"/>
  <c r="C16" i="3"/>
  <c r="H75" i="27"/>
  <c r="H11" i="7"/>
  <c r="H152" i="29"/>
  <c r="C24" i="58"/>
  <c r="C16" i="58"/>
  <c r="H29" i="69"/>
  <c r="H70" i="68"/>
  <c r="C174" i="3"/>
  <c r="H82" i="36"/>
  <c r="H139" i="41"/>
  <c r="H82" i="3"/>
  <c r="C24" i="21"/>
  <c r="C34" i="41"/>
  <c r="H98" i="35"/>
  <c r="C141" i="3"/>
  <c r="C97" i="3"/>
  <c r="C85" i="3"/>
  <c r="C128" i="3"/>
  <c r="H17" i="32"/>
  <c r="H134" i="29"/>
  <c r="C24" i="18"/>
  <c r="H93" i="6"/>
  <c r="C100" i="3"/>
  <c r="H88" i="49"/>
  <c r="H11" i="43"/>
  <c r="H29" i="29"/>
  <c r="C16" i="68"/>
  <c r="C94" i="3"/>
  <c r="C147" i="3"/>
  <c r="H59" i="60"/>
  <c r="H54" i="52"/>
  <c r="H37" i="47"/>
  <c r="H88" i="21"/>
  <c r="H116" i="21"/>
  <c r="H176" i="20"/>
  <c r="Q22" i="61"/>
  <c r="C24" i="16"/>
  <c r="H17" i="21"/>
  <c r="H37" i="70"/>
  <c r="H37" i="56"/>
  <c r="H17" i="43"/>
  <c r="H134" i="28"/>
  <c r="Q11" i="29"/>
  <c r="C16" i="55"/>
  <c r="C24" i="11"/>
  <c r="H176" i="46"/>
  <c r="C144" i="3"/>
  <c r="H116" i="44"/>
  <c r="C132" i="3"/>
  <c r="H176" i="48"/>
  <c r="H49" i="39"/>
  <c r="H59" i="51"/>
  <c r="H152" i="20"/>
  <c r="H82" i="4"/>
  <c r="Q37" i="29"/>
  <c r="H17" i="14"/>
  <c r="C24" i="47"/>
  <c r="C137" i="3" l="1"/>
  <c r="C185" i="3"/>
  <c r="C153" i="3"/>
  <c r="C105" i="3"/>
</calcChain>
</file>

<file path=xl/sharedStrings.xml><?xml version="1.0" encoding="utf-8"?>
<sst xmlns="http://schemas.openxmlformats.org/spreadsheetml/2006/main" count="21623" uniqueCount="659">
  <si>
    <t>Office</t>
  </si>
  <si>
    <t>President</t>
  </si>
  <si>
    <t>JEB BUSH</t>
  </si>
  <si>
    <t>BEN CARSON</t>
  </si>
  <si>
    <t>CHRIS CHRISTIE</t>
  </si>
  <si>
    <t>TED CRUZ</t>
  </si>
  <si>
    <t>CARLY FIORINA</t>
  </si>
  <si>
    <t>LINDSEY GRAHAM</t>
  </si>
  <si>
    <t>MIKE HUCKABEE</t>
  </si>
  <si>
    <t>JOHN R. KASICH</t>
  </si>
  <si>
    <t>RAND PAUL</t>
  </si>
  <si>
    <t>MARCO RUBIO</t>
  </si>
  <si>
    <t>RICK SANTORUM</t>
  </si>
  <si>
    <t>DONAL J. TRUMP</t>
  </si>
  <si>
    <t>UNCOMMITTED</t>
  </si>
  <si>
    <t>Total</t>
  </si>
  <si>
    <t>Votes</t>
  </si>
  <si>
    <t>Percentage %</t>
  </si>
  <si>
    <t>Senate</t>
  </si>
  <si>
    <t>MARCUS BOWMAN</t>
  </si>
  <si>
    <t>JOHN MARTIN</t>
  </si>
  <si>
    <t>JONATHAN McCONNELL</t>
  </si>
  <si>
    <t>SHADRACK McGILL</t>
  </si>
  <si>
    <t>RICHARD C SHELBY</t>
  </si>
  <si>
    <t>House District 1</t>
  </si>
  <si>
    <t>BRADLEY BYRNE</t>
  </si>
  <si>
    <t>DEAN YOUNG</t>
  </si>
  <si>
    <t>House District 2</t>
  </si>
  <si>
    <t>MARTHA ROBY</t>
  </si>
  <si>
    <t>ROBERT L. "BOB" ROGERS</t>
  </si>
  <si>
    <t>BECKY GERRITSON</t>
  </si>
  <si>
    <t>House District 3</t>
  </si>
  <si>
    <t>MIKE ROGERS</t>
  </si>
  <si>
    <t>LARRY DiCHIARA</t>
  </si>
  <si>
    <t>House District 4</t>
  </si>
  <si>
    <t>ROBERT ADERHOLT</t>
  </si>
  <si>
    <t>PHIL NORRIS</t>
  </si>
  <si>
    <t>Supreme Count 3</t>
  </si>
  <si>
    <t>DONNA J BEAULIEU</t>
  </si>
  <si>
    <t>TOM PARKER</t>
  </si>
  <si>
    <t>ST BOE 1</t>
  </si>
  <si>
    <t>MATTHEW BROWN</t>
  </si>
  <si>
    <t>ADAM BOURNE</t>
  </si>
  <si>
    <t>CARL MYRICK</t>
  </si>
  <si>
    <t>JACKIE ZEIGLER</t>
  </si>
  <si>
    <t>STEPHANIE BELL</t>
  </si>
  <si>
    <t xml:space="preserve">JUSTIN BARKLEY </t>
  </si>
  <si>
    <t>ST BOE 3</t>
  </si>
  <si>
    <t>ST BOE 7</t>
  </si>
  <si>
    <t>JEFF NEWMAN</t>
  </si>
  <si>
    <t>JIM BONNER</t>
  </si>
  <si>
    <t>RHEA TAYS FULMER</t>
  </si>
  <si>
    <t>PSC President</t>
  </si>
  <si>
    <t>TWINKLE CAVANAUGH</t>
  </si>
  <si>
    <t>TERRY DUNN</t>
  </si>
  <si>
    <t>Delegates</t>
  </si>
  <si>
    <t>BUSH ST 10</t>
  </si>
  <si>
    <t>LUKE CAMARA</t>
  </si>
  <si>
    <t>MATT LEMBKE</t>
  </si>
  <si>
    <t>CARSON ST 1</t>
  </si>
  <si>
    <t>PHYLLIS DAVIS</t>
  </si>
  <si>
    <t>BILL HARRIS</t>
  </si>
  <si>
    <t>DEAN PARKER</t>
  </si>
  <si>
    <t>CARSON ST 2</t>
  </si>
  <si>
    <t>CLAY BARCLAY</t>
  </si>
  <si>
    <t>PAT WILSON</t>
  </si>
  <si>
    <t>BENJAMIN WINDOM</t>
  </si>
  <si>
    <t>CARSON ST 3</t>
  </si>
  <si>
    <t>RALPH CARMICHAEL</t>
  </si>
  <si>
    <t>FRED "Michael" HUGHES</t>
  </si>
  <si>
    <t>CARSON ST 4</t>
  </si>
  <si>
    <t>JOANNE B. PARKER</t>
  </si>
  <si>
    <t>RENEE GENTLE POWERS</t>
  </si>
  <si>
    <t>ANN PRATHER SPECK</t>
  </si>
  <si>
    <t>BRUCE E. TUCKER</t>
  </si>
  <si>
    <t>CARSON ST 5</t>
  </si>
  <si>
    <t>JACKIE CURTISS</t>
  </si>
  <si>
    <t>MONIQUE R. HENLEY</t>
  </si>
  <si>
    <t>MICHAEL PETRUZELLA</t>
  </si>
  <si>
    <t>MORRIS A WESELOH</t>
  </si>
  <si>
    <t>CARSON ST 7</t>
  </si>
  <si>
    <t>HOMAS A. KENDRICK</t>
  </si>
  <si>
    <t>ELBERT PETERS</t>
  </si>
  <si>
    <t>CARSON ST 8</t>
  </si>
  <si>
    <t>RHODA S. BOONE</t>
  </si>
  <si>
    <t>SHANTRELL NICKS</t>
  </si>
  <si>
    <t>CARSON ST 13</t>
  </si>
  <si>
    <t>PATTY HOBBS</t>
  </si>
  <si>
    <t>JAMES B. KENNEDY</t>
  </si>
  <si>
    <t>CARSON ST 25</t>
  </si>
  <si>
    <t>GINGER MURPHY</t>
  </si>
  <si>
    <t>BRET RIDDLE</t>
  </si>
  <si>
    <t>CRUZ ST 2</t>
  </si>
  <si>
    <t>CHIP BROWN</t>
  </si>
  <si>
    <t>ANN EUBANK</t>
  </si>
  <si>
    <t>STEVEN KING</t>
  </si>
  <si>
    <t>CRUZ ST 3</t>
  </si>
  <si>
    <t>TERESA F. BRAUN</t>
  </si>
  <si>
    <t>DAVID WILSON</t>
  </si>
  <si>
    <t>CRUZ ST 4</t>
  </si>
  <si>
    <t>MO BROOKS</t>
  </si>
  <si>
    <t>SUZELLE JOSEY</t>
  </si>
  <si>
    <t>CRUZ ST 7</t>
  </si>
  <si>
    <t>CARLA S. KING</t>
  </si>
  <si>
    <t>WILL MOTLOW</t>
  </si>
  <si>
    <t>DAWN RAY</t>
  </si>
  <si>
    <t>CRUZ ST 9</t>
  </si>
  <si>
    <t>SUE ALEXANDER</t>
  </si>
  <si>
    <t>CHRISTOPHER DRENSEK</t>
  </si>
  <si>
    <t>CRUZ ST 25</t>
  </si>
  <si>
    <t>MARGARET S. CLARKE</t>
  </si>
  <si>
    <t>CARSON SPRAYBERRY</t>
  </si>
  <si>
    <t>HUCKABEE ST 3</t>
  </si>
  <si>
    <t>JOEL L. KIMBROUGH</t>
  </si>
  <si>
    <t>CLAUDIA SIMPSON</t>
  </si>
  <si>
    <t>KASICH ST 3</t>
  </si>
  <si>
    <t>M. BAKER ALLEN</t>
  </si>
  <si>
    <t>RICK PATE</t>
  </si>
  <si>
    <t>RUBIO ST 1</t>
  </si>
  <si>
    <t>HANK BLACKMON</t>
  </si>
  <si>
    <t>ROSS D'ENTREMONT</t>
  </si>
  <si>
    <t>HAILEY LANN</t>
  </si>
  <si>
    <t>MARY DEMPSEY LEMBKE</t>
  </si>
  <si>
    <t>CLAY SCOFIELD</t>
  </si>
  <si>
    <t>RUBIO ST 2</t>
  </si>
  <si>
    <t>SALLIE M. BRYANT</t>
  </si>
  <si>
    <t>GREG REID</t>
  </si>
  <si>
    <t>RUBIO ST 3</t>
  </si>
  <si>
    <t>MICHAEL F "MIKE" BOLIN</t>
  </si>
  <si>
    <t>JOE M. DOMNANOVICH</t>
  </si>
  <si>
    <t>CAM WARD</t>
  </si>
  <si>
    <t>RUBIO ST 4</t>
  </si>
  <si>
    <t>JAMES W. "JIM" BENNET</t>
  </si>
  <si>
    <t>VICTOR K. BIEBIGHAUSER</t>
  </si>
  <si>
    <t>LINDA MAYNOR</t>
  </si>
  <si>
    <t>DEREK WALTCHACK</t>
  </si>
  <si>
    <t xml:space="preserve">RUBIO ST 5 </t>
  </si>
  <si>
    <t>PAUL DeMARCO</t>
  </si>
  <si>
    <t>MARSHALL YATES</t>
  </si>
  <si>
    <t>RUBIO ST 6</t>
  </si>
  <si>
    <t>JOHN AMARI</t>
  </si>
  <si>
    <t>GREG COOK</t>
  </si>
  <si>
    <t>DON FISHER</t>
  </si>
  <si>
    <t>KAY FOX</t>
  </si>
  <si>
    <t>RUBIO ST 7</t>
  </si>
  <si>
    <t>SUSAN DuBOSE</t>
  </si>
  <si>
    <t>MATT FRIDY</t>
  </si>
  <si>
    <t>STEVE SMITH</t>
  </si>
  <si>
    <t>RUBIO ST 9</t>
  </si>
  <si>
    <t>CAROL HINKLE</t>
  </si>
  <si>
    <t>OSCAR M. PRICE III</t>
  </si>
  <si>
    <t>DAVID WISDOM</t>
  </si>
  <si>
    <t>RUBIO ST 13</t>
  </si>
  <si>
    <t>SUSAN BLANKENSHIP</t>
  </si>
  <si>
    <t>MICHAEL KING</t>
  </si>
  <si>
    <t>RUBIO ST 24</t>
  </si>
  <si>
    <t>NATHANIEL LEDBETTER</t>
  </si>
  <si>
    <t>JASON TUNNELL</t>
  </si>
  <si>
    <t>TRUMP ST 1</t>
  </si>
  <si>
    <t>JONATHAN O. BARBEE</t>
  </si>
  <si>
    <t>TOM DAVIS</t>
  </si>
  <si>
    <t>RANDY E. DUNCAN</t>
  </si>
  <si>
    <t>STACY LEE GEORGE</t>
  </si>
  <si>
    <t>TRUMP ST 2</t>
  </si>
  <si>
    <t>JIM CARNS</t>
  </si>
  <si>
    <t xml:space="preserve">KEN GAWRONSKI JR. </t>
  </si>
  <si>
    <t xml:space="preserve">TRUMP ST 6 </t>
  </si>
  <si>
    <t>JAMES MATTHEWS</t>
  </si>
  <si>
    <t>TIM WADSWORTH</t>
  </si>
  <si>
    <t>BUSH CD 3/1</t>
  </si>
  <si>
    <t>TIM HUDDLESTON</t>
  </si>
  <si>
    <t>GERALD DIAL</t>
  </si>
  <si>
    <t>LEN GAVIN</t>
  </si>
  <si>
    <t>LOUISE M. BOYD</t>
  </si>
  <si>
    <t>BUSH CD 7/3</t>
  </si>
  <si>
    <t>CARSON CD 1/1</t>
  </si>
  <si>
    <t>JACQUELYN "JACKIE" GAY</t>
  </si>
  <si>
    <t>PATRICK MURPHY</t>
  </si>
  <si>
    <t>CARSON CD 1/2</t>
  </si>
  <si>
    <t>JIM GAY</t>
  </si>
  <si>
    <t>MARLA MOORER EDDINS</t>
  </si>
  <si>
    <t>CARSON CD 4/1</t>
  </si>
  <si>
    <t>BONNIE SACHS</t>
  </si>
  <si>
    <t>SUSAN B. BEACH</t>
  </si>
  <si>
    <t>CARSON CD 4/3</t>
  </si>
  <si>
    <t>JILL GUDGER HOWELL</t>
  </si>
  <si>
    <t>DON E. BEACH</t>
  </si>
  <si>
    <t>RONNIE MOBLEY</t>
  </si>
  <si>
    <t>JOYCE CLARK</t>
  </si>
  <si>
    <t>JAMES T. SENTELL</t>
  </si>
  <si>
    <t>TOM BUTLER</t>
  </si>
  <si>
    <t>DOUG HALE</t>
  </si>
  <si>
    <t>CARSON CD 6/2</t>
  </si>
  <si>
    <t>PATRICIA N. MOORE</t>
  </si>
  <si>
    <t>CHUCK CLARKE</t>
  </si>
  <si>
    <t>CRUZ CD 2/1</t>
  </si>
  <si>
    <t>MIKE HOLMES</t>
  </si>
  <si>
    <t>ED FOY</t>
  </si>
  <si>
    <t>CRUZ CD 2/3</t>
  </si>
  <si>
    <t>JOHN C. BELL</t>
  </si>
  <si>
    <t>MICHAEL R. QUATTLEBAUM</t>
  </si>
  <si>
    <t>CRUZ CD 5/1</t>
  </si>
  <si>
    <t>ANDREW SORRELL</t>
  </si>
  <si>
    <t>LINDA HALE</t>
  </si>
  <si>
    <t>MARTHA BROOKS</t>
  </si>
  <si>
    <t>JOAN REYNOLDS</t>
  </si>
  <si>
    <t>COLIN LUKE</t>
  </si>
  <si>
    <t>Betty ZEITZ</t>
  </si>
  <si>
    <t>DENIA PETRUZELLA</t>
  </si>
  <si>
    <t>DAN ROBERTS</t>
  </si>
  <si>
    <t>CALEB CONNER</t>
  </si>
  <si>
    <t>RICH WINGO</t>
  </si>
  <si>
    <t>DONNA MARIE LONG</t>
  </si>
  <si>
    <t>SHELBY C. HIGH</t>
  </si>
  <si>
    <t>RUBIO CD 1/3</t>
  </si>
  <si>
    <t>CRUZ CD 7/3</t>
  </si>
  <si>
    <t>CRUZ CD 7/1</t>
  </si>
  <si>
    <t>CRUZ CD 6/3</t>
  </si>
  <si>
    <t>CRUZ CD 6/1</t>
  </si>
  <si>
    <t>JAMES K WILKINS</t>
  </si>
  <si>
    <t>CHIRS ELLIOT</t>
  </si>
  <si>
    <t>RUBIO CD 2/1</t>
  </si>
  <si>
    <t>J. ALLEN MEADOWS</t>
  </si>
  <si>
    <t>BRANDON SHOUPE</t>
  </si>
  <si>
    <t>RUBIO CD 3/1</t>
  </si>
  <si>
    <t>LAURA PERRYMAN SATTERFIELD</t>
  </si>
  <si>
    <t>TOM WHATLEY</t>
  </si>
  <si>
    <t>RUBIO CD 3/2</t>
  </si>
  <si>
    <t>J. W. GODWIN</t>
  </si>
  <si>
    <t>JOSEPH R. FULLER</t>
  </si>
  <si>
    <t>RUBIO CD 3/3</t>
  </si>
  <si>
    <t>KAREN E. CARTER</t>
  </si>
  <si>
    <t>AMY M. HAMPTON</t>
  </si>
  <si>
    <t>RUBIO CD 5/1</t>
  </si>
  <si>
    <t>DEAN BRANDON</t>
  </si>
  <si>
    <t>ANGELA McCARTER</t>
  </si>
  <si>
    <t>RUBIO CD 6/1</t>
  </si>
  <si>
    <t>DANNY GARRETT</t>
  </si>
  <si>
    <t>MIKE BROOKS</t>
  </si>
  <si>
    <t>RUBIO CD 7/1</t>
  </si>
  <si>
    <t>GRADY H. THORNTON</t>
  </si>
  <si>
    <t>JOHN H. SELLERS</t>
  </si>
  <si>
    <t>TRUMP CD 1/1</t>
  </si>
  <si>
    <t>FRANK BURT JR.</t>
  </si>
  <si>
    <t>GAYLE HART</t>
  </si>
  <si>
    <t>TRUMP CD 2/2</t>
  </si>
  <si>
    <t>RON CREEL</t>
  </si>
  <si>
    <t>JEREMY ADAMS</t>
  </si>
  <si>
    <t>TRUMP CD 4/1</t>
  </si>
  <si>
    <t>BRADLEY L. "BRAD" WILLIAMS</t>
  </si>
  <si>
    <t>LAUREN BRYANT McFARLAND</t>
  </si>
  <si>
    <t>TRUMP CD 5/1</t>
  </si>
  <si>
    <t>JIM PETERS</t>
  </si>
  <si>
    <t>STACIE GRELIER</t>
  </si>
  <si>
    <t>TRUMP CD 5/2</t>
  </si>
  <si>
    <t>SHANNON MATTHEW MOORE</t>
  </si>
  <si>
    <t>DOTTIE BEAVER</t>
  </si>
  <si>
    <t>TRUMP CD 5/3</t>
  </si>
  <si>
    <t>LaDONNA DICKENS HAMAKER</t>
  </si>
  <si>
    <t>ANTHONY M. TURNER</t>
  </si>
  <si>
    <t>TRUMP CD 6/3</t>
  </si>
  <si>
    <t>PATSY VINES</t>
  </si>
  <si>
    <t>DAVID TOTHEROW</t>
  </si>
  <si>
    <t>TRUMP CD 7/1</t>
  </si>
  <si>
    <t>MARGIE B. GEORGE</t>
  </si>
  <si>
    <t>TERESA I. BEEKER</t>
  </si>
  <si>
    <t>DA CIR 19</t>
  </si>
  <si>
    <t>CASEY BIGGS</t>
  </si>
  <si>
    <t>RANDALL V. HOUSTON</t>
  </si>
  <si>
    <t>Co Comm 1</t>
  </si>
  <si>
    <t>RUSTY JACKSLAND</t>
  </si>
  <si>
    <t>SID THOMPSON</t>
  </si>
  <si>
    <t>JEFF WAINWRIGHT</t>
  </si>
  <si>
    <t>Co Comm 3</t>
  </si>
  <si>
    <t>DONALD MEEKS JR.</t>
  </si>
  <si>
    <t>VAN SMITH</t>
  </si>
  <si>
    <t>Co Comm 4</t>
  </si>
  <si>
    <t>MARSHALL REESE</t>
  </si>
  <si>
    <t>JAY THOMPSON</t>
  </si>
  <si>
    <t>CO BOE 3</t>
  </si>
  <si>
    <t>MARK HINDMAN</t>
  </si>
  <si>
    <t>BARB MOKRZYCKI</t>
  </si>
  <si>
    <t>Supreme Court 3</t>
  </si>
  <si>
    <t>CARSON CD 5/1</t>
  </si>
  <si>
    <t>CO BOE 7</t>
  </si>
  <si>
    <t>SHANNON CAULEY</t>
  </si>
  <si>
    <t>CHRIS FRANCIS</t>
  </si>
  <si>
    <t xml:space="preserve">Vote </t>
  </si>
  <si>
    <t>CO COMM 3</t>
  </si>
  <si>
    <t>SAMMY HOLDSAMBECK</t>
  </si>
  <si>
    <t>WALT WILLIAMS</t>
  </si>
  <si>
    <t xml:space="preserve">Votes </t>
  </si>
  <si>
    <t>DA 41</t>
  </si>
  <si>
    <t>PAMELA . CASEY</t>
  </si>
  <si>
    <t>SCOTTL McPHERSON</t>
  </si>
  <si>
    <t>CO COMM 2</t>
  </si>
  <si>
    <t>JESSIE D. CARR</t>
  </si>
  <si>
    <t>ANDY M. GRAVES</t>
  </si>
  <si>
    <t>MIKE PAINTER</t>
  </si>
  <si>
    <t>CARTHAL SELF</t>
  </si>
  <si>
    <t>JEREMY SMITH</t>
  </si>
  <si>
    <t>CO COMM 4</t>
  </si>
  <si>
    <t>GARY STRICKLIN</t>
  </si>
  <si>
    <t>NICK WASHBURN</t>
  </si>
  <si>
    <t>CO BOE 5</t>
  </si>
  <si>
    <t>JASON FULLER</t>
  </si>
  <si>
    <t>CHIRS LATTA</t>
  </si>
  <si>
    <t>CJ 7/3</t>
  </si>
  <si>
    <t>DEBRA H. JONES</t>
  </si>
  <si>
    <t>CAREY N. KIRBY</t>
  </si>
  <si>
    <t>Vote</t>
  </si>
  <si>
    <t>CJ 7/5</t>
  </si>
  <si>
    <t>RAY BRYAN</t>
  </si>
  <si>
    <t>SHANNON PAGE</t>
  </si>
  <si>
    <t>DA 5</t>
  </si>
  <si>
    <t>WILLIAM G "BILL" HARRIS</t>
  </si>
  <si>
    <t>DAMON LEWIS</t>
  </si>
  <si>
    <t>RANDY L. JONES</t>
  </si>
  <si>
    <t>MARK A. WELSH</t>
  </si>
  <si>
    <t>CO COMM 1</t>
  </si>
  <si>
    <t xml:space="preserve"> Vote </t>
  </si>
  <si>
    <t>DA 19</t>
  </si>
  <si>
    <t>DJ 1</t>
  </si>
  <si>
    <t>ANGIE COLLINS-MAYFIELD</t>
  </si>
  <si>
    <t>ALI UPCHURCH GARRETT</t>
  </si>
  <si>
    <t>CHIRS SPEAKS</t>
  </si>
  <si>
    <t>DA 40</t>
  </si>
  <si>
    <t>AMY NEWSOME</t>
  </si>
  <si>
    <t>JOHN KEITH WARREN</t>
  </si>
  <si>
    <t>JEFF WILLIS</t>
  </si>
  <si>
    <t>SUPER ED</t>
  </si>
  <si>
    <t>KAREN CARR</t>
  </si>
  <si>
    <t>BILLY WALKER</t>
  </si>
  <si>
    <t>GABE FARR</t>
  </si>
  <si>
    <t>DONALD C. HARRIS</t>
  </si>
  <si>
    <t>TERRY MEEK</t>
  </si>
  <si>
    <t>RAY MILSTEAD</t>
  </si>
  <si>
    <t>GREG DENNEY</t>
  </si>
  <si>
    <t>RICKY ROBERTSON</t>
  </si>
  <si>
    <t>JOHN G. WHEELES</t>
  </si>
  <si>
    <t xml:space="preserve">RAY BRYAN </t>
  </si>
  <si>
    <t>LAURA MORROW COBB</t>
  </si>
  <si>
    <t>CARON DAVIS</t>
  </si>
  <si>
    <t>RICHARD A. "RICK" EDWARDS</t>
  </si>
  <si>
    <t>BOBBY BROOKS</t>
  </si>
  <si>
    <t>JAKE DURHAM</t>
  </si>
  <si>
    <t>DAVID W. LEDBETTER</t>
  </si>
  <si>
    <t>CHARLES S. TURNER</t>
  </si>
  <si>
    <t>CLAIRE P. DRYDEN</t>
  </si>
  <si>
    <t>CHAD YOUNG</t>
  </si>
  <si>
    <t>CO BOE 1</t>
  </si>
  <si>
    <t>HOPE MELTON LEE</t>
  </si>
  <si>
    <t>OWEN MATTHEW McWHORTER</t>
  </si>
  <si>
    <t>LANCE WILLINGHAM</t>
  </si>
  <si>
    <t>CHRIS KAMINSKI</t>
  </si>
  <si>
    <t>JODEE R. THOMPSON</t>
  </si>
  <si>
    <t>PHIL RUGG</t>
  </si>
  <si>
    <t>DEAN SMITH</t>
  </si>
  <si>
    <t>JOSEPH M. "MIKE" BAILEY</t>
  </si>
  <si>
    <t>KIM ELLIS</t>
  </si>
  <si>
    <t xml:space="preserve">CO COMM 6 </t>
  </si>
  <si>
    <t>STEVE CAPE</t>
  </si>
  <si>
    <t>MICKEY LEE</t>
  </si>
  <si>
    <t>JIM THOMPSON</t>
  </si>
  <si>
    <t>CO BOE 6</t>
  </si>
  <si>
    <t>SHAG LaPRADE</t>
  </si>
  <si>
    <t>ERIC PAYNE</t>
  </si>
  <si>
    <t>CO CONSTABLE</t>
  </si>
  <si>
    <t>DAYMOND JONES</t>
  </si>
  <si>
    <t>LARRY MILLINER</t>
  </si>
  <si>
    <t>DJ 40</t>
  </si>
  <si>
    <t>CJ 22/2</t>
  </si>
  <si>
    <t>BENJAMIN M. BOWDEN</t>
  </si>
  <si>
    <t>COREY BRYAN</t>
  </si>
  <si>
    <t>CO CHAIR</t>
  </si>
  <si>
    <t>BILL GODWIN</t>
  </si>
  <si>
    <t>GREG WHITE</t>
  </si>
  <si>
    <t xml:space="preserve">TONY HOLMES </t>
  </si>
  <si>
    <t>GLEN E. POWELL</t>
  </si>
  <si>
    <t>KYLE ADAMS</t>
  </si>
  <si>
    <t>KYLAN LEWIS</t>
  </si>
  <si>
    <t>ALLEN LUCAS</t>
  </si>
  <si>
    <t>DARRELL HICKS</t>
  </si>
  <si>
    <t>ERIC L. PARKER</t>
  </si>
  <si>
    <t>KENNETH WALKER</t>
  </si>
  <si>
    <t>PATRICK KLEIN</t>
  </si>
  <si>
    <t>GENE SULLINS</t>
  </si>
  <si>
    <t>HEATH ALLBRIGHT</t>
  </si>
  <si>
    <t>SAM BENEFIELD</t>
  </si>
  <si>
    <t>DESTRY STONE</t>
  </si>
  <si>
    <t>JAMES A. THOMPSON</t>
  </si>
  <si>
    <t>CJ 2</t>
  </si>
  <si>
    <t>JOHN NICHOLAS "NICKY" BULL</t>
  </si>
  <si>
    <t>STUART K. SMITH</t>
  </si>
  <si>
    <t>DONALD O. GRANTHAM</t>
  </si>
  <si>
    <t>STEVE McKINNON</t>
  </si>
  <si>
    <t>PAUL PETERS</t>
  </si>
  <si>
    <t>WES STRICKLAND</t>
  </si>
  <si>
    <t>FRANKIE WILSON</t>
  </si>
  <si>
    <t xml:space="preserve">SUPER ED </t>
  </si>
  <si>
    <t>BEN BAKER</t>
  </si>
  <si>
    <t>DENNIS R. COE</t>
  </si>
  <si>
    <t xml:space="preserve">DEREK CALDWELL </t>
  </si>
  <si>
    <t>SCOTT WESTBROOK</t>
  </si>
  <si>
    <t>JASON BARNETT</t>
  </si>
  <si>
    <t>HUGH TAYLOR</t>
  </si>
  <si>
    <t>CO CONSTABLE 2</t>
  </si>
  <si>
    <t>JASON "JIG" HIGGINS</t>
  </si>
  <si>
    <t>JONATHAN LOWREY</t>
  </si>
  <si>
    <t>DON BROCK</t>
  </si>
  <si>
    <t>WILLIAM "BILLY" DALTON</t>
  </si>
  <si>
    <t>REOBERT ELLIOTT</t>
  </si>
  <si>
    <t>BRAD SMITH</t>
  </si>
  <si>
    <t>SHANNA CHAMBLEE</t>
  </si>
  <si>
    <t>KENNY HOLT</t>
  </si>
  <si>
    <t>MARK HRAGYIL</t>
  </si>
  <si>
    <t>MACK DAUGHERTY</t>
  </si>
  <si>
    <t>JAMES "TREY" TAYLOR</t>
  </si>
  <si>
    <t>DAVID BOWEN</t>
  </si>
  <si>
    <t>TROY B. STUBBS</t>
  </si>
  <si>
    <t>JOE FAULK</t>
  </si>
  <si>
    <t>JOHNNY W. FORD</t>
  </si>
  <si>
    <t>STEVEN LIVINGSTON</t>
  </si>
  <si>
    <t>LEISA FINLEY</t>
  </si>
  <si>
    <t>R. LARRY TELL</t>
  </si>
  <si>
    <t xml:space="preserve">CO CONSTABLE </t>
  </si>
  <si>
    <t>WALKER ALLEN-PHILLIPS</t>
  </si>
  <si>
    <t>ROGER KARON PARKER</t>
  </si>
  <si>
    <t>JAMES HILTON HALL, JR.</t>
  </si>
  <si>
    <t>BRANDON SMITH</t>
  </si>
  <si>
    <t>SHERRY ANN DIGMON</t>
  </si>
  <si>
    <t>DAVID GLENN NOLIN</t>
  </si>
  <si>
    <t>LEWIS H. FULLER</t>
  </si>
  <si>
    <t>JOHNNY GRANT</t>
  </si>
  <si>
    <t>TERRY D. McCLAIN</t>
  </si>
  <si>
    <t>LARRY V. PAYNE</t>
  </si>
  <si>
    <t>CJ 24/1</t>
  </si>
  <si>
    <t>SAM JUNKIN</t>
  </si>
  <si>
    <t>CHARLES A. "CHUCK" LANGLEY</t>
  </si>
  <si>
    <t>RICK CARGILE</t>
  </si>
  <si>
    <t>SHANE HUGHES</t>
  </si>
  <si>
    <t>JAMES KNIGHT</t>
  </si>
  <si>
    <t>TROYCE R. TOWNSEL</t>
  </si>
  <si>
    <t>CO COMM 5</t>
  </si>
  <si>
    <t>WILLIAM E. BRAND</t>
  </si>
  <si>
    <t>RUSTY JONES</t>
  </si>
  <si>
    <t>JOE M. LAY</t>
  </si>
  <si>
    <t>WILLIAM DAVID HESTER</t>
  </si>
  <si>
    <t>WADE INMON</t>
  </si>
  <si>
    <t xml:space="preserve">TODD A BRANNON </t>
  </si>
  <si>
    <t>GARY SHIELDS</t>
  </si>
  <si>
    <t xml:space="preserve">JIMMY HILL </t>
  </si>
  <si>
    <t>MICHAEL DAVID McDUFFIE</t>
  </si>
  <si>
    <t>FRED ALLEN SMITH</t>
  </si>
  <si>
    <t>CHRISTINE "CHRIS" UNDERWOOD</t>
  </si>
  <si>
    <t>DAVID WINSTEAD</t>
  </si>
  <si>
    <t>DA 20</t>
  </si>
  <si>
    <t>PATRICK B "PAT" JONES</t>
  </si>
  <si>
    <t>WILLIAM B. MATTHEWS JR.</t>
  </si>
  <si>
    <t>GARY RAY WAXWELL</t>
  </si>
  <si>
    <t>ARTHUR MEDLEY</t>
  </si>
  <si>
    <t>BENTON BEASLEY</t>
  </si>
  <si>
    <t>FRANKLIN "BROTHER" SWANN</t>
  </si>
  <si>
    <t xml:space="preserve"> Votes </t>
  </si>
  <si>
    <t xml:space="preserve">WILLIAM B MATTHEWS JR. </t>
  </si>
  <si>
    <t>GARY RAY MAXWELL</t>
  </si>
  <si>
    <t>PATRICK AMASON</t>
  </si>
  <si>
    <t>LORI COLLIER INGRAM</t>
  </si>
  <si>
    <t>DAVID SEWELL</t>
  </si>
  <si>
    <t>MATT SWANN</t>
  </si>
  <si>
    <t>CO BOE 4</t>
  </si>
  <si>
    <t>MARTY COLLINS</t>
  </si>
  <si>
    <t>KERRY WILLIAMSON</t>
  </si>
  <si>
    <t>KEVIN DUKES</t>
  </si>
  <si>
    <t>BART REEVES</t>
  </si>
  <si>
    <t>CO BOE AT LARGE</t>
  </si>
  <si>
    <t>ANGELA GUESS</t>
  </si>
  <si>
    <t>JOHN B. LYDA</t>
  </si>
  <si>
    <t xml:space="preserve">RONNIE DIXON </t>
  </si>
  <si>
    <t>DONNA PIKE</t>
  </si>
  <si>
    <t>SAMUEL K. STAGGS</t>
  </si>
  <si>
    <t>CJ 10/25</t>
  </si>
  <si>
    <t>AARON L DETTLING</t>
  </si>
  <si>
    <t>JOHN TINDLE</t>
  </si>
  <si>
    <t>CONSTABLE</t>
  </si>
  <si>
    <t>WILLIAM JONES</t>
  </si>
  <si>
    <t xml:space="preserve">SAM JUNKIN </t>
  </si>
  <si>
    <t>VANCE HERRON</t>
  </si>
  <si>
    <t>GARTH MOSS</t>
  </si>
  <si>
    <t>CJ 11/1</t>
  </si>
  <si>
    <t xml:space="preserve">BEN GRAVES </t>
  </si>
  <si>
    <t>WILLIAM SMITH</t>
  </si>
  <si>
    <t>CJ 11/2</t>
  </si>
  <si>
    <t>JAMES ELWYN IRBY</t>
  </si>
  <si>
    <t>WILL POWELL</t>
  </si>
  <si>
    <t>QUINTON HANSON</t>
  </si>
  <si>
    <t>DANNY PETTUS</t>
  </si>
  <si>
    <t>WILLIAM "ROGER" GARNER</t>
  </si>
  <si>
    <t>JOHN HARGETT</t>
  </si>
  <si>
    <t>FAY PARKER</t>
  </si>
  <si>
    <t>ANDY WALLACE</t>
  </si>
  <si>
    <t xml:space="preserve">JIMMY BLACK </t>
  </si>
  <si>
    <t>ANDY RAY BRADFORD</t>
  </si>
  <si>
    <t>JON BRET SMITH</t>
  </si>
  <si>
    <t>DA 37</t>
  </si>
  <si>
    <t>BRANDON HUGHES</t>
  </si>
  <si>
    <t>ROBERT T. TREESE III</t>
  </si>
  <si>
    <t>CJ 39/1</t>
  </si>
  <si>
    <t>HARLAN MITCHELL</t>
  </si>
  <si>
    <t>JAMES "JIM" MOFFATT</t>
  </si>
  <si>
    <t>CHAD WISE</t>
  </si>
  <si>
    <t>DJ 2</t>
  </si>
  <si>
    <t>EDDIE ALLEY</t>
  </si>
  <si>
    <t>MATTHEW R. HUGGINS</t>
  </si>
  <si>
    <t>BEN HARRISON</t>
  </si>
  <si>
    <t>TOM STRAIN</t>
  </si>
  <si>
    <t xml:space="preserve"> DA 5</t>
  </si>
  <si>
    <t>WILLIAM G. "BILL" HARRIS</t>
  </si>
  <si>
    <t>TIM McNEESE</t>
  </si>
  <si>
    <t>BRONSON PATTERSON</t>
  </si>
  <si>
    <t>LARRY DURHAM</t>
  </si>
  <si>
    <t>CRAIG W. HILL</t>
  </si>
  <si>
    <t>EDDIE SISK</t>
  </si>
  <si>
    <t>DAVID VESS</t>
  </si>
  <si>
    <t>DAVE WEIS</t>
  </si>
  <si>
    <t>TYLER McKINNEY</t>
  </si>
  <si>
    <t>SHERE RUCKER</t>
  </si>
  <si>
    <t>CJ 25/1</t>
  </si>
  <si>
    <t>JOHN HODGES BENTLEY</t>
  </si>
  <si>
    <t>SUZANNE SMITH CHILDERS</t>
  </si>
  <si>
    <t>R. E. MARTIN</t>
  </si>
  <si>
    <t>JAMES MAZE</t>
  </si>
  <si>
    <t>DAVID KELLEY</t>
  </si>
  <si>
    <t>RICHARD KILGORE</t>
  </si>
  <si>
    <t>DOUG KUBIK</t>
  </si>
  <si>
    <t>CJ 13/11</t>
  </si>
  <si>
    <t xml:space="preserve">JAMES PATTERSON </t>
  </si>
  <si>
    <t>ALLEN A. RITCHIE</t>
  </si>
  <si>
    <t>JERRY CARL</t>
  </si>
  <si>
    <t>MARGIE WILCOX</t>
  </si>
  <si>
    <t>BILL FOSTER</t>
  </si>
  <si>
    <t>THERESA V. HUBBARD</t>
  </si>
  <si>
    <t>CONSTABLE 12</t>
  </si>
  <si>
    <t>BOBBY MOSELEY</t>
  </si>
  <si>
    <t>VAN BUREN SOWELL</t>
  </si>
  <si>
    <t>CONSTABLE 22</t>
  </si>
  <si>
    <t>RUFUS "BUDDY" COOR</t>
  </si>
  <si>
    <t>CHARLIE HORTON</t>
  </si>
  <si>
    <t>FRANCES McPHAIL</t>
  </si>
  <si>
    <t>CONSTABLE 65</t>
  </si>
  <si>
    <t>ALLAN J. BARNES</t>
  </si>
  <si>
    <t>BRANDON RAY</t>
  </si>
  <si>
    <t>ANDREW D. HALL</t>
  </si>
  <si>
    <t>DOUG SINGLETON</t>
  </si>
  <si>
    <t>JOHN HOLLEY</t>
  </si>
  <si>
    <t>JEFF McEMORE</t>
  </si>
  <si>
    <t xml:space="preserve">JIMMY BARRON </t>
  </si>
  <si>
    <t>FORREST A. LEE</t>
  </si>
  <si>
    <t>CHAD COPELAND</t>
  </si>
  <si>
    <t>ANDY SHEFFIELD</t>
  </si>
  <si>
    <t>CO COMM 6</t>
  </si>
  <si>
    <t>JOSEPH L. "JOEY" JACKSON</t>
  </si>
  <si>
    <t>RUSSELL DAVID JOHNSON</t>
  </si>
  <si>
    <t>STACEY RICHARDSON</t>
  </si>
  <si>
    <t>T. BRYANT WHALEY</t>
  </si>
  <si>
    <t>JOHN JACOBS</t>
  </si>
  <si>
    <t>MARY KELLY</t>
  </si>
  <si>
    <t xml:space="preserve">JEFF THOMPSON </t>
  </si>
  <si>
    <t>TAMMY BENNETT FARR</t>
  </si>
  <si>
    <t>GUY F. KELLY</t>
  </si>
  <si>
    <t>STAN BATEMON</t>
  </si>
  <si>
    <t>TOMMY BOWERS</t>
  </si>
  <si>
    <t>MACK ABERCROMBIE</t>
  </si>
  <si>
    <t>JAMES "JIMMY" ROBERTS</t>
  </si>
  <si>
    <t>CJ 18/4</t>
  </si>
  <si>
    <t>LARA McCAULEY ALVIS</t>
  </si>
  <si>
    <t>PATRICK KENNEDY</t>
  </si>
  <si>
    <t>J. TIMOTHY "TIM" SMITH</t>
  </si>
  <si>
    <t>LORI FRASURE</t>
  </si>
  <si>
    <t>JAMES P. "JIM" KRAMER</t>
  </si>
  <si>
    <t>CO COMM 9</t>
  </si>
  <si>
    <t>CHRIS DUNN</t>
  </si>
  <si>
    <t>ROBBIE HAYES</t>
  </si>
  <si>
    <t>RON GRIGGS</t>
  </si>
  <si>
    <t>GENE ROWLEY</t>
  </si>
  <si>
    <t>WARD WILLIAMS</t>
  </si>
  <si>
    <t>JANE HAMPTON</t>
  </si>
  <si>
    <t>RAMONIA PILAND RICE</t>
  </si>
  <si>
    <t>DA 6</t>
  </si>
  <si>
    <t>LYN HEAD</t>
  </si>
  <si>
    <t>HAYS WEBB</t>
  </si>
  <si>
    <t>JIM GENTRY</t>
  </si>
  <si>
    <t>EDDIE SHERLOCK</t>
  </si>
  <si>
    <t>MICHAEL J. UPTON</t>
  </si>
  <si>
    <t>WENDY ABSTON BUSH</t>
  </si>
  <si>
    <t>DUANE GARNER</t>
  </si>
  <si>
    <t>JERRY TINGLE</t>
  </si>
  <si>
    <t>JOE BOTELER</t>
  </si>
  <si>
    <t>RANDY SMALLEY</t>
  </si>
  <si>
    <t>JERRY BISHOP</t>
  </si>
  <si>
    <t>BILLY R. LUSTER</t>
  </si>
  <si>
    <t>JEFF BURROUGH</t>
  </si>
  <si>
    <t>ALLEN ESTELL</t>
  </si>
  <si>
    <t>SHAWN ROBINSON</t>
  </si>
  <si>
    <t>BOBBY J. NUNNELLEY</t>
  </si>
  <si>
    <t>RALPH WILLIAMS</t>
  </si>
  <si>
    <t>CO BOE 2</t>
  </si>
  <si>
    <t>DALE REEVES</t>
  </si>
  <si>
    <t>TODD VICK</t>
  </si>
  <si>
    <t>LEE ANN HEADRICK</t>
  </si>
  <si>
    <t>SONIA WAID</t>
  </si>
  <si>
    <t>HUGH PLYLAR</t>
  </si>
  <si>
    <t>STEVEN SHAVER</t>
  </si>
  <si>
    <t>CONSTABLE 45</t>
  </si>
  <si>
    <t>RANDALL LIGHT</t>
  </si>
  <si>
    <t>STEVE MILLER</t>
  </si>
  <si>
    <t>RON ALEXANDER</t>
  </si>
  <si>
    <t>MARK FARRIS</t>
  </si>
  <si>
    <t>CONSTABLE 1</t>
  </si>
  <si>
    <t>THOMAS "TOM" GRUBBS</t>
  </si>
  <si>
    <t>JAMES "PATRICK" HOWSE</t>
  </si>
  <si>
    <t>CONSTABLE 13</t>
  </si>
  <si>
    <t>PAUL DUPREE</t>
  </si>
  <si>
    <t>JAMES JOHNSON</t>
  </si>
  <si>
    <t>CONSTABLE 15</t>
  </si>
  <si>
    <t>WAYNE BURGESS</t>
  </si>
  <si>
    <t>GREGORY HOWSE</t>
  </si>
  <si>
    <t>CARSON ST 6</t>
  </si>
  <si>
    <t>NICK ADAMS</t>
  </si>
  <si>
    <t>ALEX FOX</t>
  </si>
  <si>
    <t>AUTUMN KING</t>
  </si>
  <si>
    <t>ERIN MATTHEWS</t>
  </si>
  <si>
    <t>RUSS VANDEVELDE</t>
  </si>
  <si>
    <t>CHERYL MATHEWS</t>
  </si>
  <si>
    <t>MELODY WARBINGTON</t>
  </si>
  <si>
    <t>CYERYL MATHEWS</t>
  </si>
  <si>
    <t>MELDOY WARBINGTON</t>
  </si>
  <si>
    <t>JAMES L BARTON</t>
  </si>
  <si>
    <t>LYNDA B. POWELL</t>
  </si>
  <si>
    <t>JEFF BAILEY</t>
  </si>
  <si>
    <t>MARK GLISSON</t>
  </si>
  <si>
    <t>THOMAS A. KENDRICK</t>
  </si>
  <si>
    <t>President CD 3</t>
  </si>
  <si>
    <t xml:space="preserve">President CD 1 </t>
  </si>
  <si>
    <t>President CD 7</t>
  </si>
  <si>
    <t>President CD2</t>
  </si>
  <si>
    <t>President CD 4</t>
  </si>
  <si>
    <t>President CD 1</t>
  </si>
  <si>
    <t>President CD 2</t>
  </si>
  <si>
    <t>President CD 5</t>
  </si>
  <si>
    <t>President CD 6</t>
  </si>
  <si>
    <t xml:space="preserve">President CD 6 </t>
  </si>
  <si>
    <t>CHRIS ELLIOT</t>
  </si>
  <si>
    <t>JAMES K. WILKINS</t>
  </si>
  <si>
    <t>BETTY ZEITZ</t>
  </si>
  <si>
    <t>BILLY ZEITZ</t>
  </si>
  <si>
    <t>BETTE ZEITZ</t>
  </si>
  <si>
    <t>DONALD J. TRUMP</t>
  </si>
  <si>
    <t>DOYLE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</si>
</sst>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23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8">
    <xf numFmtId="0" fontId="0" fillId="0" borderId="0" xfId="0"/>
    <xf numFmtId="164" fontId="0" fillId="0" borderId="0" xfId="1" applyNumberFormat="1" applyFont="1"/>
    <xf numFmtId="0" fontId="4" fillId="0" borderId="0" xfId="0" applyFont="1"/>
    <xf numFmtId="0" fontId="4" fillId="0" borderId="0" xfId="0" applyFont="1" applyFill="1" applyBorder="1"/>
    <xf numFmtId="0" fontId="0" fillId="0" borderId="0" xfId="0" applyBorder="1"/>
    <xf numFmtId="0" fontId="4" fillId="0" borderId="0" xfId="0" applyFont="1" applyBorder="1"/>
    <xf numFmtId="9" fontId="0" fillId="0" borderId="0" xfId="2" applyFont="1" applyBorder="1"/>
    <xf numFmtId="10" fontId="0" fillId="0" borderId="0" xfId="2" applyNumberFormat="1" applyFont="1" applyBorder="1"/>
    <xf numFmtId="0" fontId="0" fillId="0" borderId="1" xfId="0" applyBorder="1"/>
    <xf numFmtId="164" fontId="0" fillId="0" borderId="1" xfId="1" applyNumberFormat="1" applyFont="1" applyBorder="1"/>
    <xf numFmtId="0" fontId="4" fillId="0" borderId="1" xfId="0" applyFont="1" applyBorder="1"/>
    <xf numFmtId="0" fontId="4" fillId="0" borderId="1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8" xfId="2" applyNumberFormat="1" applyFont="1" applyBorder="1"/>
    <xf numFmtId="0" fontId="0" fillId="0" borderId="9" xfId="0" applyBorder="1"/>
    <xf numFmtId="0" fontId="0" fillId="0" borderId="8" xfId="0" applyBorder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12" xfId="0" applyBorder="1"/>
    <xf numFmtId="0" fontId="4" fillId="0" borderId="3" xfId="0" applyFont="1" applyFill="1" applyBorder="1"/>
    <xf numFmtId="0" fontId="0" fillId="0" borderId="3" xfId="0" applyBorder="1"/>
    <xf numFmtId="0" fontId="4" fillId="0" borderId="5" xfId="0" applyFont="1" applyBorder="1"/>
    <xf numFmtId="164" fontId="4" fillId="0" borderId="1" xfId="0" applyNumberFormat="1" applyFont="1" applyBorder="1"/>
    <xf numFmtId="0" fontId="0" fillId="0" borderId="14" xfId="0" applyBorder="1"/>
    <xf numFmtId="164" fontId="0" fillId="0" borderId="3" xfId="1" applyNumberFormat="1" applyFont="1" applyBorder="1"/>
    <xf numFmtId="10" fontId="0" fillId="0" borderId="13" xfId="2" applyNumberFormat="1" applyFont="1" applyBorder="1"/>
    <xf numFmtId="0" fontId="0" fillId="0" borderId="13" xfId="0" applyBorder="1"/>
    <xf numFmtId="0" fontId="4" fillId="0" borderId="3" xfId="0" applyFont="1" applyBorder="1"/>
    <xf numFmtId="0" fontId="0" fillId="0" borderId="15" xfId="0" applyBorder="1"/>
    <xf numFmtId="164" fontId="0" fillId="0" borderId="16" xfId="0" applyNumberFormat="1" applyBorder="1"/>
    <xf numFmtId="9" fontId="0" fillId="0" borderId="17" xfId="2" applyFont="1" applyBorder="1"/>
    <xf numFmtId="0" fontId="0" fillId="0" borderId="15" xfId="0" applyFill="1" applyBorder="1"/>
    <xf numFmtId="0" fontId="0" fillId="0" borderId="16" xfId="0" applyBorder="1"/>
    <xf numFmtId="9" fontId="0" fillId="0" borderId="17" xfId="2" applyNumberFormat="1" applyFont="1" applyBorder="1"/>
    <xf numFmtId="0" fontId="4" fillId="0" borderId="15" xfId="0" applyFont="1" applyBorder="1"/>
    <xf numFmtId="0" fontId="4" fillId="0" borderId="15" xfId="0" applyFont="1" applyFill="1" applyBorder="1"/>
    <xf numFmtId="164" fontId="0" fillId="0" borderId="10" xfId="1" applyNumberFormat="1" applyFont="1" applyBorder="1"/>
    <xf numFmtId="10" fontId="0" fillId="0" borderId="11" xfId="2" applyNumberFormat="1" applyFont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4" fillId="0" borderId="5" xfId="1" applyNumberFormat="1" applyFont="1" applyBorder="1"/>
    <xf numFmtId="164" fontId="0" fillId="0" borderId="16" xfId="1" applyNumberFormat="1" applyFont="1" applyBorder="1"/>
    <xf numFmtId="164" fontId="4" fillId="0" borderId="1" xfId="1" applyNumberFormat="1" applyFont="1" applyBorder="1"/>
    <xf numFmtId="0" fontId="0" fillId="2" borderId="0" xfId="0" applyFill="1"/>
    <xf numFmtId="0" fontId="4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0" fillId="0" borderId="5" xfId="0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0" fillId="0" borderId="14" xfId="0" applyFill="1" applyBorder="1"/>
    <xf numFmtId="9" fontId="0" fillId="0" borderId="17" xfId="2" applyFont="1" applyFill="1" applyBorder="1"/>
    <xf numFmtId="0" fontId="0" fillId="3" borderId="0" xfId="0" applyFill="1"/>
    <xf numFmtId="10" fontId="4" fillId="0" borderId="26" xfId="0" applyNumberFormat="1" applyFont="1" applyBorder="1"/>
    <xf numFmtId="10" fontId="4" fillId="0" borderId="23" xfId="0" applyNumberFormat="1" applyFont="1" applyBorder="1"/>
    <xf numFmtId="9" fontId="4" fillId="0" borderId="25" xfId="0" applyNumberFormat="1" applyFont="1" applyBorder="1"/>
    <xf numFmtId="164" fontId="4" fillId="0" borderId="21" xfId="1" applyNumberFormat="1" applyFont="1" applyBorder="1"/>
    <xf numFmtId="164" fontId="4" fillId="0" borderId="16" xfId="1" applyNumberFormat="1" applyFont="1" applyBorder="1"/>
    <xf numFmtId="164" fontId="4" fillId="0" borderId="27" xfId="0" applyNumberFormat="1" applyFont="1" applyBorder="1"/>
    <xf numFmtId="0" fontId="4" fillId="0" borderId="28" xfId="0" applyFont="1" applyBorder="1"/>
    <xf numFmtId="0" fontId="4" fillId="0" borderId="22" xfId="0" applyFont="1" applyBorder="1"/>
    <xf numFmtId="164" fontId="4" fillId="0" borderId="29" xfId="0" applyNumberFormat="1" applyFont="1" applyBorder="1"/>
    <xf numFmtId="10" fontId="4" fillId="0" borderId="24" xfId="0" applyNumberFormat="1" applyFont="1" applyBorder="1"/>
    <xf numFmtId="0" fontId="4" fillId="0" borderId="30" xfId="0" applyFont="1" applyBorder="1"/>
    <xf numFmtId="164" fontId="4" fillId="0" borderId="31" xfId="0" applyNumberFormat="1" applyFont="1" applyBorder="1"/>
    <xf numFmtId="164" fontId="4" fillId="0" borderId="32" xfId="0" applyNumberFormat="1" applyFont="1" applyBorder="1"/>
    <xf numFmtId="9" fontId="4" fillId="0" borderId="25" xfId="2" applyFont="1" applyBorder="1"/>
    <xf numFmtId="10" fontId="4" fillId="0" borderId="24" xfId="2" applyNumberFormat="1" applyFont="1" applyBorder="1"/>
    <xf numFmtId="10" fontId="4" fillId="0" borderId="23" xfId="2" applyNumberFormat="1" applyFont="1" applyBorder="1"/>
    <xf numFmtId="164" fontId="4" fillId="0" borderId="5" xfId="0" applyNumberFormat="1" applyFont="1" applyBorder="1"/>
    <xf numFmtId="10" fontId="4" fillId="0" borderId="8" xfId="0" applyNumberFormat="1" applyFont="1" applyBorder="1"/>
    <xf numFmtId="0" fontId="4" fillId="0" borderId="12" xfId="0" applyFont="1" applyBorder="1"/>
    <xf numFmtId="164" fontId="4" fillId="0" borderId="3" xfId="0" applyNumberFormat="1" applyFont="1" applyBorder="1"/>
    <xf numFmtId="10" fontId="0" fillId="0" borderId="17" xfId="0" applyNumberFormat="1" applyBorder="1"/>
    <xf numFmtId="10" fontId="4" fillId="0" borderId="13" xfId="0" applyNumberFormat="1" applyFont="1" applyBorder="1"/>
    <xf numFmtId="164" fontId="0" fillId="0" borderId="17" xfId="1" applyNumberFormat="1" applyFont="1" applyBorder="1"/>
    <xf numFmtId="9" fontId="0" fillId="0" borderId="2" xfId="2" applyFont="1" applyBorder="1"/>
    <xf numFmtId="0" fontId="4" fillId="0" borderId="19" xfId="0" applyFont="1" applyBorder="1"/>
    <xf numFmtId="164" fontId="4" fillId="0" borderId="20" xfId="0" applyNumberFormat="1" applyFont="1" applyBorder="1"/>
    <xf numFmtId="10" fontId="4" fillId="0" borderId="18" xfId="0" applyNumberFormat="1" applyFont="1" applyBorder="1"/>
    <xf numFmtId="9" fontId="4" fillId="0" borderId="18" xfId="0" applyNumberFormat="1" applyFont="1" applyBorder="1"/>
    <xf numFmtId="164" fontId="4" fillId="0" borderId="0" xfId="0" applyNumberFormat="1" applyFont="1"/>
    <xf numFmtId="9" fontId="4" fillId="0" borderId="18" xfId="2" applyFont="1" applyBorder="1"/>
    <xf numFmtId="10" fontId="4" fillId="0" borderId="18" xfId="2" applyNumberFormat="1" applyFont="1" applyBorder="1"/>
    <xf numFmtId="164" fontId="0" fillId="2" borderId="0" xfId="1" applyNumberFormat="1" applyFont="1" applyFill="1"/>
    <xf numFmtId="9" fontId="0" fillId="2" borderId="0" xfId="2" applyFont="1" applyFill="1" applyBorder="1"/>
    <xf numFmtId="9" fontId="0" fillId="0" borderId="6" xfId="2" applyFont="1" applyBorder="1"/>
    <xf numFmtId="0" fontId="4" fillId="0" borderId="10" xfId="0" applyFont="1" applyFill="1" applyBorder="1"/>
    <xf numFmtId="164" fontId="0" fillId="2" borderId="0" xfId="1" applyNumberFormat="1" applyFont="1" applyFill="1" applyBorder="1"/>
    <xf numFmtId="9" fontId="0" fillId="0" borderId="8" xfId="2" applyNumberFormat="1" applyFont="1" applyBorder="1"/>
    <xf numFmtId="9" fontId="0" fillId="0" borderId="13" xfId="2" applyNumberFormat="1" applyFont="1" applyBorder="1"/>
    <xf numFmtId="164" fontId="4" fillId="0" borderId="1" xfId="1" applyNumberFormat="1" applyFont="1" applyFill="1" applyBorder="1"/>
    <xf numFmtId="164" fontId="4" fillId="0" borderId="3" xfId="1" applyNumberFormat="1" applyFont="1" applyFill="1" applyBorder="1"/>
    <xf numFmtId="164" fontId="4" fillId="0" borderId="16" xfId="1" applyNumberFormat="1" applyFont="1" applyFill="1" applyBorder="1"/>
    <xf numFmtId="0" fontId="4" fillId="0" borderId="27" xfId="0" applyFont="1" applyBorder="1"/>
    <xf numFmtId="0" fontId="4" fillId="0" borderId="29" xfId="0" applyFont="1" applyBorder="1"/>
    <xf numFmtId="0" fontId="4" fillId="0" borderId="31" xfId="0" applyFont="1" applyBorder="1"/>
    <xf numFmtId="0" fontId="4" fillId="0" borderId="33" xfId="0" applyFont="1" applyBorder="1"/>
    <xf numFmtId="0" fontId="0" fillId="0" borderId="34" xfId="0" applyBorder="1"/>
    <xf numFmtId="10" fontId="0" fillId="0" borderId="35" xfId="2" applyNumberFormat="1" applyFont="1" applyBorder="1"/>
    <xf numFmtId="0" fontId="0" fillId="0" borderId="33" xfId="0" applyBorder="1"/>
    <xf numFmtId="0" fontId="4" fillId="0" borderId="19" xfId="0" applyFont="1" applyFill="1" applyBorder="1"/>
    <xf numFmtId="164" fontId="0" fillId="0" borderId="36" xfId="1" applyNumberFormat="1" applyFont="1" applyBorder="1"/>
    <xf numFmtId="9" fontId="0" fillId="0" borderId="37" xfId="2" applyFont="1" applyBorder="1"/>
    <xf numFmtId="0" fontId="4" fillId="0" borderId="38" xfId="0" applyFont="1" applyBorder="1"/>
    <xf numFmtId="164" fontId="4" fillId="0" borderId="38" xfId="0" applyNumberFormat="1" applyFont="1" applyBorder="1"/>
    <xf numFmtId="0" fontId="4" fillId="0" borderId="20" xfId="0" applyFont="1" applyBorder="1"/>
    <xf numFmtId="164" fontId="0" fillId="0" borderId="16" xfId="1" applyNumberFormat="1" applyFont="1" applyFill="1" applyBorder="1"/>
    <xf numFmtId="164" fontId="4" fillId="0" borderId="5" xfId="1" applyNumberFormat="1" applyFont="1" applyFill="1" applyBorder="1"/>
    <xf numFmtId="9" fontId="4" fillId="0" borderId="32" xfId="2" applyFont="1" applyBorder="1"/>
    <xf numFmtId="0" fontId="0" fillId="4" borderId="4" xfId="0" applyFill="1" applyBorder="1"/>
    <xf numFmtId="164" fontId="0" fillId="4" borderId="5" xfId="1" applyNumberFormat="1" applyFont="1" applyFill="1" applyBorder="1"/>
    <xf numFmtId="0" fontId="4" fillId="4" borderId="6" xfId="0" applyFont="1" applyFill="1" applyBorder="1"/>
    <xf numFmtId="0" fontId="0" fillId="4" borderId="7" xfId="0" applyFill="1" applyBorder="1"/>
    <xf numFmtId="164" fontId="0" fillId="4" borderId="1" xfId="1" applyNumberFormat="1" applyFont="1" applyFill="1" applyBorder="1"/>
    <xf numFmtId="10" fontId="0" fillId="4" borderId="8" xfId="2" applyNumberFormat="1" applyFont="1" applyFill="1" applyBorder="1"/>
    <xf numFmtId="0" fontId="0" fillId="4" borderId="12" xfId="0" applyFill="1" applyBorder="1"/>
    <xf numFmtId="164" fontId="0" fillId="4" borderId="3" xfId="1" applyNumberFormat="1" applyFont="1" applyFill="1" applyBorder="1"/>
    <xf numFmtId="10" fontId="0" fillId="4" borderId="13" xfId="2" applyNumberFormat="1" applyFont="1" applyFill="1" applyBorder="1"/>
    <xf numFmtId="0" fontId="0" fillId="4" borderId="15" xfId="0" applyFill="1" applyBorder="1"/>
    <xf numFmtId="164" fontId="0" fillId="4" borderId="16" xfId="1" applyNumberFormat="1" applyFont="1" applyFill="1" applyBorder="1"/>
    <xf numFmtId="9" fontId="0" fillId="4" borderId="17" xfId="2" applyFont="1" applyFill="1" applyBorder="1"/>
    <xf numFmtId="0" fontId="4" fillId="0" borderId="39" xfId="0" applyFont="1" applyBorder="1"/>
    <xf numFmtId="0" fontId="4" fillId="0" borderId="21" xfId="0" applyFont="1" applyBorder="1"/>
    <xf numFmtId="0" fontId="0" fillId="0" borderId="40" xfId="0" applyBorder="1"/>
    <xf numFmtId="0" fontId="0" fillId="0" borderId="41" xfId="0" applyBorder="1"/>
    <xf numFmtId="164" fontId="0" fillId="0" borderId="42" xfId="1" applyNumberFormat="1" applyFont="1" applyBorder="1"/>
    <xf numFmtId="9" fontId="0" fillId="0" borderId="43" xfId="2" applyFont="1" applyBorder="1"/>
    <xf numFmtId="0" fontId="0" fillId="4" borderId="5" xfId="0" applyFill="1" applyBorder="1"/>
    <xf numFmtId="164" fontId="4" fillId="4" borderId="5" xfId="1" applyNumberFormat="1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14" xfId="0" applyFill="1" applyBorder="1"/>
    <xf numFmtId="0" fontId="0" fillId="4" borderId="6" xfId="0" applyFill="1" applyBorder="1"/>
  </cellXfs>
  <cellStyles count="123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workbookViewId="0">
      <selection activeCell="B98" sqref="B98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4" ht="16.5" thickBot="1" x14ac:dyDescent="0.3">
      <c r="A1" s="56" t="s">
        <v>0</v>
      </c>
      <c r="B1" s="88"/>
      <c r="C1" s="47"/>
      <c r="D1" s="47"/>
      <c r="E1" s="47"/>
      <c r="F1" s="47"/>
      <c r="G1" s="88"/>
      <c r="H1" s="47"/>
      <c r="I1" s="47"/>
      <c r="J1" s="47"/>
      <c r="K1" s="47"/>
      <c r="L1" s="88"/>
      <c r="M1" s="47"/>
      <c r="N1" s="47"/>
    </row>
    <row r="2" spans="1:14" x14ac:dyDescent="0.25">
      <c r="A2" s="12" t="s">
        <v>1</v>
      </c>
      <c r="B2" s="42" t="s">
        <v>16</v>
      </c>
      <c r="C2" s="14" t="s">
        <v>17</v>
      </c>
      <c r="D2" s="47"/>
      <c r="E2" s="12" t="s">
        <v>55</v>
      </c>
      <c r="F2" s="13"/>
      <c r="G2" s="42" t="s">
        <v>16</v>
      </c>
      <c r="H2" s="19" t="s">
        <v>17</v>
      </c>
      <c r="I2" s="47"/>
      <c r="J2" s="12" t="s">
        <v>169</v>
      </c>
      <c r="K2" s="13"/>
      <c r="L2" s="42" t="s">
        <v>16</v>
      </c>
      <c r="M2" s="14" t="s">
        <v>17</v>
      </c>
      <c r="N2" s="47"/>
    </row>
    <row r="3" spans="1:14" x14ac:dyDescent="0.25">
      <c r="A3" s="15" t="s">
        <v>2</v>
      </c>
      <c r="B3" s="9">
        <f>Autauga!B3+Baldwin!B3+Barbour!B3+Bibb!B3+Blount!B3+Bullock!B3+Butler!B3+Calhoun!B3+Chambers!B3+Cherokee!B3+Chilton!B3+Choctaw!B3+Clarke!B3+Clay!B3+Cleburne!B3+Coffee!B3+Colbert!B3+Conecuh!B3+Coosa!B3+Covington!B3+Crenshaw!B3+Cullman!B3+Dale!B3+Dallas!B3+DeKalb!B3+Elmore!B3+Escambia!B3+Etowah!B3+Fayette!B3+Franklin!B3+Geneva!B3+Greene!B3+Hale!B3+Henry!B3+Houston!B3+Jackson!B3+Jefferson!B3+Lamar!B3+Lauderdale!B3+Lawrence!B3+Lee!B3+Limestone!B3+Lowndes!B3+Macon!B3+Madison!B3+Marengo!B3+Marion!B3+Marshall!B3+Mobile!B3+Monroe!B3+Montgomery!B3+Morgan!B3+Perry!B3+Pickens!B3+Pike!B3+Randolph!B3+Russell!B3+Shelby!B3+'St. Clair'!B3+Sumter!B3+Talladega!B3+Tallapoosa!B3+Tuscaloosa!B3+Walker!B3+Washington!B3+Wilcox!B3+Winston!B3</f>
        <v>3974</v>
      </c>
      <c r="C3" s="16">
        <f>B3/B16</f>
        <v>4.6174295766465423E-3</v>
      </c>
      <c r="D3" s="47"/>
      <c r="E3" s="15" t="s">
        <v>56</v>
      </c>
      <c r="F3" s="8" t="s">
        <v>57</v>
      </c>
      <c r="G3" s="9">
        <f>Autauga!G3+Baldwin!G3+Barbour!G3+Bibb!G3+Blount!G3+Bullock!G3+Butler!G3+Calhoun!G3+Chambers!G3+Cherokee!G3+Chilton!G3+Choctaw!G3+Clarke!G3+Clay!G3+Cleburne!G3+Coffee!G3+Colbert!G3+Conecuh!G3+Coosa!G3+Covington!G3+Crenshaw!G3+Cullman!G3+Dale!G3+Dallas!G3+DeKalb!G3+Elmore!G3+Escambia!G3+Etowah!G3+Fayette!G3+Franklin!G3+Geneva!G3+Greene!G3+Hale!G3+Henry!G3+Houston!G3+Jackson!G3+Jefferson!G3+Lamar!G3+Lauderdale!G3+Lawrence!G3+Lee!G3+Limestone!G3+Lowndes!G3+Macon!G3+Madison!G3+Marengo!G3+Marion!G3+Marshall!G3+Mobile!G3+Monroe!G3+Montgomery!G3+Morgan!G3+Perry!G3+Pickens!G3+Pike!G3+Randolph!G3+Russell!G3+Shelby!G3+'St. Clair'!G3+Sumter!G3+Talladega!G3+Tallapoosa!G3+Tuscaloosa!G3+Walker!G3+Washington!G3+Wilcox!G3+Winston!G3</f>
        <v>61987</v>
      </c>
      <c r="H3" s="16">
        <f>G3/G5</f>
        <v>0.48320133453899161</v>
      </c>
      <c r="I3" s="47"/>
      <c r="J3" s="15"/>
      <c r="K3" s="8" t="s">
        <v>171</v>
      </c>
      <c r="L3" s="9">
        <f>Calhoun!L3+Chambers!L3+Cherokee!L3+Clay!L3+Cleburne!L3+Lee!L3+Macon!L3+Montgomery!L3+Randolph!L3+Russell!L3+'St. Clair'!L3+Talladega!L3+Tallapoosa!L3</f>
        <v>10297</v>
      </c>
      <c r="M3" s="16">
        <f>L3/L5</f>
        <v>0.53798328108672933</v>
      </c>
      <c r="N3" s="47"/>
    </row>
    <row r="4" spans="1:14" ht="16.5" thickBot="1" x14ac:dyDescent="0.3">
      <c r="A4" s="15" t="s">
        <v>3</v>
      </c>
      <c r="B4" s="9">
        <f>Autauga!B4+Baldwin!B4+Barbour!B4+Bibb!B4+Blount!B4+Bullock!B4+Butler!B4+Calhoun!B4+Chambers!B4+Cherokee!B4+Chilton!B4+Choctaw!B4+Clarke!B4+Clay!B4+Cleburne!B4+Coffee!B4+Colbert!B4+Conecuh!B4+Coosa!B4+Covington!B4+Crenshaw!B4+Cullman!B4+Dale!B4+Dallas!B4+DeKalb!B4+Elmore!B4+Escambia!B4+Etowah!B4+Fayette!B4+Franklin!B4+Geneva!B4+Greene!B4+Hale!B4+Henry!B4+Houston!B4+Jackson!B4+Jefferson!B4+Lamar!B4+Lauderdale!B4+Lawrence!B4+Lee!B4+Limestone!B4+Lowndes!B4+Macon!B4+Madison!B4+Marengo!B4+Marion!B4+Marshall!B4+Mobile!B4+Monroe!B4+Montgomery!B4+Morgan!B4+Perry!B4+Pickens!B4+Pike!B4+Randolph!B4+Russell!B4+Shelby!B4+'St. Clair'!B4+Sumter!B4+Talladega!B4+Tallapoosa!B4+Tuscaloosa!B4+Walker!B4+Washington!B4+Wilcox!B4+Winston!B4</f>
        <v>88094</v>
      </c>
      <c r="C4" s="16">
        <f>B4/B16</f>
        <v>0.10235728261829403</v>
      </c>
      <c r="D4" s="47"/>
      <c r="E4" s="15"/>
      <c r="F4" s="24" t="s">
        <v>58</v>
      </c>
      <c r="G4" s="9">
        <f>Autauga!G4+Baldwin!G4+Barbour!G4+Bibb!G4+Blount!G4+Bullock!G4+Butler!G4+Calhoun!G4+Chambers!G4+Cherokee!G4+Chilton!G4+Choctaw!G4+Clarke!G4+Clay!G4+Cleburne!G4+Coffee!G4+Colbert!G4+Conecuh!G4+Coosa!G4+Covington!G4+Crenshaw!G4+Cullman!G4+Dale!G4+Dallas!G4+DeKalb!G4+Elmore!G4+Escambia!G4+Etowah!G4+Fayette!G4+Franklin!G4+Geneva!G4+Greene!G4+Hale!G4+Henry!G4+Houston!G4+Jackson!G4+Jefferson!G4+Lamar!G4+Lauderdale!G4+Lawrence!G4+Lee!G4+Limestone!G4+Lowndes!G4+Macon!G4+Madison!G4+Marengo!G4+Marion!G4+Marshall!G4+Mobile!G4+Monroe!G4+Montgomery!G4+Morgan!G4+Perry!G4+Pickens!G4+Pike!G4+Randolph!G4+Russell!G4+Shelby!G4+'St. Clair'!G4+Sumter!G4+Talladega!G4+Tallapoosa!G4+Tuscaloosa!G4+Walker!G4+Washington!G4+Wilcox!G4+Winston!G4</f>
        <v>66297</v>
      </c>
      <c r="H4" s="29">
        <f>G4/G5</f>
        <v>0.51679866546100839</v>
      </c>
      <c r="I4" s="47"/>
      <c r="J4" s="15"/>
      <c r="K4" s="10" t="s">
        <v>170</v>
      </c>
      <c r="L4" s="9">
        <f>Calhoun!L4+Chambers!L4+Cherokee!L4+Clay!L4+Cleburne!L4+Lee!L4+Macon!L4+Montgomery!L4+Randolph!L4+Russell!L4+'St. Clair'!L4+Talladega!L4+Tallapoosa!L4</f>
        <v>8843</v>
      </c>
      <c r="M4" s="29">
        <f>L4/L5</f>
        <v>0.46201671891327062</v>
      </c>
      <c r="N4" s="47"/>
    </row>
    <row r="5" spans="1:14" ht="16.5" thickBot="1" x14ac:dyDescent="0.3">
      <c r="A5" s="15" t="s">
        <v>4</v>
      </c>
      <c r="B5" s="9">
        <f>Autauga!B5+Baldwin!B5+Barbour!B5+Bibb!B5+Blount!B5+Bullock!B5+Butler!B5+Calhoun!B5+Chambers!B5+Cherokee!B5+Chilton!B5+Choctaw!B5+Clarke!B5+Clay!B5+Cleburne!B5+Coffee!B5+Colbert!B5+Conecuh!B5+Coosa!B5+Covington!B5+Crenshaw!B5+Cullman!B5+Dale!B5+Dallas!B5+DeKalb!B5+Elmore!B5+Escambia!B5+Etowah!B5+Fayette!B5+Franklin!B5+Geneva!B5+Greene!B5+Hale!B5+Henry!B5+Houston!B5+Jackson!B5+Jefferson!B5+Lamar!B5+Lauderdale!B5+Lawrence!B5+Lee!B5+Limestone!B5+Lowndes!B5+Macon!B5+Madison!B5+Marengo!B5+Marion!B5+Marshall!B5+Mobile!B5+Monroe!B5+Montgomery!B5+Morgan!B5+Perry!B5+Pickens!B5+Pike!B5+Randolph!B5+Russell!B5+Shelby!B5+'St. Clair'!B5+Sumter!B5+Talladega!B5+Tallapoosa!B5+Tuscaloosa!B5+Walker!B5+Washington!B5+Wilcox!B5+Winston!B5</f>
        <v>858</v>
      </c>
      <c r="C5" s="16">
        <f>B5/B16</f>
        <v>9.9691861518941445E-4</v>
      </c>
      <c r="D5" s="47"/>
      <c r="E5" s="27"/>
      <c r="F5" s="32" t="s">
        <v>15</v>
      </c>
      <c r="G5" s="45">
        <f>SUM(G3:G4)</f>
        <v>128284</v>
      </c>
      <c r="H5" s="34">
        <f>SUM(H3:H4)</f>
        <v>1</v>
      </c>
      <c r="I5" s="47"/>
      <c r="J5" s="27"/>
      <c r="K5" s="32" t="s">
        <v>15</v>
      </c>
      <c r="L5" s="45">
        <f>SUM(L3:L4)</f>
        <v>19140</v>
      </c>
      <c r="M5" s="34">
        <f>SUM(M3:M4)</f>
        <v>1</v>
      </c>
      <c r="N5" s="47"/>
    </row>
    <row r="6" spans="1:14" ht="16.5" thickBot="1" x14ac:dyDescent="0.3">
      <c r="A6" s="15" t="s">
        <v>5</v>
      </c>
      <c r="B6" s="9">
        <f>Autauga!B6+Baldwin!B6+Barbour!B6+Bibb!B6+Blount!B6+Bullock!B6+Butler!B6+Calhoun!B6+Chambers!B6+Cherokee!B6+Chilton!B6+Choctaw!B6+Clarke!B6+Clay!B6+Cleburne!B6+Coffee!B6+Colbert!B6+Conecuh!B6+Coosa!B6+Covington!B6+Crenshaw!B6+Cullman!B6+Dale!B6+Dallas!B6+DeKalb!B6+Elmore!B6+Escambia!B6+Etowah!B6+Fayette!B6+Franklin!B6+Geneva!B6+Greene!B6+Hale!B6+Henry!B6+Houston!B6+Jackson!B6+Jefferson!B6+Lamar!B6+Lauderdale!B6+Lawrence!B6+Lee!B6+Limestone!B6+Lowndes!B6+Macon!B6+Madison!B6+Marengo!B6+Marion!B6+Marshall!B6+Mobile!B6+Monroe!B6+Montgomery!B6+Morgan!B6+Perry!B6+Pickens!B6+Pike!B6+Randolph!B6+Russell!B6+Shelby!B6+'St. Clair'!B6+Sumter!B6+Talladega!B6+Tallapoosa!B6+Tuscaloosa!B6+Walker!B6+Washington!B6+Wilcox!B6+Winston!B6</f>
        <v>181479</v>
      </c>
      <c r="C6" s="16">
        <f>B6/B16</f>
        <v>0.21086223003025614</v>
      </c>
      <c r="D6" s="47"/>
      <c r="E6" s="47"/>
      <c r="F6" s="47"/>
      <c r="G6" s="88"/>
      <c r="H6" s="47"/>
      <c r="I6" s="47"/>
      <c r="J6" s="47"/>
      <c r="K6" s="47"/>
      <c r="L6" s="88"/>
      <c r="M6" s="47"/>
      <c r="N6" s="47"/>
    </row>
    <row r="7" spans="1:14" x14ac:dyDescent="0.25">
      <c r="A7" s="15" t="s">
        <v>6</v>
      </c>
      <c r="B7" s="9">
        <f>Autauga!B7+Baldwin!B7+Barbour!B7+Bibb!B7+Blount!B7+Bullock!B7+Butler!B7+Calhoun!B7+Chambers!B7+Cherokee!B7+Chilton!B7+Choctaw!B7+Clarke!B7+Clay!B7+Cleburne!B7+Coffee!B7+Colbert!B7+Conecuh!B7+Coosa!B7+Covington!B7+Crenshaw!B7+Cullman!B7+Dale!B7+Dallas!B7+DeKalb!B7+Elmore!B7+Escambia!B7+Etowah!B7+Fayette!B7+Franklin!B7+Geneva!B7+Greene!B7+Hale!B7+Henry!B7+Houston!B7+Jackson!B7+Jefferson!B7+Lamar!B7+Lauderdale!B7+Lawrence!B7+Lee!B7+Limestone!B7+Lowndes!B7+Macon!B7+Madison!B7+Marengo!B7+Marion!B7+Marshall!B7+Mobile!B7+Monroe!B7+Montgomery!B7+Morgan!B7+Perry!B7+Pickens!B7+Pike!B7+Randolph!B7+Russell!B7+Shelby!B7+'St. Clair'!B7+Sumter!B7+Talladega!B7+Tallapoosa!B7+Tuscaloosa!B7+Walker!B7+Washington!B7+Wilcox!B7+Winston!B7</f>
        <v>544</v>
      </c>
      <c r="C7" s="16">
        <f>B7/B16</f>
        <v>6.3207893550471037E-4</v>
      </c>
      <c r="D7" s="47"/>
      <c r="E7" s="12" t="s">
        <v>59</v>
      </c>
      <c r="F7" s="13"/>
      <c r="G7" s="42" t="s">
        <v>16</v>
      </c>
      <c r="H7" s="19" t="s">
        <v>17</v>
      </c>
      <c r="I7" s="47"/>
      <c r="J7" s="12" t="s">
        <v>174</v>
      </c>
      <c r="K7" s="13"/>
      <c r="L7" s="42" t="s">
        <v>16</v>
      </c>
      <c r="M7" s="14" t="s">
        <v>17</v>
      </c>
      <c r="N7" s="47"/>
    </row>
    <row r="8" spans="1:14" x14ac:dyDescent="0.25">
      <c r="A8" s="15" t="s">
        <v>7</v>
      </c>
      <c r="B8" s="9">
        <f>Autauga!B8+Baldwin!B8+Barbour!B8+Bibb!B8+Blount!B8+Bullock!B8+Butler!B8+Calhoun!B8+Chambers!B8+Cherokee!B8+Chilton!B8+Choctaw!B8+Clarke!B8+Clay!B8+Cleburne!B8+Coffee!B8+Colbert!B8+Conecuh!B8+Coosa!B8+Covington!B8+Crenshaw!B8+Cullman!B8+Dale!B8+Dallas!B8+DeKalb!B8+Elmore!B8+Escambia!B8+Etowah!B8+Fayette!B8+Franklin!B8+Geneva!B8+Greene!B8+Hale!B8+Henry!B8+Houston!B8+Jackson!B8+Jefferson!B8+Lamar!B8+Lauderdale!B8+Lawrence!B8+Lee!B8+Limestone!B8+Lowndes!B8+Macon!B8+Madison!B8+Marengo!B8+Marion!B8+Marshall!B8+Mobile!B8+Monroe!B8+Montgomery!B8+Morgan!B8+Perry!B8+Pickens!B8+Pike!B8+Randolph!B8+Russell!B8+Shelby!B8+'St. Clair'!B8+Sumter!B8+Talladega!B8+Tallapoosa!B8+Tuscaloosa!B8+Walker!B8+Washington!B8+Wilcox!B8+Winston!B8</f>
        <v>253</v>
      </c>
      <c r="C8" s="16">
        <f>B8/B16</f>
        <v>2.9396318140200686E-4</v>
      </c>
      <c r="D8" s="47"/>
      <c r="E8" s="15"/>
      <c r="F8" s="8" t="s">
        <v>60</v>
      </c>
      <c r="G8" s="9">
        <f>Autauga!G8+Baldwin!G8+Barbour!G8+Bibb!G8+Blount!G8+Bullock!G8+Butler!G8+Calhoun!G8+Chambers!G8+Cherokee!G8+Chilton!G8+Choctaw!G8+Clarke!G8+Clay!G8+Cleburne!G8+Coffee!G8+Colbert!G8+Conecuh!G8+Coosa!G8+Covington!G8+Crenshaw!G8+Cullman!G8+Dale!G8+Dallas!G8+DeKalb!G8+Elmore!G8+Escambia!G8+Etowah!G8+Fayette!G8+Franklin!G8+Geneva!G8+Greene!G8+Hale!G8+Henry!G8+Houston!G8+Jackson!G8+Jefferson!G8+Lamar!G8+Lauderdale!G8+Lawrence!G8+Lee!G8+Limestone!G8+Lowndes!G8+Macon!G8+Madison!G8+Marengo!G8+Marion!G8+Marshall!G8+Mobile!G8+Monroe!G8+Montgomery!G8+Morgan!G8+Perry!G8+Pickens!G8+Pike!G8+Randolph!G8+Russell!G8+Shelby!G8+'St. Clair'!G8+Sumter!G8+Talladega!G8+Tallapoosa!G8+Tuscaloosa!G8+Walker!G8+Washington!G8+Wilcox!G8+Winston!G8</f>
        <v>47265</v>
      </c>
      <c r="H8" s="16">
        <f>G8/G11</f>
        <v>0.30976177212701117</v>
      </c>
      <c r="I8" s="47"/>
      <c r="J8" s="15"/>
      <c r="K8" s="31" t="s">
        <v>173</v>
      </c>
      <c r="L8" s="9">
        <f>Choctaw!L3+Dallas!L3+Greene!L3+Hale!L3+Jefferson!L3+Lowndes!L3+Marengo!L3+Montgomery!L8+Perry!L3+Pickens!L3+Sumter!L3+Tuscaloosa!L3+Wilcox!L3+Clarke!L24</f>
        <v>2631</v>
      </c>
      <c r="M8" s="16">
        <f>L8/L10</f>
        <v>0.55238295192105813</v>
      </c>
      <c r="N8" s="47"/>
    </row>
    <row r="9" spans="1:14" ht="16.5" thickBot="1" x14ac:dyDescent="0.3">
      <c r="A9" s="15" t="s">
        <v>8</v>
      </c>
      <c r="B9" s="9">
        <f>Autauga!B9+Baldwin!B9+Barbour!B9+Bibb!B9+Blount!B9+Bullock!B9+Butler!B9+Calhoun!B9+Chambers!B9+Cherokee!B9+Chilton!B9+Choctaw!B9+Clarke!B9+Clay!B9+Cleburne!B9+Coffee!B9+Colbert!B9+Conecuh!B9+Coosa!B9+Covington!B9+Crenshaw!B9+Cullman!B9+Dale!B9+Dallas!B9+DeKalb!B9+Elmore!B9+Escambia!B9+Etowah!B9+Fayette!B9+Franklin!B9+Geneva!B9+Greene!B9+Hale!B9+Henry!B9+Houston!B9+Jackson!B9+Jefferson!B9+Lamar!B9+Lauderdale!B9+Lawrence!B9+Lee!B9+Limestone!B9+Lowndes!B9+Macon!B9+Madison!B9+Marengo!B9+Marion!B9+Marshall!B9+Mobile!B9+Monroe!B9+Montgomery!B9+Morgan!B9+Perry!B9+Pickens!B9+Pike!B9+Randolph!B9+Russell!B9+Shelby!B9+'St. Clair'!B9+Sumter!B9+Talladega!B9+Tallapoosa!B9+Tuscaloosa!B9+Walker!B9+Washington!B9+Wilcox!B9+Winston!B9</f>
        <v>2539</v>
      </c>
      <c r="C9" s="16">
        <f>B9/B16</f>
        <v>2.950089002291286E-3</v>
      </c>
      <c r="D9" s="47"/>
      <c r="E9" s="15"/>
      <c r="F9" s="8" t="s">
        <v>61</v>
      </c>
      <c r="G9" s="9">
        <f>Autauga!G9+Baldwin!G9+Barbour!G9+Bibb!G9+Blount!G9+Bullock!G9+Butler!G9+Calhoun!G9+Chambers!G9+Cherokee!G9+Chilton!G9+Choctaw!G9+Clarke!G9+Clay!G9+Cleburne!G9+Coffee!G9+Colbert!G9+Conecuh!G9+Coosa!G9+Covington!G9+Crenshaw!G9+Cullman!G9+Dale!G9+Dallas!G9+DeKalb!G9+Elmore!G9+Escambia!G9+Etowah!G9+Fayette!G9+Franklin!G9+Geneva!G9+Greene!G9+Hale!G9+Henry!G9+Houston!G9+Jackson!G9+Jefferson!G9+Lamar!G9+Lauderdale!G9+Lawrence!G9+Lee!G9+Limestone!G9+Lowndes!G9+Macon!G9+Madison!G9+Marengo!G9+Marion!G9+Marshall!G9+Mobile!G9+Monroe!G9+Montgomery!G9+Morgan!G9+Perry!G9+Pickens!G9+Pike!G9+Randolph!G9+Russell!G9+Shelby!G9+'St. Clair'!G9+Sumter!G9+Talladega!G9+Tallapoosa!G9+Tuscaloosa!G9+Walker!G9+Washington!G9+Wilcox!G9+Winston!G9</f>
        <v>58396</v>
      </c>
      <c r="H9" s="16">
        <f>G9/G11</f>
        <v>0.38271127568240654</v>
      </c>
      <c r="I9" s="47"/>
      <c r="J9" s="15"/>
      <c r="K9" s="24" t="s">
        <v>172</v>
      </c>
      <c r="L9" s="9">
        <f>Choctaw!L4+Dallas!L4+Greene!L4+Hale!L4+Jefferson!L4+Lowndes!L4+Marengo!L4+Montgomery!L9+Perry!L4+Pickens!L4+Sumter!L4+Tuscaloosa!L4+Wilcox!L4+Clarke!L24</f>
        <v>2132</v>
      </c>
      <c r="M9" s="29">
        <f>L9/L10</f>
        <v>0.44761704807894187</v>
      </c>
      <c r="N9" s="47"/>
    </row>
    <row r="10" spans="1:14" ht="16.5" thickBot="1" x14ac:dyDescent="0.3">
      <c r="A10" s="15" t="s">
        <v>9</v>
      </c>
      <c r="B10" s="9">
        <f>Autauga!B10+Baldwin!B10+Barbour!B10+Bibb!B10+Blount!B10+Bullock!B10+Butler!B10+Calhoun!B10+Chambers!B10+Cherokee!B10+Chilton!B10+Choctaw!B10+Clarke!B10+Clay!B10+Cleburne!B10+Coffee!B10+Colbert!B10+Conecuh!B10+Coosa!B10+Covington!B10+Crenshaw!B10+Cullman!B10+Dale!B10+Dallas!B10+DeKalb!B10+Elmore!B10+Escambia!B10+Etowah!B10+Fayette!B10+Franklin!B10+Geneva!B10+Greene!B10+Hale!B10+Henry!B10+Houston!B10+Jackson!B10+Jefferson!B10+Lamar!B10+Lauderdale!B10+Lawrence!B10+Lee!B10+Limestone!B10+Lowndes!B10+Macon!B10+Madison!B10+Marengo!B10+Marion!B10+Marshall!B10+Mobile!B10+Monroe!B10+Montgomery!B10+Morgan!B10+Perry!B10+Pickens!B10+Pike!B10+Randolph!B10+Russell!B10+Shelby!B10+'St. Clair'!B10+Sumter!B10+Talladega!B10+Tallapoosa!B10+Tuscaloosa!B10+Walker!B10+Washington!B10+Wilcox!B10+Winston!B10</f>
        <v>38119</v>
      </c>
      <c r="C10" s="16">
        <f>B10/B16</f>
        <v>4.4290839967838336E-2</v>
      </c>
      <c r="D10" s="47"/>
      <c r="E10" s="15"/>
      <c r="F10" s="24" t="s">
        <v>62</v>
      </c>
      <c r="G10" s="9">
        <f>Autauga!G10+Baldwin!G10+Barbour!G10+Bibb!G10+Blount!G10+Bullock!G10+Butler!G10+Calhoun!G10+Chambers!G10+Cherokee!G10+Chilton!G10+Choctaw!G10+Clarke!G10+Clay!G10+Cleburne!G10+Coffee!G10+Colbert!G10+Conecuh!G10+Coosa!G10+Covington!G10+Crenshaw!G10+Cullman!G10+Dale!G10+Dallas!G10+DeKalb!G10+Elmore!G10+Escambia!G10+Etowah!G10+Fayette!G10+Franklin!G10+Geneva!G10+Greene!G10+Hale!G10+Henry!G10+Houston!G10+Jackson!G10+Jefferson!G10+Lamar!G10+Lauderdale!G10+Lawrence!G10+Lee!G10+Limestone!G10+Lowndes!G10+Macon!G10+Madison!G10+Marengo!G10+Marion!G10+Marshall!G10+Mobile!G10+Monroe!G10+Montgomery!G10+Morgan!G10+Perry!G10+Pickens!G10+Pike!G10+Randolph!G10+Russell!G10+Shelby!G10+'St. Clair'!G10+Sumter!G10+Talladega!G10+Tallapoosa!G10+Tuscaloosa!G10+Walker!G10+Washington!G10+Wilcox!G10+Winston!G10</f>
        <v>46924</v>
      </c>
      <c r="H10" s="29">
        <f>G10/G11</f>
        <v>0.30752695219058229</v>
      </c>
      <c r="I10" s="47"/>
      <c r="J10" s="27"/>
      <c r="K10" s="32" t="s">
        <v>15</v>
      </c>
      <c r="L10" s="45">
        <f>SUM(L8:L9)</f>
        <v>4763</v>
      </c>
      <c r="M10" s="34">
        <f>SUM(M8:M9)</f>
        <v>1</v>
      </c>
      <c r="N10" s="47"/>
    </row>
    <row r="11" spans="1:14" ht="16.5" thickBot="1" x14ac:dyDescent="0.3">
      <c r="A11" s="15" t="s">
        <v>10</v>
      </c>
      <c r="B11" s="9">
        <f>Autauga!B11+Baldwin!B11+Barbour!B11+Bibb!B11+Blount!B11+Bullock!B11+Butler!B11+Calhoun!B11+Chambers!B11+Cherokee!B11+Chilton!B11+Choctaw!B11+Clarke!B11+Clay!B11+Cleburne!B11+Coffee!B11+Colbert!B11+Conecuh!B11+Coosa!B11+Covington!B11+Crenshaw!B11+Cullman!B11+Dale!B11+Dallas!B11+DeKalb!B11+Elmore!B11+Escambia!B11+Etowah!B11+Fayette!B11+Franklin!B11+Geneva!B11+Greene!B11+Hale!B11+Henry!B11+Houston!B11+Jackson!B11+Jefferson!B11+Lamar!B11+Lauderdale!B11+Lawrence!B11+Lee!B11+Limestone!B11+Lowndes!B11+Macon!B11+Madison!B11+Marengo!B11+Marion!B11+Marshall!B11+Mobile!B11+Monroe!B11+Montgomery!B11+Morgan!B11+Perry!B11+Pickens!B11+Pike!B11+Randolph!B11+Russell!B11+Shelby!B11+'St. Clair'!B11+Sumter!B11+Talladega!B11+Tallapoosa!B11+Tuscaloosa!B11+Walker!B11+Washington!B11+Wilcox!B11+Winston!B11</f>
        <v>1895</v>
      </c>
      <c r="C11" s="16">
        <f>B11/B16</f>
        <v>2.2018190859952689E-3</v>
      </c>
      <c r="D11" s="47"/>
      <c r="E11" s="27"/>
      <c r="F11" s="32" t="s">
        <v>15</v>
      </c>
      <c r="G11" s="45">
        <f>SUM(G8:G10)</f>
        <v>152585</v>
      </c>
      <c r="H11" s="34">
        <f>SUM(H8:H10)</f>
        <v>1</v>
      </c>
      <c r="I11" s="47"/>
      <c r="J11" s="47"/>
      <c r="K11" s="47"/>
      <c r="L11" s="88"/>
      <c r="M11" s="47"/>
      <c r="N11" s="47"/>
    </row>
    <row r="12" spans="1:14" ht="16.5" thickBot="1" x14ac:dyDescent="0.3">
      <c r="A12" s="15" t="s">
        <v>11</v>
      </c>
      <c r="B12" s="9">
        <f>Autauga!B12+Baldwin!B12+Barbour!B12+Bibb!B12+Blount!B12+Bullock!B12+Butler!B12+Calhoun!B12+Chambers!B12+Cherokee!B12+Chilton!B12+Choctaw!B12+Clarke!B12+Clay!B12+Cleburne!B12+Coffee!B12+Colbert!B12+Conecuh!B12+Coosa!B12+Covington!B12+Crenshaw!B12+Cullman!B12+Dale!B12+Dallas!B12+DeKalb!B12+Elmore!B12+Escambia!B12+Etowah!B12+Fayette!B12+Franklin!B12+Geneva!B12+Greene!B12+Hale!B12+Henry!B12+Houston!B12+Jackson!B12+Jefferson!B12+Lamar!B12+Lauderdale!B12+Lawrence!B12+Lee!B12+Limestone!B12+Lowndes!B12+Macon!B12+Madison!B12+Marengo!B12+Marion!B12+Marshall!B12+Mobile!B12+Monroe!B12+Montgomery!B12+Morgan!B12+Perry!B12+Pickens!B12+Pike!B12+Randolph!B12+Russell!B12+Shelby!B12+'St. Clair'!B12+Sumter!B12+Talladega!B12+Tallapoosa!B12+Tuscaloosa!B12+Walker!B12+Washington!B12+Wilcox!B12+Winston!B12</f>
        <v>160606</v>
      </c>
      <c r="C12" s="16">
        <f>B12/B16</f>
        <v>0.1866096866096866</v>
      </c>
      <c r="D12" s="47"/>
      <c r="E12" s="47"/>
      <c r="F12" s="49"/>
      <c r="G12" s="88"/>
      <c r="H12" s="47"/>
      <c r="I12" s="47"/>
      <c r="J12" s="12" t="s">
        <v>175</v>
      </c>
      <c r="K12" s="13"/>
      <c r="L12" s="44" t="s">
        <v>16</v>
      </c>
      <c r="M12" s="19" t="s">
        <v>17</v>
      </c>
      <c r="N12" s="47"/>
    </row>
    <row r="13" spans="1:14" x14ac:dyDescent="0.25">
      <c r="A13" s="15" t="s">
        <v>12</v>
      </c>
      <c r="B13" s="9">
        <f>Autauga!B13+Baldwin!B13+Barbour!B13+Bibb!B13+Blount!B13+Bullock!B13+Butler!B13+Calhoun!B13+Chambers!B13+Cherokee!B13+Chilton!B13+Choctaw!B13+Clarke!B13+Clay!B13+Cleburne!B13+Coffee!B13+Colbert!B13+Conecuh!B13+Coosa!B13+Covington!B13+Crenshaw!B13+Cullman!B13+Dale!B13+Dallas!B13+DeKalb!B13+Elmore!B13+Escambia!B13+Etowah!B13+Fayette!B13+Franklin!B13+Geneva!B13+Greene!B13+Hale!B13+Henry!B13+Houston!B13+Jackson!B13+Jefferson!B13+Lamar!B13+Lauderdale!B13+Lawrence!B13+Lee!B13+Limestone!B13+Lowndes!B13+Macon!B13+Madison!B13+Marengo!B13+Marion!B13+Marshall!B13+Mobile!B13+Monroe!B13+Montgomery!B13+Morgan!B13+Perry!B13+Pickens!B13+Pike!B13+Randolph!B13+Russell!B13+Shelby!B13+'St. Clair'!B13+Sumter!B13+Talladega!B13+Tallapoosa!B13+Tuscaloosa!B13+Walker!B13+Washington!B13+Wilcox!B13+Winston!B13</f>
        <v>617</v>
      </c>
      <c r="C13" s="16">
        <f>B13/B16</f>
        <v>7.1689835148236458E-4</v>
      </c>
      <c r="D13" s="47"/>
      <c r="E13" s="20" t="s">
        <v>63</v>
      </c>
      <c r="F13" s="13"/>
      <c r="G13" s="42" t="s">
        <v>16</v>
      </c>
      <c r="H13" s="19" t="s">
        <v>17</v>
      </c>
      <c r="I13" s="47"/>
      <c r="J13" s="15"/>
      <c r="K13" s="8" t="s">
        <v>176</v>
      </c>
      <c r="L13" s="9">
        <f>Baldwin!L3+Clarke!L3+Escambia!L3+Mobile!L3+Monroe!L3+Washington!L3</f>
        <v>7486</v>
      </c>
      <c r="M13" s="16">
        <f>L13/L15</f>
        <v>0.38054087027246847</v>
      </c>
      <c r="N13" s="47"/>
    </row>
    <row r="14" spans="1:14" ht="16.5" thickBot="1" x14ac:dyDescent="0.3">
      <c r="A14" s="15" t="s">
        <v>657</v>
      </c>
      <c r="B14" s="9">
        <f>Autauga!B14+Baldwin!B14+Barbour!B14+Bibb!B14+Blount!B14+Bullock!B14+Butler!B14+Calhoun!B14+Chambers!B14+Cherokee!B14+Chilton!B14+Choctaw!B14+Clarke!B14+Clay!B14+Cleburne!B14+Coffee!B14+Colbert!B14+Conecuh!B14+Coosa!B14+Covington!B14+Crenshaw!B14+Cullman!B14+Dale!B14+Dallas!B14+DeKalb!B14+Elmore!B14+Escambia!B14+Etowah!B14+Fayette!B14+Franklin!B14+Geneva!B14+Greene!B14+Hale!B14+Henry!B14+Houston!B14+Jackson!B14+Jefferson!B14+Lamar!B14+Lauderdale!B14+Lawrence!B14+Lee!B14+Limestone!B14+Lowndes!B14+Macon!B14+Madison!B14+Marengo!B14+Marion!B14+Marshall!B14+Mobile!B14+Monroe!B14+Montgomery!B14+Morgan!B14+Perry!B14+Pickens!B14+Pike!B14+Randolph!B14+Russell!B14+Shelby!B14+'St. Clair'!B14+Sumter!B14+Talladega!B14+Tallapoosa!B14+Tuscaloosa!B14+Walker!B14+Washington!B14+Wilcox!B14+Winston!B14</f>
        <v>373721</v>
      </c>
      <c r="C14" s="16">
        <f>B14/B16</f>
        <v>0.43423009532308066</v>
      </c>
      <c r="D14" s="47"/>
      <c r="E14" s="21"/>
      <c r="F14" s="10" t="s">
        <v>64</v>
      </c>
      <c r="G14" s="9">
        <f>Autauga!G14+Baldwin!G14+Barbour!G14+Bibb!G14+Blount!G14+Bullock!G14+Butler!G14+Calhoun!G14+Chambers!G14+Cherokee!G14+Chilton!G14+Choctaw!G14+Clarke!G14+Clay!G14+Cleburne!G14+Coffee!G14+Colbert!G14+Conecuh!G14+Coosa!G14+Covington!G14+Crenshaw!G14+Cullman!G14+Dale!G14+Dallas!G14+DeKalb!G14+Elmore!G14+Escambia!G14+Etowah!G14+Fayette!G14+Franklin!G14+Geneva!G14+Greene!G14+Hale!G14+Henry!G14+Houston!G14+Jackson!G14+Jefferson!G14+Lamar!G14+Lauderdale!G14+Lawrence!G14+Lee!G14+Limestone!G14+Lowndes!G14+Macon!G14+Madison!G14+Marengo!G14+Marion!G14+Marshall!G14+Mobile!G14+Monroe!G14+Montgomery!G14+Morgan!G14+Perry!G14+Pickens!G14+Pike!G14+Randolph!G14+Russell!G14+Shelby!G14+'St. Clair'!G14+Sumter!G14+Talladega!G14+Tallapoosa!G14+Tuscaloosa!G14+Walker!G14+Washington!G14+Wilcox!G14+Winston!G14</f>
        <v>58755</v>
      </c>
      <c r="H14" s="16">
        <f>G14/G17</f>
        <v>0.40733345812275118</v>
      </c>
      <c r="I14" s="47"/>
      <c r="J14" s="15"/>
      <c r="K14" s="24" t="s">
        <v>177</v>
      </c>
      <c r="L14" s="9">
        <f>Baldwin!L4+Clarke!L4+Escambia!L4+Mobile!L4+Monroe!L4+Washington!L4</f>
        <v>12186</v>
      </c>
      <c r="M14" s="29">
        <f>L14/L15</f>
        <v>0.61945912972753148</v>
      </c>
      <c r="N14" s="47"/>
    </row>
    <row r="15" spans="1:14" ht="16.5" thickBot="1" x14ac:dyDescent="0.3">
      <c r="A15" s="22" t="s">
        <v>14</v>
      </c>
      <c r="B15" s="28">
        <f>Autauga!B15+Baldwin!B15+Barbour!B15+Bibb!B15+Blount!B15+Bullock!B15+Butler!B15+Calhoun!B15+Chambers!B15+Cherokee!B15+Chilton!B15+Choctaw!B15+Clarke!B15+Clay!B15+Cleburne!B15+Coffee!B15+Colbert!B15+Conecuh!B15+Coosa!B15+Covington!B15+Crenshaw!B15+Cullman!B15+Dale!B15+Dallas!B15+DeKalb!B15+Elmore!B15+Escambia!B15+Etowah!B15+Fayette!B15+Franklin!B15+Geneva!B15+Greene!B15+Hale!B15+Henry!B15+Houston!B15+Jackson!B15+Jefferson!B15+Lamar!B15+Lauderdale!B15+Lawrence!B15+Lee!B15+Limestone!B15+Lowndes!B15+Macon!B15+Madison!B15+Marengo!B15+Marion!B15+Marshall!B15+Mobile!B15+Monroe!B15+Montgomery!B15+Morgan!B15+Perry!B15+Pickens!B15+Pike!B15+Randolph!B15+Russell!B15+Shelby!B15+'St. Clair'!B15+Sumter!B15+Talladega!B15+Tallapoosa!B15+Tuscaloosa!B15+Walker!B15+Washington!B15+Wilcox!B15+Winston!B15</f>
        <v>7953</v>
      </c>
      <c r="C15" s="29">
        <f>B15/B16</f>
        <v>9.2406687023326509E-3</v>
      </c>
      <c r="D15" s="47"/>
      <c r="E15" s="21"/>
      <c r="F15" s="10" t="s">
        <v>65</v>
      </c>
      <c r="G15" s="9">
        <f>Autauga!G15+Baldwin!G15+Barbour!G15+Bibb!G15+Blount!G15+Bullock!G15+Butler!G15+Calhoun!G15+Chambers!G15+Cherokee!G15+Chilton!G15+Choctaw!G15+Clarke!G15+Clay!G15+Cleburne!G15+Coffee!G15+Colbert!G15+Conecuh!G15+Coosa!G15+Covington!G15+Crenshaw!G15+Cullman!G15+Dale!G15+Dallas!G15+DeKalb!G15+Elmore!G15+Escambia!G15+Etowah!G15+Fayette!G15+Franklin!G15+Geneva!G15+Greene!G15+Hale!G15+Henry!G15+Houston!G15+Jackson!G15+Jefferson!G15+Lamar!G15+Lauderdale!G15+Lawrence!G15+Lee!G15+Limestone!G15+Lowndes!G15+Macon!G15+Madison!G15+Marengo!G15+Marion!G15+Marshall!G15+Mobile!G15+Monroe!G15+Montgomery!G15+Morgan!G15+Perry!G15+Pickens!G15+Pike!G15+Randolph!G15+Russell!G15+Shelby!G15+'St. Clair'!G15+Sumter!G15+Talladega!G15+Tallapoosa!G15+Tuscaloosa!G15+Walker!G15+Washington!G15+Wilcox!G15+Winston!G15</f>
        <v>53929</v>
      </c>
      <c r="H15" s="16">
        <f>G15/G17</f>
        <v>0.37387602864610414</v>
      </c>
      <c r="I15" s="47"/>
      <c r="J15" s="27"/>
      <c r="K15" s="32" t="s">
        <v>15</v>
      </c>
      <c r="L15" s="45">
        <f>SUM(L13:L14)</f>
        <v>19672</v>
      </c>
      <c r="M15" s="34">
        <f>SUM(M13:M14)</f>
        <v>1</v>
      </c>
      <c r="N15" s="47"/>
    </row>
    <row r="16" spans="1:14" ht="16.5" thickBot="1" x14ac:dyDescent="0.3">
      <c r="A16" s="32" t="s">
        <v>15</v>
      </c>
      <c r="B16" s="45">
        <f>SUM(B3:B15)</f>
        <v>860652</v>
      </c>
      <c r="C16" s="34">
        <f>SUM(C3:C15)</f>
        <v>1</v>
      </c>
      <c r="D16" s="47"/>
      <c r="E16" s="15"/>
      <c r="F16" s="31" t="s">
        <v>66</v>
      </c>
      <c r="G16" s="9">
        <f>Autauga!G16+Baldwin!G16+Barbour!G16+Bibb!G16+Blount!G16+Bullock!G16+Butler!G16+Calhoun!G16+Chambers!G16+Cherokee!G16+Chilton!G16+Choctaw!G16+Clarke!G16+Clay!G16+Cleburne!G16+Coffee!G16+Colbert!G16+Conecuh!G16+Coosa!G16+Covington!G16+Crenshaw!G16+Cullman!G16+Dale!G16+Dallas!G16+DeKalb!G16+Elmore!G16+Escambia!G16+Etowah!G16+Fayette!G16+Franklin!G16+Geneva!G16+Greene!G16+Hale!G16+Henry!G16+Houston!G16+Jackson!G16+Jefferson!G16+Lamar!G16+Lauderdale!G16+Lawrence!G16+Lee!G16+Limestone!G16+Lowndes!G16+Macon!G16+Madison!G16+Marengo!G16+Marion!G16+Marshall!G16+Mobile!G16+Monroe!G16+Montgomery!G16+Morgan!G16+Perry!G16+Pickens!G16+Pike!G16+Randolph!G16+Russell!G16+Shelby!G16+'St. Clair'!G16+Sumter!G16+Talladega!G16+Tallapoosa!G16+Tuscaloosa!G16+Walker!G16+Washington!G16+Wilcox!G16+Winston!G16</f>
        <v>31559</v>
      </c>
      <c r="H16" s="29">
        <f>G16/G17</f>
        <v>0.21879051323114468</v>
      </c>
      <c r="I16" s="47"/>
      <c r="J16" s="47"/>
      <c r="K16" s="47"/>
      <c r="L16" s="88"/>
      <c r="M16" s="47"/>
      <c r="N16" s="47"/>
    </row>
    <row r="17" spans="1:14" ht="16.5" thickBot="1" x14ac:dyDescent="0.3">
      <c r="A17" s="47"/>
      <c r="B17" s="88"/>
      <c r="C17" s="47"/>
      <c r="D17" s="47"/>
      <c r="E17" s="27"/>
      <c r="F17" s="38" t="s">
        <v>15</v>
      </c>
      <c r="G17" s="45">
        <f>SUM(G14:G16)</f>
        <v>144243</v>
      </c>
      <c r="H17" s="34">
        <f>SUM(H14:H16)</f>
        <v>1</v>
      </c>
      <c r="I17" s="47"/>
      <c r="J17" s="12" t="s">
        <v>178</v>
      </c>
      <c r="K17" s="13"/>
      <c r="L17" s="44" t="s">
        <v>16</v>
      </c>
      <c r="M17" s="19" t="s">
        <v>17</v>
      </c>
      <c r="N17" s="47"/>
    </row>
    <row r="18" spans="1:14" ht="16.5" thickBot="1" x14ac:dyDescent="0.3">
      <c r="A18" s="12" t="s">
        <v>18</v>
      </c>
      <c r="B18" s="42" t="s">
        <v>16</v>
      </c>
      <c r="C18" s="14" t="s">
        <v>17</v>
      </c>
      <c r="D18" s="47"/>
      <c r="E18" s="47"/>
      <c r="F18" s="48"/>
      <c r="G18" s="88"/>
      <c r="H18" s="47"/>
      <c r="I18" s="47"/>
      <c r="J18" s="15"/>
      <c r="K18" s="31" t="s">
        <v>180</v>
      </c>
      <c r="L18" s="9">
        <f>Baldwin!L8+Clarke!L8+Escambia!L8+Mobile!L8+Monroe!L8+Washington!L8</f>
        <v>9291</v>
      </c>
      <c r="M18" s="16">
        <f>L18/L20</f>
        <v>0.54572687224669603</v>
      </c>
      <c r="N18" s="47"/>
    </row>
    <row r="19" spans="1:14" ht="16.5" thickBot="1" x14ac:dyDescent="0.3">
      <c r="A19" s="15" t="s">
        <v>19</v>
      </c>
      <c r="B19" s="9">
        <f>Autauga!B19+Baldwin!B19+Barbour!B19+Bibb!B19+Blount!B19+Bullock!B19+Butler!B19+Calhoun!B19+Chambers!B19+Cherokee!B19+Chilton!B19+Choctaw!B19+Clarke!B19+Clay!B19+Cleburne!B19+Coffee!B19+Colbert!B19+Conecuh!B19+Coosa!B19+Covington!B19+Crenshaw!B19+Cullman!B19+Dale!B19+Dallas!B19+DeKalb!B19+Elmore!B19+Escambia!B19+Etowah!B19+Fayette!B19+Franklin!B19+Geneva!B19+Greene!B19+Hale!B19+Henry!B19+Houston!B19+Jackson!B19+Jefferson!B19+Lamar!B19+Lauderdale!B19+Lawrence!B19+Lee!B19+Limestone!B19+Lowndes!B19+Macon!B19+Madison!B19+Marengo!B19+Marion!B19+Marshall!B19+Mobile!B19+Monroe!B19+Montgomery!B19+Morgan!B19+Perry!B19+Pickens!B19+Pike!B19+Randolph!B19+Russell!B19+Shelby!B19+'St. Clair'!B19+Sumter!B19+Talladega!B19+Tallapoosa!B19+Tuscaloosa!B19+Walker!B19+Washington!B19+Wilcox!B19+Winston!B19</f>
        <v>19707</v>
      </c>
      <c r="C19" s="16">
        <f>B19/B24</f>
        <v>2.5302657376057809E-2</v>
      </c>
      <c r="D19" s="47"/>
      <c r="E19" s="12" t="s">
        <v>67</v>
      </c>
      <c r="F19" s="13"/>
      <c r="G19" s="42" t="s">
        <v>16</v>
      </c>
      <c r="H19" s="19" t="s">
        <v>17</v>
      </c>
      <c r="I19" s="47"/>
      <c r="J19" s="15"/>
      <c r="K19" s="24" t="s">
        <v>179</v>
      </c>
      <c r="L19" s="9">
        <f>Baldwin!L9+Clarke!L9+Escambia!L9+Mobile!L9+Monroe!L9+Washington!L9</f>
        <v>7734</v>
      </c>
      <c r="M19" s="29">
        <f>L19/L20</f>
        <v>0.45427312775330397</v>
      </c>
      <c r="N19" s="47"/>
    </row>
    <row r="20" spans="1:14" ht="16.5" thickBot="1" x14ac:dyDescent="0.3">
      <c r="A20" s="15" t="s">
        <v>20</v>
      </c>
      <c r="B20" s="9">
        <f>Autauga!B20+Baldwin!B20+Barbour!B20+Bibb!B20+Blount!B20+Bullock!B20+Butler!B20+Calhoun!B20+Chambers!B20+Cherokee!B20+Chilton!B20+Choctaw!B20+Clarke!B20+Clay!B20+Cleburne!B20+Coffee!B20+Colbert!B20+Conecuh!B20+Coosa!B20+Covington!B20+Crenshaw!B20+Cullman!B20+Dale!B20+Dallas!B20+DeKalb!B20+Elmore!B20+Escambia!B20+Etowah!B20+Fayette!B20+Franklin!B20+Geneva!B20+Greene!B20+Hale!B20+Henry!B20+Houston!B20+Jackson!B20+Jefferson!B20+Lamar!B20+Lauderdale!B20+Lawrence!B20+Lee!B20+Limestone!B20+Lowndes!B20+Macon!B20+Madison!B20+Marengo!B20+Marion!B20+Marshall!B20+Mobile!B20+Monroe!B20+Montgomery!B20+Morgan!B20+Perry!B20+Pickens!B20+Pike!B20+Randolph!B20+Russell!B20+Shelby!B20+'St. Clair'!B20+Sumter!B20+Talladega!B20+Tallapoosa!B20+Tuscaloosa!B20+Walker!B20+Washington!B20+Wilcox!B20+Winston!B20</f>
        <v>23558</v>
      </c>
      <c r="C20" s="16">
        <f>B20/B24</f>
        <v>3.0247120437670364E-2</v>
      </c>
      <c r="D20" s="47"/>
      <c r="E20" s="15"/>
      <c r="F20" s="11" t="s">
        <v>68</v>
      </c>
      <c r="G20" s="9">
        <f>Autauga!G20+Baldwin!G20+Barbour!G20+Bibb!G20+Blount!G20+Bullock!G20+Butler!G20+Calhoun!G20+Chambers!G20+Cherokee!G20+Chilton!G20+Choctaw!G20+Clarke!G20+Clay!G20+Cleburne!G20+Coffee!G20+Colbert!G20+Conecuh!G20+Coosa!G20+Covington!G20+Crenshaw!G20+Cullman!G20+Dale!G20+Dallas!G20+DeKalb!G20+Elmore!G20+Escambia!G20+Etowah!G20+Fayette!G20+Franklin!G20+Geneva!G20+Greene!G20+Hale!G20+Henry!G20+Houston!G20+Jackson!G20+Jefferson!G20+Lamar!G20+Lauderdale!G20+Lawrence!G20+Lee!G20+Limestone!G20+Lowndes!G20+Macon!G20+Madison!G20+Marengo!G20+Marion!G20+Marshall!G20+Mobile!G20+Monroe!G20+Montgomery!G20+Morgan!G20+Perry!G20+Pickens!G20+Pike!G20+Randolph!G20+Russell!G20+Shelby!G20+'St. Clair'!G20+Sumter!G20+Talladega!G20+Tallapoosa!G20+Tuscaloosa!G20+Walker!G20+Washington!G20+Wilcox!G20+Winston!G20</f>
        <v>68795</v>
      </c>
      <c r="H20" s="16">
        <f>G20/G22</f>
        <v>0.49545916125919148</v>
      </c>
      <c r="I20" s="47"/>
      <c r="J20" s="27"/>
      <c r="K20" s="32" t="s">
        <v>15</v>
      </c>
      <c r="L20" s="45">
        <f>SUM(L18:L19)</f>
        <v>17025</v>
      </c>
      <c r="M20" s="34">
        <f>SUM(M18:M19)</f>
        <v>1</v>
      </c>
      <c r="N20" s="47"/>
    </row>
    <row r="21" spans="1:14" ht="16.5" thickBot="1" x14ac:dyDescent="0.3">
      <c r="A21" s="15" t="s">
        <v>21</v>
      </c>
      <c r="B21" s="9">
        <f>Autauga!B21+Baldwin!B21+Barbour!B21+Bibb!B21+Blount!B21+Bullock!B21+Butler!B21+Calhoun!B21+Chambers!B21+Cherokee!B21+Chilton!B21+Choctaw!B21+Clarke!B21+Clay!B21+Cleburne!B21+Coffee!B21+Colbert!B21+Conecuh!B21+Coosa!B21+Covington!B21+Crenshaw!B21+Cullman!B21+Dale!B21+Dallas!B21+DeKalb!B21+Elmore!B21+Escambia!B21+Etowah!B21+Fayette!B21+Franklin!B21+Geneva!B21+Greene!B21+Hale!B21+Henry!B21+Houston!B21+Jackson!B21+Jefferson!B21+Lamar!B21+Lauderdale!B21+Lawrence!B21+Lee!B21+Limestone!B21+Lowndes!B21+Macon!B21+Madison!B21+Marengo!B21+Marion!B21+Marshall!B21+Mobile!B21+Monroe!B21+Montgomery!B21+Morgan!B21+Perry!B21+Pickens!B21+Pike!B21+Randolph!B21+Russell!B21+Shelby!B21+'St. Clair'!B21+Sumter!B21+Talladega!B21+Tallapoosa!B21+Tuscaloosa!B21+Walker!B21+Washington!B21+Wilcox!B21+Winston!B21</f>
        <v>214770</v>
      </c>
      <c r="C21" s="16">
        <f>B21/B24</f>
        <v>0.27575235828162253</v>
      </c>
      <c r="D21" s="47"/>
      <c r="E21" s="15"/>
      <c r="F21" s="23" t="s">
        <v>69</v>
      </c>
      <c r="G21" s="9">
        <f>Autauga!G21+Baldwin!G21+Barbour!G21+Bibb!G21+Blount!G21+Bullock!G21+Butler!G21+Calhoun!G21+Chambers!G21+Cherokee!G21+Chilton!G21+Choctaw!G21+Clarke!G21+Clay!G21+Cleburne!G21+Coffee!G21+Colbert!G21+Conecuh!G21+Coosa!G21+Covington!G21+Crenshaw!G21+Cullman!G21+Dale!G21+Dallas!G21+DeKalb!G21+Elmore!G21+Escambia!G21+Etowah!G21+Fayette!G21+Franklin!G21+Geneva!G21+Greene!G21+Hale!G21+Henry!G21+Houston!G21+Jackson!G21+Jefferson!G21+Lamar!G21+Lauderdale!G21+Lawrence!G21+Lee!G21+Limestone!G21+Lowndes!G21+Macon!G21+Madison!G21+Marengo!G21+Marion!G21+Marshall!G21+Mobile!G21+Monroe!G21+Montgomery!G21+Morgan!G21+Perry!G21+Pickens!G21+Pike!G21+Randolph!G21+Russell!G21+Shelby!G21+'St. Clair'!G21+Sumter!G21+Talladega!G21+Tallapoosa!G21+Tuscaloosa!G21+Walker!G21+Washington!G21+Wilcox!G21+Winston!G21</f>
        <v>70056</v>
      </c>
      <c r="H21" s="29">
        <f>G21/G22</f>
        <v>0.50454083874080846</v>
      </c>
      <c r="I21" s="47"/>
      <c r="J21" s="47"/>
      <c r="K21" s="47"/>
      <c r="L21" s="88"/>
      <c r="M21" s="47"/>
      <c r="N21" s="47"/>
    </row>
    <row r="22" spans="1:14" ht="16.5" thickBot="1" x14ac:dyDescent="0.3">
      <c r="A22" s="15" t="s">
        <v>22</v>
      </c>
      <c r="B22" s="9">
        <f>Autauga!B22+Baldwin!B22+Barbour!B22+Bibb!B22+Blount!B22+Bullock!B22+Butler!B22+Calhoun!B22+Chambers!B22+Cherokee!B22+Chilton!B22+Choctaw!B22+Clarke!B22+Clay!B22+Cleburne!B22+Coffee!B22+Colbert!B22+Conecuh!B22+Coosa!B22+Covington!B22+Crenshaw!B22+Cullman!B22+Dale!B22+Dallas!B22+DeKalb!B22+Elmore!B22+Escambia!B22+Etowah!B22+Fayette!B22+Franklin!B22+Geneva!B22+Greene!B22+Hale!B22+Henry!B22+Houston!B22+Jackson!B22+Jefferson!B22+Lamar!B22+Lauderdale!B22+Lawrence!B22+Lee!B22+Limestone!B22+Lowndes!B22+Macon!B22+Madison!B22+Marengo!B22+Marion!B22+Marshall!B22+Mobile!B22+Monroe!B22+Montgomery!B22+Morgan!B22+Perry!B22+Pickens!B22+Pike!B22+Randolph!B22+Russell!B22+Shelby!B22+'St. Clair'!B22+Sumter!B22+Talladega!B22+Tallapoosa!B22+Tuscaloosa!B22+Walker!B22+Washington!B22+Wilcox!B22+Winston!B22</f>
        <v>15230</v>
      </c>
      <c r="C22" s="16">
        <f>B22/B24</f>
        <v>1.9554446229124698E-2</v>
      </c>
      <c r="D22" s="47"/>
      <c r="E22" s="27"/>
      <c r="F22" s="39" t="s">
        <v>15</v>
      </c>
      <c r="G22" s="45">
        <f>SUM(G20:G21)</f>
        <v>138851</v>
      </c>
      <c r="H22" s="34">
        <f>SUM(H20:H21)</f>
        <v>1</v>
      </c>
      <c r="I22" s="47"/>
      <c r="J22" s="12" t="s">
        <v>181</v>
      </c>
      <c r="K22" s="13"/>
      <c r="L22" s="44" t="s">
        <v>16</v>
      </c>
      <c r="M22" s="19" t="s">
        <v>17</v>
      </c>
      <c r="N22" s="47"/>
    </row>
    <row r="23" spans="1:14" ht="16.5" thickBot="1" x14ac:dyDescent="0.3">
      <c r="A23" s="22" t="s">
        <v>23</v>
      </c>
      <c r="B23" s="28">
        <f>Autauga!B23+Baldwin!B23+Barbour!B23+Bibb!B23+Blount!B23+Bullock!B23+Butler!B23+Calhoun!B23+Chambers!B23+Cherokee!B23+Chilton!B23+Choctaw!B23+Clarke!B23+Clay!B23+Cleburne!B23+Coffee!B23+Colbert!B23+Conecuh!B23+Coosa!B23+Covington!B23+Crenshaw!B23+Cullman!B23+Dale!B23+Dallas!B23+DeKalb!B23+Elmore!B23+Escambia!B23+Etowah!B23+Fayette!B23+Franklin!B23+Geneva!B23+Greene!B23+Hale!B23+Henry!B23+Houston!B23+Jackson!B23+Jefferson!B23+Lamar!B23+Lauderdale!B23+Lawrence!B23+Lee!B23+Limestone!B23+Lowndes!B23+Macon!B23+Madison!B23+Marengo!B23+Marion!B23+Marshall!B23+Mobile!B23+Monroe!B23+Montgomery!B23+Morgan!B23+Perry!B23+Pickens!B23+Pike!B23+Randolph!B23+Russell!B23+Shelby!B23+'St. Clair'!B23+Sumter!B23+Talladega!B23+Tallapoosa!B23+Tuscaloosa!B23+Walker!B23+Washington!B23+Wilcox!B23+Winston!B23</f>
        <v>505586</v>
      </c>
      <c r="C23" s="29">
        <f>B23/B24</f>
        <v>0.64914341767552464</v>
      </c>
      <c r="D23" s="47"/>
      <c r="E23" s="47"/>
      <c r="F23" s="48"/>
      <c r="G23" s="88"/>
      <c r="H23" s="47"/>
      <c r="I23" s="47"/>
      <c r="J23" s="15"/>
      <c r="K23" s="8" t="s">
        <v>183</v>
      </c>
      <c r="L23" s="9">
        <f>Blount!L3+Cherokee!L8+Colbert!L3+Cullman!L3+DeKalb!L3+Etowah!L3+Fayette!L3+Franklin!L3+Jackson!L3+Lamar!L3+Lawrence!L3+Marion!L3+Marshall!L3+Walker!L3+Winston!L3</f>
        <v>16171</v>
      </c>
      <c r="M23" s="16">
        <f>L23/L25</f>
        <v>0.6773193717277487</v>
      </c>
      <c r="N23" s="47"/>
    </row>
    <row r="24" spans="1:14" ht="16.5" thickBot="1" x14ac:dyDescent="0.3">
      <c r="A24" s="35" t="s">
        <v>15</v>
      </c>
      <c r="B24" s="45">
        <f>SUM(B19:B23)</f>
        <v>778851</v>
      </c>
      <c r="C24" s="37">
        <f>SUM(C19:C23)</f>
        <v>1</v>
      </c>
      <c r="D24" s="47"/>
      <c r="E24" s="12" t="s">
        <v>70</v>
      </c>
      <c r="F24" s="13"/>
      <c r="G24" s="42" t="s">
        <v>16</v>
      </c>
      <c r="H24" s="19" t="s">
        <v>17</v>
      </c>
      <c r="I24" s="47"/>
      <c r="J24" s="15"/>
      <c r="K24" s="24" t="s">
        <v>182</v>
      </c>
      <c r="L24" s="9">
        <f>Blount!L4+Cherokee!L9+Colbert!L4+Cullman!L4+DeKalb!L4+Etowah!L4+Fayette!L4+Franklin!L4+Jackson!L4+Lamar!L4+Lawrence!L4+Marion!L4+Marshall!L4+Walker!L4+Winston!L4</f>
        <v>7704</v>
      </c>
      <c r="M24" s="29">
        <f>L24/L25</f>
        <v>0.3226806282722513</v>
      </c>
      <c r="N24" s="47"/>
    </row>
    <row r="25" spans="1:14" ht="16.5" thickBot="1" x14ac:dyDescent="0.3">
      <c r="A25" s="47"/>
      <c r="B25" s="88"/>
      <c r="C25" s="47"/>
      <c r="D25" s="47"/>
      <c r="E25" s="15"/>
      <c r="F25" s="11" t="s">
        <v>71</v>
      </c>
      <c r="G25" s="9">
        <f>Autauga!G25+Baldwin!G25+Barbour!G25+Bibb!G25+Blount!G25+Bullock!G25+Butler!G25+Calhoun!G25+Chambers!G25+Cherokee!G25+Chilton!G25+Choctaw!G25+Clarke!G25+Clay!G25+Cleburne!G25+Coffee!G25+Colbert!G25+Conecuh!G25+Coosa!G25+Covington!G25+Crenshaw!G25+Cullman!G25+Dale!G25+Dallas!G25+DeKalb!G25+Elmore!G25+Escambia!G25+Etowah!G25+Fayette!G25+Franklin!G25+Geneva!G25+Greene!G25+Hale!G25+Henry!G25+Houston!G25+Jackson!G25+Jefferson!G25+Lamar!G25+Lauderdale!G25+Lawrence!G25+Lee!G25+Limestone!G25+Lowndes!G25+Macon!G25+Madison!G25+Marengo!G25+Marion!G25+Marshall!G25+Mobile!G25+Monroe!G25+Montgomery!G25+Morgan!G25+Perry!G25+Pickens!G25+Pike!G25+Randolph!G25+Russell!G25+Shelby!G25+'St. Clair'!G25+Sumter!G25+Talladega!G25+Tallapoosa!G25+Tuscaloosa!G25+Walker!G25+Washington!G25+Wilcox!G25+Winston!G25</f>
        <v>44419</v>
      </c>
      <c r="H25" s="16">
        <f>G25/G29</f>
        <v>0.32534479854096932</v>
      </c>
      <c r="I25" s="47"/>
      <c r="J25" s="27"/>
      <c r="K25" s="32" t="s">
        <v>15</v>
      </c>
      <c r="L25" s="45">
        <f>SUM(L23:L24)</f>
        <v>23875</v>
      </c>
      <c r="M25" s="34">
        <f>SUM(M23:M24)</f>
        <v>1</v>
      </c>
      <c r="N25" s="47"/>
    </row>
    <row r="26" spans="1:14" ht="16.5" thickBot="1" x14ac:dyDescent="0.3">
      <c r="A26" s="12" t="s">
        <v>24</v>
      </c>
      <c r="B26" s="42" t="s">
        <v>16</v>
      </c>
      <c r="C26" s="14" t="s">
        <v>17</v>
      </c>
      <c r="D26" s="47"/>
      <c r="E26" s="15"/>
      <c r="F26" s="11" t="s">
        <v>72</v>
      </c>
      <c r="G26" s="9">
        <f>Autauga!G26+Baldwin!G26+Barbour!G26+Bibb!G26+Blount!G26+Bullock!G26+Butler!G26+Calhoun!G26+Chambers!G26+Cherokee!G26+Chilton!G26+Choctaw!G26+Clarke!G26+Clay!G26+Cleburne!G26+Coffee!G26+Colbert!G26+Conecuh!G26+Coosa!G26+Covington!G26+Crenshaw!G26+Cullman!G26+Dale!G26+Dallas!G26+DeKalb!G26+Elmore!G26+Escambia!G26+Etowah!G26+Fayette!G26+Franklin!G26+Geneva!G26+Greene!G26+Hale!G26+Henry!G26+Houston!G26+Jackson!G26+Jefferson!G26+Lamar!G26+Lauderdale!G26+Lawrence!G26+Lee!G26+Limestone!G26+Lowndes!G26+Macon!G26+Madison!G26+Marengo!G26+Marion!G26+Marshall!G26+Mobile!G26+Monroe!G26+Montgomery!G26+Morgan!G26+Perry!G26+Pickens!G26+Pike!G26+Randolph!G26+Russell!G26+Shelby!G26+'St. Clair'!G26+Sumter!G26+Talladega!G26+Tallapoosa!G26+Tuscaloosa!G26+Walker!G26+Washington!G26+Wilcox!G26+Winston!G26</f>
        <v>23481</v>
      </c>
      <c r="H26" s="16">
        <f>G26/G29</f>
        <v>0.17198543899098359</v>
      </c>
      <c r="I26" s="47"/>
      <c r="J26" s="47"/>
      <c r="K26" s="47"/>
      <c r="L26" s="88"/>
      <c r="M26" s="47"/>
      <c r="N26" s="47"/>
    </row>
    <row r="27" spans="1:14" x14ac:dyDescent="0.25">
      <c r="A27" s="15" t="s">
        <v>25</v>
      </c>
      <c r="B27" s="9">
        <f>Clarke!B27+Baldwin!B27+Escambia!B27+Mobile!B27+Monroe!B27+Washington!B27</f>
        <v>71310</v>
      </c>
      <c r="C27" s="16">
        <f>B27/B29</f>
        <v>0.60111777052828563</v>
      </c>
      <c r="D27" s="47"/>
      <c r="E27" s="15"/>
      <c r="F27" s="11" t="s">
        <v>73</v>
      </c>
      <c r="G27" s="9">
        <f>Autauga!G27+Baldwin!G27+Barbour!G27+Bibb!G27+Blount!G27+Bullock!G27+Butler!G27+Calhoun!G27+Chambers!G27+Cherokee!G27+Chilton!G27+Choctaw!G27+Clarke!G27+Clay!G27+Cleburne!G27+Coffee!G27+Colbert!G27+Conecuh!G27+Coosa!G27+Covington!G27+Crenshaw!G27+Cullman!G27+Dale!G27+Dallas!G27+DeKalb!G27+Elmore!G27+Escambia!G27+Etowah!G27+Fayette!G27+Franklin!G27+Geneva!G27+Greene!G27+Hale!G27+Henry!G27+Houston!G27+Jackson!G27+Jefferson!G27+Lamar!G27+Lauderdale!G27+Lawrence!G27+Lee!G27+Limestone!G27+Lowndes!G27+Macon!G27+Madison!G27+Marengo!G27+Marion!G27+Marshall!G27+Mobile!G27+Monroe!G27+Montgomery!G27+Morgan!G27+Perry!G27+Pickens!G27+Pike!G27+Randolph!G27+Russell!G27+Shelby!G27+'St. Clair'!G27+Sumter!G27+Talladega!G27+Tallapoosa!G27+Tuscaloosa!G27+Walker!G27+Washington!G27+Wilcox!G27+Winston!G27</f>
        <v>23153</v>
      </c>
      <c r="H27" s="16">
        <f>G27/G29</f>
        <v>0.16958301899230199</v>
      </c>
      <c r="I27" s="47"/>
      <c r="J27" s="12" t="s">
        <v>184</v>
      </c>
      <c r="K27" s="13"/>
      <c r="L27" s="44" t="s">
        <v>16</v>
      </c>
      <c r="M27" s="19" t="s">
        <v>17</v>
      </c>
      <c r="N27" s="47"/>
    </row>
    <row r="28" spans="1:14" ht="16.5" thickBot="1" x14ac:dyDescent="0.3">
      <c r="A28" s="22" t="s">
        <v>26</v>
      </c>
      <c r="B28" s="9">
        <f>Clarke!B28+Baldwin!B28+Escambia!B28+Mobile!B28+Monroe!B28+Washington!B28</f>
        <v>47319</v>
      </c>
      <c r="C28" s="29">
        <f>B28/B29</f>
        <v>0.39888222947171431</v>
      </c>
      <c r="D28" s="47"/>
      <c r="E28" s="15"/>
      <c r="F28" s="23" t="s">
        <v>74</v>
      </c>
      <c r="G28" s="9">
        <f>Autauga!G28+Baldwin!G28+Barbour!G28+Bibb!G28+Blount!G28+Bullock!G28+Butler!G28+Calhoun!G28+Chambers!G28+Cherokee!G28+Chilton!G28+Choctaw!G28+Clarke!G28+Clay!G28+Cleburne!G28+Coffee!G28+Colbert!G28+Conecuh!G28+Coosa!G28+Covington!G28+Crenshaw!G28+Cullman!G28+Dale!G28+Dallas!G28+DeKalb!G28+Elmore!G28+Escambia!G28+Etowah!G28+Fayette!G28+Franklin!G28+Geneva!G28+Greene!G28+Hale!G28+Henry!G28+Houston!G28+Jackson!G28+Jefferson!G28+Lamar!G28+Lauderdale!G28+Lawrence!G28+Lee!G28+Limestone!G28+Lowndes!G28+Macon!G28+Madison!G28+Marengo!G28+Marion!G28+Marshall!G28+Mobile!G28+Monroe!G28+Montgomery!G28+Morgan!G28+Perry!G28+Pickens!G28+Pike!G28+Randolph!G28+Russell!G28+Shelby!G28+'St. Clair'!G28+Sumter!G28+Talladega!G28+Tallapoosa!G28+Tuscaloosa!G28+Walker!G28+Washington!G28+Wilcox!G28+Winston!G28</f>
        <v>45476</v>
      </c>
      <c r="H28" s="29">
        <f>G28/G29</f>
        <v>0.33308674347574507</v>
      </c>
      <c r="I28" s="47"/>
      <c r="J28" s="15"/>
      <c r="K28" s="10" t="s">
        <v>186</v>
      </c>
      <c r="L28" s="9">
        <f>Blount!L8+Colbert!L8+Cullman!L8+DeKalb!L8+Etowah!L8+Fayette!L8+Franklin!L8+Jackson!L8+Lamar!L8+Lawrence!L8+Marion!L8+Marshall!L8+Tuscaloosa!L13+Walker!L8+Winston!L8</f>
        <v>6656</v>
      </c>
      <c r="M28" s="16" t="e">
        <f>L28/L32</f>
        <v>#DIV/0!</v>
      </c>
      <c r="N28" s="47"/>
    </row>
    <row r="29" spans="1:14" ht="16.5" thickBot="1" x14ac:dyDescent="0.3">
      <c r="A29" s="32" t="s">
        <v>15</v>
      </c>
      <c r="B29" s="45">
        <f>SUM(B27:B28)</f>
        <v>118629</v>
      </c>
      <c r="C29" s="34">
        <f>SUM(C27+C28)</f>
        <v>1</v>
      </c>
      <c r="D29" s="47"/>
      <c r="E29" s="27"/>
      <c r="F29" s="39" t="s">
        <v>15</v>
      </c>
      <c r="G29" s="45">
        <f>SUM(G25:G28)</f>
        <v>136529</v>
      </c>
      <c r="H29" s="34">
        <f>SUM(H25:H28)</f>
        <v>1</v>
      </c>
      <c r="I29" s="47"/>
      <c r="J29" s="15"/>
      <c r="K29" s="126" t="s">
        <v>185</v>
      </c>
      <c r="L29" s="9">
        <f>Blount!L9+Colbert!L9+Cullman!L9+DeKalb!L9+Etowah!L9+Fayette!L9+Franklin!L9+Jackson!L9+Lamar!L9+Lawrence!L9+Marion!L9+Marshall!L9+Tuscaloosa!L14+Walker!L9+Winston!L9</f>
        <v>8124</v>
      </c>
      <c r="M29" s="16">
        <f>L29/L31</f>
        <v>0.34044336420399784</v>
      </c>
      <c r="N29" s="47"/>
    </row>
    <row r="30" spans="1:14" ht="16.5" thickBot="1" x14ac:dyDescent="0.3">
      <c r="A30" s="47"/>
      <c r="B30" s="88"/>
      <c r="C30" s="47"/>
      <c r="D30" s="47"/>
      <c r="E30" s="49"/>
      <c r="F30" s="48"/>
      <c r="G30" s="92"/>
      <c r="H30" s="89"/>
      <c r="I30" s="47"/>
      <c r="J30" s="15"/>
      <c r="K30" s="127" t="s">
        <v>187</v>
      </c>
      <c r="L30" s="9">
        <f>Blount!L10+Colbert!L10+Cullman!L10+DeKalb!L10+Etowah!L10+Fayette!L10+Franklin!L10+Jackson!L10+Lamar!L10+Lawrence!L10+Marion!L10+Marshall!L10+Tuscaloosa!L15+Walker!L10+Winston!L10</f>
        <v>9083</v>
      </c>
      <c r="M30" s="29">
        <f>L30/L31</f>
        <v>0.38063110254368687</v>
      </c>
      <c r="N30" s="47"/>
    </row>
    <row r="31" spans="1:14" ht="16.5" thickBot="1" x14ac:dyDescent="0.3">
      <c r="A31" s="12" t="s">
        <v>27</v>
      </c>
      <c r="B31" s="42" t="s">
        <v>16</v>
      </c>
      <c r="C31" s="19" t="s">
        <v>17</v>
      </c>
      <c r="D31" s="47"/>
      <c r="E31" s="12" t="s">
        <v>75</v>
      </c>
      <c r="F31" s="52"/>
      <c r="G31" s="42" t="s">
        <v>16</v>
      </c>
      <c r="H31" s="90" t="s">
        <v>17</v>
      </c>
      <c r="I31" s="47"/>
      <c r="J31" s="27"/>
      <c r="K31" s="32" t="s">
        <v>15</v>
      </c>
      <c r="L31" s="45">
        <f>SUM(L28:L30)</f>
        <v>23863</v>
      </c>
      <c r="M31" s="34" t="e">
        <f>SUM(M28:M30)</f>
        <v>#DIV/0!</v>
      </c>
      <c r="N31" s="47"/>
    </row>
    <row r="32" spans="1:14" ht="16.5" thickBot="1" x14ac:dyDescent="0.3">
      <c r="A32" s="15" t="s">
        <v>30</v>
      </c>
      <c r="B32" s="9">
        <f>Montgomery!B27+Autauga!B27+Barbour!B27+Bullock!B27+Butler!B27+Coffee!B27+Conecuh!B27+Covington!B27+Crenshaw!B27+Dale!B27+Elmore!B27+Geneva!B27+Henry!B27+Houston!B27+Pike!B27</f>
        <v>33015</v>
      </c>
      <c r="C32" s="16">
        <f>B32/B35</f>
        <v>0.27846659919028338</v>
      </c>
      <c r="D32" s="47"/>
      <c r="E32" s="15"/>
      <c r="F32" s="11" t="s">
        <v>628</v>
      </c>
      <c r="G32" s="9">
        <f>Autauga!G32+Baldwin!G32+Barbour!G32+Bibb!G32+Blount!G32+Bullock!G32+Butler!G32+Calhoun!G32+Chambers!G32+Cherokee!G32+Chilton!G32+Choctaw!G32+Clarke!G32+Clay!G32+Cleburne!G32+Coffee!G32+Colbert!G32+Conecuh!G32+Coosa!G32+Covington!G32+Crenshaw!G32+Cullman!G32+Dale!G32+Dallas!G32+DeKalb!G32+Elmore!G32+Escambia!G32+Etowah!G32+Fayette!G32+Franklin!G32+Geneva!G32+Greene!G32+Hale!G32+Henry!G32+Houston!G32+Jackson!G32+Jefferson!G32+Lamar!G32+Lauderdale!G32+Lawrence!G32+Lee!G32+Limestone!G32+Lowndes!G32+Macon!G32+Madison!G32+Marengo!G32+Marion!G32+Marshall!G32+Mobile!G32+Monroe!G32+Montgomery!G32+Morgan!G32+Perry!G32+Pickens!G32+Pike!G32+Randolph!G32+Russell!G32+Shelby!G32+'St. Clair'!G32+Sumter!G32+Talladega!G32+Tallapoosa!G32+Tuscaloosa!G32+Walker!G32+Washington!G32+Wilcox!G32+Winston!G32</f>
        <v>43848</v>
      </c>
      <c r="H32" s="16">
        <f>G32/G37</f>
        <v>0.32954297782153513</v>
      </c>
      <c r="I32" s="47"/>
      <c r="J32" s="47"/>
      <c r="K32" s="47"/>
      <c r="L32" s="88"/>
      <c r="M32" s="47"/>
      <c r="N32" s="47"/>
    </row>
    <row r="33" spans="1:14" x14ac:dyDescent="0.25">
      <c r="A33" s="15" t="s">
        <v>28</v>
      </c>
      <c r="B33" s="9">
        <f>Montgomery!B28+Autauga!B28+Barbour!B28+Bullock!B28+Butler!B28+Coffee!B28+Conecuh!B28+Covington!B28+Crenshaw!B28+Dale!B28+Elmore!B28+Geneva!B28+Henry!B28+Houston!B28+Pike!B28</f>
        <v>78689</v>
      </c>
      <c r="C33" s="16">
        <f>B33/B35</f>
        <v>0.66370614035087716</v>
      </c>
      <c r="D33" s="47"/>
      <c r="E33" s="15"/>
      <c r="F33" s="11" t="s">
        <v>629</v>
      </c>
      <c r="G33" s="9">
        <f>Autauga!G33+Baldwin!G33+Barbour!G33+Bibb!G33+Blount!G33+Bullock!G33+Butler!G33+Calhoun!G33+Chambers!G33+Cherokee!G33+Chilton!G33+Choctaw!G33+Clarke!G33+Clay!G33+Cleburne!G33+Coffee!G33+Colbert!G33+Conecuh!G33+Coosa!G33+Covington!G33+Crenshaw!G33+Cullman!G33+Dale!G33+Dallas!G33+DeKalb!G33+Elmore!G33+Escambia!G33+Etowah!G33+Fayette!G33+Franklin!G33+Geneva!G33+Greene!G33+Hale!G33+Henry!G33+Houston!G33+Jackson!G33+Jefferson!G33+Lamar!G33+Lauderdale!G33+Lawrence!G33+Lee!G33+Limestone!G33+Lowndes!G33+Macon!G33+Madison!G33+Marengo!G33+Marion!G33+Marshall!G33+Mobile!G33+Monroe!G33+Montgomery!G33+Morgan!G33+Perry!G33+Pickens!G33+Pike!G33+Randolph!G33+Russell!G33+Shelby!G33+'St. Clair'!G33+Sumter!G33+Talladega!G33+Tallapoosa!G33+Tuscaloosa!G33+Walker!G33+Washington!G33+Wilcox!G33+Winston!G33</f>
        <v>22276</v>
      </c>
      <c r="H33" s="16">
        <f>G33/G37</f>
        <v>0.16741697167379394</v>
      </c>
      <c r="I33" s="47"/>
      <c r="J33" s="12" t="s">
        <v>283</v>
      </c>
      <c r="K33" s="13"/>
      <c r="L33" s="44" t="s">
        <v>16</v>
      </c>
      <c r="M33" s="19" t="s">
        <v>17</v>
      </c>
      <c r="N33" s="47"/>
    </row>
    <row r="34" spans="1:14" ht="16.5" thickBot="1" x14ac:dyDescent="0.3">
      <c r="A34" s="22" t="s">
        <v>29</v>
      </c>
      <c r="B34" s="9">
        <f>Montgomery!B29+Autauga!B29+Barbour!B29+Bullock!B29+Butler!B29+Coffee!B29+Conecuh!B29+Covington!B29+Crenshaw!B29+Dale!B29+Elmore!B29+Geneva!B29+Henry!B29+Houston!B29+Pike!B29</f>
        <v>6856</v>
      </c>
      <c r="C34" s="29">
        <f>B34/B35</f>
        <v>5.7827260458839409E-2</v>
      </c>
      <c r="D34" s="47"/>
      <c r="E34" s="15"/>
      <c r="F34" s="11" t="s">
        <v>630</v>
      </c>
      <c r="G34" s="9">
        <f>Autauga!G34+Baldwin!G34+Barbour!G34+Bibb!G34+Blount!G34+Bullock!G34+Butler!G34+Calhoun!G34+Chambers!G34+Cherokee!G34+Chilton!G34+Choctaw!G34+Clarke!G34+Clay!G34+Cleburne!G34+Coffee!G34+Colbert!G34+Conecuh!G34+Coosa!G34+Covington!G34+Crenshaw!G34+Cullman!G34+Dale!G34+Dallas!G34+DeKalb!G34+Elmore!G34+Escambia!G34+Etowah!G34+Fayette!G34+Franklin!G34+Geneva!G34+Greene!G34+Hale!G34+Henry!G34+Houston!G34+Jackson!G34+Jefferson!G34+Lamar!G34+Lauderdale!G34+Lawrence!G34+Lee!G34+Limestone!G34+Lowndes!G34+Macon!G34+Madison!G34+Marengo!G34+Marion!G34+Marshall!G34+Mobile!G34+Monroe!G34+Montgomery!G34+Morgan!G34+Perry!G34+Pickens!G34+Pike!G34+Randolph!G34+Russell!G34+Shelby!G34+'St. Clair'!G34+Sumter!G34+Talladega!G34+Tallapoosa!G34+Tuscaloosa!G34+Walker!G34+Washington!G34+Wilcox!G34+Winston!G34</f>
        <v>25841</v>
      </c>
      <c r="H34" s="16">
        <f>G34/G37</f>
        <v>0.19421000022546728</v>
      </c>
      <c r="I34" s="47"/>
      <c r="J34" s="15"/>
      <c r="K34" s="8" t="s">
        <v>190</v>
      </c>
      <c r="L34" s="9">
        <f>Lauderdale!L3+Limestone!L3+Madison!L3+Morgan!L3+Jackson!L14</f>
        <v>11073</v>
      </c>
      <c r="M34" s="16">
        <f>L34/L38</f>
        <v>0.53279122359620845</v>
      </c>
      <c r="N34" s="47"/>
    </row>
    <row r="35" spans="1:14" ht="16.5" thickBot="1" x14ac:dyDescent="0.3">
      <c r="A35" s="32" t="s">
        <v>15</v>
      </c>
      <c r="B35" s="45">
        <f>SUM(B32:B34)</f>
        <v>118560</v>
      </c>
      <c r="C35" s="34">
        <f>SUM(C32:C34)</f>
        <v>1</v>
      </c>
      <c r="D35" s="47"/>
      <c r="E35" s="15"/>
      <c r="F35" s="11" t="s">
        <v>631</v>
      </c>
      <c r="G35" s="9">
        <f>Autauga!G35+Baldwin!G35+Barbour!G35+Bibb!G35+Blount!G35+Bullock!G35+Butler!G35+Calhoun!G35+Chambers!G35+Cherokee!G35+Chilton!G35+Choctaw!G35+Clarke!G35+Clay!G35+Cleburne!G35+Coffee!G35+Colbert!G35+Conecuh!G35+Coosa!G35+Covington!G35+Crenshaw!G35+Cullman!G35+Dale!G35+Dallas!G35+DeKalb!G35+Elmore!G35+Escambia!G35+Etowah!G35+Fayette!G35+Franklin!G35+Geneva!G35+Greene!G35+Hale!G35+Henry!G35+Houston!G35+Jackson!G35+Jefferson!G35+Lamar!G35+Lauderdale!G35+Lawrence!G35+Lee!G35+Limestone!G35+Lowndes!G35+Macon!G35+Madison!G35+Marengo!G35+Marion!G35+Marshall!G35+Mobile!G35+Monroe!G35+Montgomery!G35+Morgan!G35+Perry!G35+Pickens!G35+Pike!G35+Randolph!G35+Russell!G35+Shelby!G35+'St. Clair'!G35+Sumter!G35+Talladega!G35+Tallapoosa!G35+Tuscaloosa!G35+Walker!G35+Washington!G35+Wilcox!G35+Winston!G35</f>
        <v>29730</v>
      </c>
      <c r="H35" s="16">
        <f>G35/G37</f>
        <v>0.2234380754112899</v>
      </c>
      <c r="I35" s="47"/>
      <c r="J35" s="15"/>
      <c r="K35" s="8" t="s">
        <v>188</v>
      </c>
      <c r="L35" s="9">
        <f>Lauderdale!L4+Limestone!L4+Madison!L4+Morgan!L4+Jackson!L15</f>
        <v>4857</v>
      </c>
      <c r="M35" s="16">
        <f>L35/L38</f>
        <v>0.23370062069961026</v>
      </c>
      <c r="N35" s="47"/>
    </row>
    <row r="36" spans="1:14" ht="16.5" thickBot="1" x14ac:dyDescent="0.3">
      <c r="A36" s="47"/>
      <c r="B36" s="88"/>
      <c r="C36" s="47"/>
      <c r="D36" s="47"/>
      <c r="E36" s="15"/>
      <c r="F36" s="23" t="s">
        <v>632</v>
      </c>
      <c r="G36" s="9">
        <f>Autauga!G36+Baldwin!G36+Barbour!G36+Bibb!G36+Blount!G36+Bullock!G36+Butler!G36+Calhoun!G36+Chambers!G36+Cherokee!G36+Chilton!G36+Choctaw!G36+Clarke!G36+Clay!G36+Cleburne!G36+Coffee!G36+Colbert!G36+Conecuh!G36+Coosa!G36+Covington!G36+Crenshaw!G36+Cullman!G36+Dale!G36+Dallas!G36+DeKalb!G36+Elmore!G36+Escambia!G36+Etowah!G36+Fayette!G36+Franklin!G36+Geneva!G36+Greene!G36+Hale!G36+Henry!G36+Houston!G36+Jackson!G36+Jefferson!G36+Lamar!G36+Lauderdale!G36+Lawrence!G36+Lee!G36+Limestone!G36+Lowndes!G36+Macon!G36+Madison!G36+Marengo!G36+Marion!G36+Marshall!G36+Mobile!G36+Monroe!G36+Montgomery!G36+Morgan!G36+Perry!G36+Pickens!G36+Pike!G36+Randolph!G36+Russell!G36+Shelby!G36+'St. Clair'!G36+Sumter!G36+Talladega!G36+Tallapoosa!G36+Tuscaloosa!G36+Walker!G36+Washington!G36+Wilcox!G36+Winston!G36</f>
        <v>11362</v>
      </c>
      <c r="H36" s="29">
        <f>G36/G37</f>
        <v>8.539197486791375E-2</v>
      </c>
      <c r="I36" s="47"/>
      <c r="J36" s="15"/>
      <c r="K36" s="10" t="s">
        <v>191</v>
      </c>
      <c r="L36" s="9">
        <f>Lauderdale!L5+Limestone!L5+Madison!L5+Morgan!L5+Jackson!L16</f>
        <v>3248</v>
      </c>
      <c r="M36" s="16">
        <f>L36/L38</f>
        <v>0.15628157628831257</v>
      </c>
      <c r="N36" s="47"/>
    </row>
    <row r="37" spans="1:14" ht="16.5" thickBot="1" x14ac:dyDescent="0.3">
      <c r="A37" s="12" t="s">
        <v>31</v>
      </c>
      <c r="B37" s="42" t="s">
        <v>16</v>
      </c>
      <c r="C37" s="19" t="s">
        <v>17</v>
      </c>
      <c r="D37" s="47"/>
      <c r="E37" s="27"/>
      <c r="F37" s="39" t="s">
        <v>15</v>
      </c>
      <c r="G37" s="45">
        <f>SUM(G32:G36)</f>
        <v>133057</v>
      </c>
      <c r="H37" s="34">
        <f>SUM(H32:H36)</f>
        <v>1</v>
      </c>
      <c r="I37" s="47"/>
      <c r="J37" s="15"/>
      <c r="K37" s="10" t="s">
        <v>189</v>
      </c>
      <c r="L37" s="9">
        <f>Lauderdale!L6+Limestone!L6+Madison!L6+Morgan!L6+Jackson!L17</f>
        <v>1605</v>
      </c>
      <c r="M37" s="29">
        <f>L37/L38</f>
        <v>7.7226579415868746E-2</v>
      </c>
      <c r="N37" s="47"/>
    </row>
    <row r="38" spans="1:14" ht="16.5" thickBot="1" x14ac:dyDescent="0.3">
      <c r="A38" s="15" t="s">
        <v>33</v>
      </c>
      <c r="B38" s="9">
        <f>Montgomery!B33+Calhoun!B27+Chambers!B27+Cherokee!B27+Clay!B27+Cleburne!B27+Lee!B27+Macon!B27+Randolph!B27+Russell!B27+'St. Clair'!B27+Talladega!B27+Tallapoosa!B27</f>
        <v>24474</v>
      </c>
      <c r="C38" s="16">
        <f>B38/B40</f>
        <v>0.24016250269856534</v>
      </c>
      <c r="D38" s="47"/>
      <c r="E38" s="47"/>
      <c r="F38" s="48"/>
      <c r="G38" s="88"/>
      <c r="H38" s="47"/>
      <c r="I38" s="47"/>
      <c r="J38" s="27"/>
      <c r="K38" s="32" t="s">
        <v>15</v>
      </c>
      <c r="L38" s="45">
        <f>SUM(L34:L37)</f>
        <v>20783</v>
      </c>
      <c r="M38" s="34">
        <f>SUM(M34:M37)</f>
        <v>1</v>
      </c>
      <c r="N38" s="47"/>
    </row>
    <row r="39" spans="1:14" ht="16.5" thickBot="1" x14ac:dyDescent="0.3">
      <c r="A39" s="22" t="s">
        <v>32</v>
      </c>
      <c r="B39" s="9">
        <f>Montgomery!B34+Calhoun!B28+Chambers!B28+Cherokee!B28+Clay!B28+Cleburne!B28+Lee!B28+Macon!B28+Randolph!B28+Russell!B28+'St. Clair'!B28+Talladega!B28+Tallapoosa!B28</f>
        <v>77432</v>
      </c>
      <c r="C39" s="29">
        <f>B39/B40</f>
        <v>0.75983749730143468</v>
      </c>
      <c r="D39" s="47"/>
      <c r="E39" s="12" t="s">
        <v>627</v>
      </c>
      <c r="F39" s="13"/>
      <c r="G39" s="42" t="s">
        <v>16</v>
      </c>
      <c r="H39" s="19" t="s">
        <v>17</v>
      </c>
      <c r="I39" s="47"/>
      <c r="J39" s="47"/>
      <c r="K39" s="47"/>
      <c r="L39" s="88"/>
      <c r="M39" s="47"/>
      <c r="N39" s="47"/>
    </row>
    <row r="40" spans="1:14" ht="16.5" thickBot="1" x14ac:dyDescent="0.3">
      <c r="A40" s="32" t="s">
        <v>15</v>
      </c>
      <c r="B40" s="45">
        <f>SUM(B38:B39)</f>
        <v>101906</v>
      </c>
      <c r="C40" s="34">
        <f>SUM(C38:C39)</f>
        <v>1</v>
      </c>
      <c r="D40" s="47"/>
      <c r="E40" s="15"/>
      <c r="F40" s="11" t="s">
        <v>76</v>
      </c>
      <c r="G40" s="9">
        <f>Autauga!G40+Baldwin!G40+Barbour!G40+Bibb!G40+Blount!G40+Bullock!G40+Butler!G40+Calhoun!G40+Chambers!G40+Cherokee!G40+Chilton!G40+Choctaw!G40+Clarke!G40+Clay!G40+Cleburne!G40+Coffee!G40+Colbert!G40+Conecuh!G40+Coosa!G40+Covington!G40+Crenshaw!G40+Cullman!G40+Dale!G40+Dallas!G40+DeKalb!G40+Elmore!G40+Escambia!G40+Etowah!G40+Fayette!G40+Franklin!G40+Geneva!G40+Greene!G40+Hale!G40+Henry!G40+Houston!G40+Jackson!G40+Jefferson!G40+Lamar!G40+Lauderdale!G40+Lawrence!G40+Lee!G40+Limestone!G40+Lowndes!G40+Macon!G40+Madison!G40+Marengo!G40+Marion!G40+Marshall!G40+Mobile!G40+Monroe!G40+Montgomery!G40+Morgan!G40+Perry!G40+Pickens!G40+Pike!G40+Randolph!G40+Russell!G40+Shelby!G40+'St. Clair'!G40+Sumter!G40+Talladega!G40+Tallapoosa!G40+Tuscaloosa!G40+Walker!G40+Washington!G40+Wilcox!G40+Winston!G40</f>
        <v>57037</v>
      </c>
      <c r="H40" s="16">
        <f>G40/G44</f>
        <v>0.43641970113165968</v>
      </c>
      <c r="I40" s="47"/>
      <c r="J40" s="12" t="s">
        <v>192</v>
      </c>
      <c r="K40" s="13"/>
      <c r="L40" s="44" t="s">
        <v>16</v>
      </c>
      <c r="M40" s="19" t="s">
        <v>17</v>
      </c>
      <c r="N40" s="47"/>
    </row>
    <row r="41" spans="1:14" ht="16.5" thickBot="1" x14ac:dyDescent="0.3">
      <c r="A41" s="47"/>
      <c r="B41" s="88"/>
      <c r="C41" s="47"/>
      <c r="D41" s="47"/>
      <c r="E41" s="15"/>
      <c r="F41" s="11" t="s">
        <v>77</v>
      </c>
      <c r="G41" s="9">
        <f>Autauga!G41+Baldwin!G41+Barbour!G41+Bibb!G41+Blount!G41+Bullock!G41+Butler!G41+Calhoun!G41+Chambers!G41+Cherokee!G41+Chilton!G41+Choctaw!G41+Clarke!G41+Clay!G41+Cleburne!G41+Coffee!G41+Colbert!G41+Conecuh!G41+Coosa!G41+Covington!G41+Crenshaw!G41+Cullman!G41+Dale!G41+Dallas!G41+DeKalb!G41+Elmore!G41+Escambia!G41+Etowah!G41+Fayette!G41+Franklin!G41+Geneva!G41+Greene!G41+Hale!G41+Henry!G41+Houston!G41+Jackson!G41+Jefferson!G41+Lamar!G41+Lauderdale!G41+Lawrence!G41+Lee!G41+Limestone!G41+Lowndes!G41+Macon!G41+Madison!G41+Marengo!G41+Marion!G41+Marshall!G41+Mobile!G41+Monroe!G41+Montgomery!G41+Morgan!G41+Perry!G41+Pickens!G41+Pike!G41+Randolph!G41+Russell!G41+Shelby!G41+'St. Clair'!G41+Sumter!G41+Talladega!G41+Tallapoosa!G41+Tuscaloosa!G41+Walker!G41+Washington!G41+Wilcox!G41+Winston!G41</f>
        <v>25360</v>
      </c>
      <c r="H41" s="16">
        <f>G41/G44</f>
        <v>0.19404252714376438</v>
      </c>
      <c r="I41" s="47"/>
      <c r="J41" s="15"/>
      <c r="K41" s="8" t="s">
        <v>194</v>
      </c>
      <c r="L41" s="9">
        <f>Bibb!L3+Blount!L14+Chilton!L3+Coosa!L3+Jefferson!L15+Shelby!L3</f>
        <v>11672</v>
      </c>
      <c r="M41" s="16">
        <f>L41/L43</f>
        <v>0.47640816326530611</v>
      </c>
      <c r="N41" s="47"/>
    </row>
    <row r="42" spans="1:14" ht="16.5" thickBot="1" x14ac:dyDescent="0.3">
      <c r="A42" s="12" t="s">
        <v>34</v>
      </c>
      <c r="B42" s="42" t="s">
        <v>16</v>
      </c>
      <c r="C42" s="19" t="s">
        <v>17</v>
      </c>
      <c r="D42" s="47"/>
      <c r="E42" s="15"/>
      <c r="F42" s="11" t="s">
        <v>78</v>
      </c>
      <c r="G42" s="9">
        <f>Autauga!G42+Baldwin!G42+Barbour!G42+Bibb!G42+Blount!G42+Bullock!G42+Butler!G42+Calhoun!G42+Chambers!G42+Cherokee!G42+Chilton!G42+Choctaw!G42+Clarke!G42+Clay!G42+Cleburne!G42+Coffee!G42+Colbert!G42+Conecuh!G42+Coosa!G42+Covington!G42+Crenshaw!G42+Cullman!G42+Dale!G42+Dallas!G42+DeKalb!G42+Elmore!G42+Escambia!G42+Etowah!G42+Fayette!G42+Franklin!G42+Geneva!G42+Greene!G42+Hale!G42+Henry!G42+Houston!G42+Jackson!G42+Jefferson!G42+Lamar!G42+Lauderdale!G42+Lawrence!G42+Lee!G42+Limestone!G42+Lowndes!G42+Macon!G42+Madison!G42+Marengo!G42+Marion!G42+Marshall!G42+Mobile!G42+Monroe!G42+Montgomery!G42+Morgan!G42+Perry!G42+Pickens!G42+Pike!G42+Randolph!G42+Russell!G42+Shelby!G42+'St. Clair'!G42+Sumter!G42+Talladega!G42+Tallapoosa!G42+Tuscaloosa!G42+Walker!G42+Washington!G42+Wilcox!G42+Winston!G42</f>
        <v>30857</v>
      </c>
      <c r="H42" s="16">
        <f>G42/G44</f>
        <v>0.23610292823640133</v>
      </c>
      <c r="I42" s="47"/>
      <c r="J42" s="15"/>
      <c r="K42" s="24" t="s">
        <v>193</v>
      </c>
      <c r="L42" s="9">
        <f>Bibb!L4+Blount!L15+Chilton!L4+Coosa!L4+Jefferson!L16+Shelby!L4</f>
        <v>12828</v>
      </c>
      <c r="M42" s="29">
        <f>L42/L43</f>
        <v>0.52359183673469389</v>
      </c>
      <c r="N42" s="47"/>
    </row>
    <row r="43" spans="1:14" ht="16.5" thickBot="1" x14ac:dyDescent="0.3">
      <c r="A43" s="15" t="s">
        <v>35</v>
      </c>
      <c r="B43" s="9">
        <f>Franklin!B27+Marion!B27+Lamar!B27+Fayette!B27+Walker!B27+Winston!B27+Cullman!B27+Lawrence!B27+Marshall!B27+Etowah!B27+DeKalb!B27+Jackson!B27+Cherokee!B32</f>
        <v>86660</v>
      </c>
      <c r="C43" s="16">
        <f>B43/B45</f>
        <v>0.81175765296564129</v>
      </c>
      <c r="D43" s="47"/>
      <c r="E43" s="15"/>
      <c r="F43" s="23" t="s">
        <v>79</v>
      </c>
      <c r="G43" s="9">
        <f>Autauga!G43+Baldwin!G43+Barbour!G43+Bibb!G43+Blount!G43+Bullock!G43+Butler!G43+Calhoun!G43+Chambers!G43+Cherokee!G43+Chilton!G43+Choctaw!G43+Clarke!G43+Clay!G43+Cleburne!G43+Coffee!G43+Colbert!G43+Conecuh!G43+Coosa!G43+Covington!G43+Crenshaw!G43+Cullman!G43+Dale!G43+Dallas!G43+DeKalb!G43+Elmore!G43+Escambia!G43+Etowah!G43+Fayette!G43+Franklin!G43+Geneva!G43+Greene!G43+Hale!G43+Henry!G43+Houston!G43+Jackson!G43+Jefferson!G43+Lamar!G43+Lauderdale!G43+Lawrence!G43+Lee!G43+Limestone!G43+Lowndes!G43+Macon!G43+Madison!G43+Marengo!G43+Marion!G43+Marshall!G43+Mobile!G43+Monroe!G43+Montgomery!G43+Morgan!G43+Perry!G43+Pickens!G43+Pike!G43+Randolph!G43+Russell!G43+Shelby!G43+'St. Clair'!G43+Sumter!G43+Talladega!G43+Tallapoosa!G43+Tuscaloosa!G43+Walker!G43+Washington!G43+Wilcox!G43+Winston!G43</f>
        <v>17439</v>
      </c>
      <c r="H43" s="29">
        <f>G43/G44</f>
        <v>0.13343484348817458</v>
      </c>
      <c r="I43" s="47"/>
      <c r="J43" s="27"/>
      <c r="K43" s="32" t="s">
        <v>15</v>
      </c>
      <c r="L43" s="45">
        <f>SUM(L41:L42)</f>
        <v>24500</v>
      </c>
      <c r="M43" s="34">
        <f>SUM(M41:M42)</f>
        <v>1</v>
      </c>
      <c r="N43" s="47"/>
    </row>
    <row r="44" spans="1:14" ht="16.5" thickBot="1" x14ac:dyDescent="0.3">
      <c r="A44" s="22" t="s">
        <v>36</v>
      </c>
      <c r="B44" s="9">
        <f>Franklin!B28+Marion!B28+Lamar!B28+Fayette!B28+Walker!B28+Winston!B28+Cullman!B28+Lawrence!B28+Marshall!B28+Etowah!B28+DeKalb!B28+Jackson!B28+Cherokee!B33</f>
        <v>20096</v>
      </c>
      <c r="C44" s="29">
        <f>B44/B45</f>
        <v>0.18824234703435871</v>
      </c>
      <c r="D44" s="47"/>
      <c r="E44" s="27"/>
      <c r="F44" s="39" t="s">
        <v>15</v>
      </c>
      <c r="G44" s="45">
        <f>SUM(G40:G43)</f>
        <v>130693</v>
      </c>
      <c r="H44" s="34">
        <f>SUM(H40:H43)</f>
        <v>1</v>
      </c>
      <c r="I44" s="47"/>
      <c r="J44" s="47"/>
      <c r="K44" s="47"/>
      <c r="L44" s="88"/>
      <c r="M44" s="47"/>
      <c r="N44" s="47"/>
    </row>
    <row r="45" spans="1:14" ht="16.5" thickBot="1" x14ac:dyDescent="0.3">
      <c r="A45" s="32" t="s">
        <v>15</v>
      </c>
      <c r="B45" s="45">
        <f>SUM(B43:B44)</f>
        <v>106756</v>
      </c>
      <c r="C45" s="34">
        <f>SUM(C43:C44)</f>
        <v>1</v>
      </c>
      <c r="D45" s="47"/>
      <c r="E45" s="49"/>
      <c r="F45" s="48"/>
      <c r="G45" s="92"/>
      <c r="H45" s="49"/>
      <c r="I45" s="47"/>
      <c r="J45" s="12" t="s">
        <v>195</v>
      </c>
      <c r="K45" s="13"/>
      <c r="L45" s="44" t="s">
        <v>16</v>
      </c>
      <c r="M45" s="19" t="s">
        <v>17</v>
      </c>
      <c r="N45" s="47"/>
    </row>
    <row r="46" spans="1:14" ht="16.5" thickBot="1" x14ac:dyDescent="0.3">
      <c r="A46" s="47"/>
      <c r="B46" s="88"/>
      <c r="C46" s="47"/>
      <c r="D46" s="47"/>
      <c r="E46" s="12" t="s">
        <v>80</v>
      </c>
      <c r="F46" s="13"/>
      <c r="G46" s="42" t="s">
        <v>16</v>
      </c>
      <c r="H46" s="19" t="s">
        <v>17</v>
      </c>
      <c r="I46" s="47"/>
      <c r="J46" s="15"/>
      <c r="K46" s="31" t="s">
        <v>197</v>
      </c>
      <c r="L46" s="9">
        <f>Autauga!L3+Barbour!L3+Bullock!L3+Coffee!L3+Conecuh!L3+Covington!L3+Crenshaw!L3+Dale!L3+Elmore!L3+Geneva!L3+Henry!L3+Houston!L3+Montgomery!L13+Pike!L3</f>
        <v>7799</v>
      </c>
      <c r="M46" s="16">
        <f>L46/L48</f>
        <v>0.33757520668311475</v>
      </c>
      <c r="N46" s="47"/>
    </row>
    <row r="47" spans="1:14" ht="16.5" thickBot="1" x14ac:dyDescent="0.3">
      <c r="A47" s="12" t="s">
        <v>37</v>
      </c>
      <c r="B47" s="42" t="s">
        <v>16</v>
      </c>
      <c r="C47" s="19" t="s">
        <v>17</v>
      </c>
      <c r="D47" s="47"/>
      <c r="E47" s="15"/>
      <c r="F47" s="11" t="s">
        <v>81</v>
      </c>
      <c r="G47" s="9">
        <f>Autauga!G47+Baldwin!G47+Barbour!G47+Bibb!G47+Blount!G47+Bullock!G47+Butler!G47+Calhoun!G47+Chambers!G47+Cherokee!G47+Chilton!G47+Choctaw!G47+Clarke!G47+Clay!G47+Cleburne!G47+Coffee!G47+Colbert!G47+Conecuh!G47+Coosa!G47+Covington!G47+Crenshaw!G47+Cullman!G47+Dale!G47+Dallas!G47+DeKalb!G47+Elmore!G47+Escambia!G47+Etowah!G47+Fayette!G47+Franklin!G47+Geneva!G47+Greene!G47+Hale!G47+Henry!G47+Houston!G47+Jackson!G47+Jefferson!G47+Lamar!G47+Lauderdale!G47+Lawrence!G47+Lee!G47+Limestone!G47+Lowndes!G47+Macon!G47+Madison!G47+Marengo!G47+Marion!G47+Marshall!G47+Mobile!G47+Monroe!G47+Montgomery!G47+Morgan!G47+Perry!G47+Pickens!G47+Pike!G47+Randolph!G47+Russell!G47+Shelby!G47+'St. Clair'!G47+Sumter!G47+Talladega!G47+Tallapoosa!G47+Tuscaloosa!G47+Walker!G47+Washington!G47+Wilcox!G47+Winston!G47</f>
        <v>86566</v>
      </c>
      <c r="H47" s="16">
        <f>G47/G49</f>
        <v>0.70285718925326601</v>
      </c>
      <c r="I47" s="47"/>
      <c r="J47" s="15"/>
      <c r="K47" s="24" t="s">
        <v>196</v>
      </c>
      <c r="L47" s="9">
        <f>Autauga!L4+Barbour!L4+Bullock!L4+Coffee!L4+Conecuh!L4+Covington!L4+Crenshaw!L4+Dale!L4+Elmore!L4+Geneva!L4+Henry!L4+Houston!L4+Montgomery!L14+Pike!L4</f>
        <v>15304</v>
      </c>
      <c r="M47" s="29">
        <f>L47/L48</f>
        <v>0.66242479331688531</v>
      </c>
      <c r="N47" s="47"/>
    </row>
    <row r="48" spans="1:14" ht="16.5" thickBot="1" x14ac:dyDescent="0.3">
      <c r="A48" s="15" t="s">
        <v>38</v>
      </c>
      <c r="B48" s="9">
        <f>Autauga!B33+Baldwin!B38+Barbour!B33+Bibb!B27+Blount!B32+Bullock!B33+Butler!B33+Calhoun!B32+Chambers!B32+Cherokee!B37+Chilton!B27+Choctaw!B27+Clarke!B32+Clay!B32+Cleburne!B32+Coffee!B33+Colbert!B32+Conecuh!B33+Coosa!B27+Covington!B33+Crenshaw!B33+Cullman!B32+Dale!B33+Dallas!B27+DeKalb!B32+Elmore!B33+Escambia!B32+Etowah!B32+Fayette!B32+Franklin!B32+Geneva!B33+Greene!B27+Hale!B27+Henry!B33+Houston!B33+Jackson!B32+Jefferson!B27+Lamar!B32+Lauderdale!B27+Lawrence!B32+Lee!B32+Limestone!B27+Lowndes!B27+Macon!B32+Madison!B27+Marengo!B27+Marion!B32+Marshall!B32+Mobile!B32+Monroe!B32+Montgomery!B38+Morgan!B27+Perry!B27+Pickens!B27+Pike!B33+Randolph!B32+Russell!B32+Shelby!B27+'St. Clair'!B32+Sumter!B27+Talladega!B32+Tallapoosa!B32+Tuscaloosa!B32+Walker!B32+Washington!B32+Wilcox!B27+Winston!B32</f>
        <v>170194</v>
      </c>
      <c r="C48" s="16">
        <f>B48/B50</f>
        <v>0.2749761285809148</v>
      </c>
      <c r="D48" s="47"/>
      <c r="E48" s="15"/>
      <c r="F48" s="23" t="s">
        <v>82</v>
      </c>
      <c r="G48" s="9">
        <f>Autauga!G48+Baldwin!G48+Barbour!G48+Bibb!G48+Blount!G48+Bullock!G48+Butler!G48+Calhoun!G48+Chambers!G48+Cherokee!G48+Chilton!G48+Choctaw!G48+Clarke!G48+Clay!G48+Cleburne!G48+Coffee!G48+Colbert!G48+Conecuh!G48+Coosa!G48+Covington!G48+Crenshaw!G48+Cullman!G48+Dale!G48+Dallas!G48+DeKalb!G48+Elmore!G48+Escambia!G48+Etowah!G48+Fayette!G48+Franklin!G48+Geneva!G48+Greene!G48+Hale!G48+Henry!G48+Houston!G48+Jackson!G48+Jefferson!G48+Lamar!G48+Lauderdale!G48+Lawrence!G48+Lee!G48+Limestone!G48+Lowndes!G48+Macon!G48+Madison!G48+Marengo!G48+Marion!G48+Marshall!G48+Mobile!G48+Monroe!G48+Montgomery!G48+Morgan!G48+Perry!G48+Pickens!G48+Pike!G48+Randolph!G48+Russell!G48+Shelby!G48+'St. Clair'!G48+Sumter!G48+Talladega!G48+Tallapoosa!G48+Tuscaloosa!G48+Walker!G48+Washington!G48+Wilcox!G48+Winston!G48</f>
        <v>36597</v>
      </c>
      <c r="H48" s="29">
        <f>G48/G49</f>
        <v>0.29714281074673399</v>
      </c>
      <c r="I48" s="47"/>
      <c r="J48" s="54"/>
      <c r="K48" s="35" t="s">
        <v>15</v>
      </c>
      <c r="L48" s="111">
        <f>SUM(L46:L47)</f>
        <v>23103</v>
      </c>
      <c r="M48" s="55">
        <f>SUM(M46:M47)</f>
        <v>1</v>
      </c>
      <c r="N48" s="47"/>
    </row>
    <row r="49" spans="1:14" ht="16.5" thickBot="1" x14ac:dyDescent="0.3">
      <c r="A49" s="22" t="s">
        <v>39</v>
      </c>
      <c r="B49" s="9">
        <f>Autauga!B34+Baldwin!B39+Barbour!B34+Bibb!B28+Blount!B33+Bullock!B34+Butler!B34+Calhoun!B33+Chambers!B33+Cherokee!B38+Chilton!B28+Choctaw!B28+Clarke!B33+Clay!B33+Cleburne!B33+Coffee!B34+Colbert!B33+Conecuh!B34+Coosa!B28+Covington!B34+Crenshaw!B34+Cullman!B33+Dale!B34+Dallas!B28+DeKalb!B33+Elmore!B34+Escambia!B33+Etowah!B33+Fayette!B33+Franklin!B33+Geneva!B34+Greene!B28+Hale!B28+Henry!B34+Houston!B34+Jackson!B33+Jefferson!B28+Lamar!B33+Lauderdale!B28+Lawrence!B33+Lee!B33+Limestone!B28+Lowndes!B28+Macon!B33+Madison!B28+Marengo!B28+Marion!B33+Marshall!B33+Mobile!B33+Monroe!B33+Montgomery!B39+Morgan!B28+Perry!B28+Pickens!B28+Pike!B34+Randolph!B33+Russell!B33+Shelby!B28+'St. Clair'!B33+Sumter!B28+Talladega!B33+Tallapoosa!B33+Tuscaloosa!B33+Walker!B33+Washington!B33+Wilcox!B28+Winston!B33</f>
        <v>448747</v>
      </c>
      <c r="C49" s="29">
        <f>B49/B50</f>
        <v>0.7250238714190852</v>
      </c>
      <c r="D49" s="47"/>
      <c r="E49" s="27"/>
      <c r="F49" s="39" t="s">
        <v>15</v>
      </c>
      <c r="G49" s="45">
        <f>SUM(G47:G48)</f>
        <v>123163</v>
      </c>
      <c r="H49" s="34">
        <f>SUM(H47:H48)</f>
        <v>1</v>
      </c>
      <c r="I49" s="47"/>
      <c r="J49" s="47"/>
      <c r="K49" s="47"/>
      <c r="L49" s="88"/>
      <c r="M49" s="47"/>
      <c r="N49" s="47"/>
    </row>
    <row r="50" spans="1:14" ht="16.5" thickBot="1" x14ac:dyDescent="0.3">
      <c r="A50" s="32" t="s">
        <v>15</v>
      </c>
      <c r="B50" s="45">
        <f>SUM(B48:B49)</f>
        <v>618941</v>
      </c>
      <c r="C50" s="34">
        <f>SUM(C48:C49)</f>
        <v>1</v>
      </c>
      <c r="D50" s="47"/>
      <c r="E50" s="47"/>
      <c r="F50" s="48"/>
      <c r="G50" s="88"/>
      <c r="H50" s="47"/>
      <c r="I50" s="47"/>
      <c r="J50" s="12" t="s">
        <v>198</v>
      </c>
      <c r="K50" s="13"/>
      <c r="L50" s="44" t="s">
        <v>16</v>
      </c>
      <c r="M50" s="19" t="s">
        <v>17</v>
      </c>
      <c r="N50" s="47"/>
    </row>
    <row r="51" spans="1:14" ht="16.5" thickBot="1" x14ac:dyDescent="0.3">
      <c r="A51" s="47"/>
      <c r="B51" s="88"/>
      <c r="C51" s="47"/>
      <c r="D51" s="47"/>
      <c r="E51" s="12" t="s">
        <v>83</v>
      </c>
      <c r="F51" s="13"/>
      <c r="G51" s="42" t="s">
        <v>16</v>
      </c>
      <c r="H51" s="19" t="s">
        <v>17</v>
      </c>
      <c r="I51" s="47"/>
      <c r="J51" s="15"/>
      <c r="K51" s="8" t="s">
        <v>199</v>
      </c>
      <c r="L51" s="9">
        <f>Autauga!L8+Barbour!L8+Bullock!L8+Butler!L8+Coffee!L8+Conecuh!L8+Covington!L8+Crenshaw!L8+Dale!L8+Elmore!L8+Geneva!L8+Henry!L8+Houston!L8+Montgomery!L18+Pike!L8</f>
        <v>14350</v>
      </c>
      <c r="M51" s="16">
        <f>L51/L53</f>
        <v>0.6423168166151918</v>
      </c>
      <c r="N51" s="47"/>
    </row>
    <row r="52" spans="1:14" ht="16.5" thickBot="1" x14ac:dyDescent="0.3">
      <c r="A52" s="12" t="s">
        <v>40</v>
      </c>
      <c r="B52" s="42" t="s">
        <v>16</v>
      </c>
      <c r="C52" s="19" t="s">
        <v>17</v>
      </c>
      <c r="D52" s="47"/>
      <c r="E52" s="15"/>
      <c r="F52" s="11" t="s">
        <v>84</v>
      </c>
      <c r="G52" s="9">
        <f>Autauga!G52+Baldwin!G52+Barbour!G52+Bibb!G52+Blount!G52+Bullock!G52+Butler!G52+Calhoun!G52+Chambers!G52+Cherokee!G52+Chilton!G52+Choctaw!G52+Clarke!G52+Clay!G52+Cleburne!G52+Coffee!G52+Colbert!G52+Conecuh!G52+Coosa!G52+Covington!G52+Crenshaw!G52+Cullman!G52+Dale!G52+Dallas!G52+DeKalb!G52+Elmore!G52+Escambia!G52+Etowah!G52+Fayette!G52+Franklin!G52+Geneva!G52+Greene!G52+Hale!G52+Henry!G52+Houston!G52+Jackson!G52+Jefferson!G52+Lamar!G52+Lauderdale!G52+Lawrence!G52+Lee!G52+Limestone!G52+Lowndes!G52+Macon!G52+Madison!G52+Marengo!G52+Marion!G52+Marshall!G52+Mobile!G52+Monroe!G52+Montgomery!G52+Morgan!G52+Perry!G52+Pickens!G52+Pike!G52+Randolph!G52+Russell!G52+Shelby!G52+'St. Clair'!G52+Sumter!G52+Talladega!G52+Tallapoosa!G52+Tuscaloosa!G52+Walker!G52+Washington!G52+Wilcox!G52+Winston!G52</f>
        <v>89298</v>
      </c>
      <c r="H52" s="16">
        <f>G52/G54</f>
        <v>0.74304162956922593</v>
      </c>
      <c r="I52" s="47"/>
      <c r="J52" s="15"/>
      <c r="K52" s="24" t="s">
        <v>200</v>
      </c>
      <c r="L52" s="9">
        <f>Autauga!L9+Barbour!L9+Bullock!L9+Butler!L9+Coffee!L9+Conecuh!L9+Covington!L9+Crenshaw!L9+Dale!L9+Elmore!L9+Geneva!L9+Henry!L9+Houston!L9+Montgomery!L19+Pike!L9</f>
        <v>7991</v>
      </c>
      <c r="M52" s="29">
        <f>L52/L53</f>
        <v>0.3576831833848082</v>
      </c>
      <c r="N52" s="47"/>
    </row>
    <row r="53" spans="1:14" ht="16.5" thickBot="1" x14ac:dyDescent="0.3">
      <c r="A53" s="15" t="s">
        <v>42</v>
      </c>
      <c r="B53" s="9">
        <f>Baldwin!B43+Butler!B38+Conecuh!B38+Covington!B38+Crenshaw!B38+Escambia!B37+Mobile!B37</f>
        <v>21397</v>
      </c>
      <c r="C53" s="16">
        <f>B53/B57</f>
        <v>0.23069293053444168</v>
      </c>
      <c r="D53" s="47"/>
      <c r="E53" s="15"/>
      <c r="F53" s="23" t="s">
        <v>85</v>
      </c>
      <c r="G53" s="9">
        <f>Autauga!G53+Baldwin!G53+Barbour!G53+Bibb!G53+Blount!G53+Bullock!G53+Butler!G53+Calhoun!G53+Chambers!G53+Cherokee!G53+Chilton!G53+Choctaw!G53+Clarke!G53+Clay!G53+Cleburne!G53+Coffee!G53+Colbert!G53+Conecuh!G53+Coosa!G53+Covington!G53+Crenshaw!G53+Cullman!G53+Dale!G53+Dallas!G53+DeKalb!G53+Elmore!G53+Escambia!G53+Etowah!G53+Fayette!G53+Franklin!G53+Geneva!G53+Greene!G53+Hale!G53+Henry!G53+Houston!G53+Jackson!G53+Jefferson!G53+Lamar!G53+Lauderdale!G53+Lawrence!G53+Lee!G53+Limestone!G53+Lowndes!G53+Macon!G53+Madison!G53+Marengo!G53+Marion!G53+Marshall!G53+Mobile!G53+Monroe!G53+Montgomery!G53+Morgan!G53+Perry!G53+Pickens!G53+Pike!G53+Randolph!G53+Russell!G53+Shelby!G53+'St. Clair'!G53+Sumter!G53+Talladega!G53+Tallapoosa!G53+Tuscaloosa!G53+Walker!G53+Washington!G53+Wilcox!G53+Winston!G53</f>
        <v>30881</v>
      </c>
      <c r="H53" s="29">
        <f>G53/G54</f>
        <v>0.25695837043077407</v>
      </c>
      <c r="I53" s="47"/>
      <c r="J53" s="27"/>
      <c r="K53" s="32" t="s">
        <v>15</v>
      </c>
      <c r="L53" s="45">
        <f>SUM(L51:L52)</f>
        <v>22341</v>
      </c>
      <c r="M53" s="34">
        <f>SUM(M51:M52)</f>
        <v>1</v>
      </c>
      <c r="N53" s="47"/>
    </row>
    <row r="54" spans="1:14" ht="16.5" thickBot="1" x14ac:dyDescent="0.3">
      <c r="A54" s="15" t="s">
        <v>41</v>
      </c>
      <c r="B54" s="9">
        <f>Baldwin!B44+Butler!B39+Conecuh!B39+Covington!B39+Crenshaw!B39+Escambia!B38+Mobile!B38</f>
        <v>24603</v>
      </c>
      <c r="C54" s="16">
        <f>B54/B57</f>
        <v>0.26525859559465664</v>
      </c>
      <c r="D54" s="47"/>
      <c r="E54" s="27"/>
      <c r="F54" s="39" t="s">
        <v>15</v>
      </c>
      <c r="G54" s="45">
        <f>SUM(G52:G53)</f>
        <v>120179</v>
      </c>
      <c r="H54" s="34">
        <f>SUM(H52:H53)</f>
        <v>1</v>
      </c>
      <c r="I54" s="47"/>
      <c r="J54" s="47"/>
      <c r="K54" s="47"/>
      <c r="L54" s="88"/>
      <c r="M54" s="47"/>
      <c r="N54" s="47"/>
    </row>
    <row r="55" spans="1:14" ht="16.5" thickBot="1" x14ac:dyDescent="0.3">
      <c r="A55" s="15" t="s">
        <v>43</v>
      </c>
      <c r="B55" s="9">
        <f>Baldwin!B45+Butler!B40+Conecuh!B40+Covington!B40+Crenshaw!B40+Escambia!B39+Mobile!B39</f>
        <v>12948</v>
      </c>
      <c r="C55" s="16">
        <f>B55/B57</f>
        <v>0.13959957305042534</v>
      </c>
      <c r="D55" s="47"/>
      <c r="E55" s="47"/>
      <c r="F55" s="48"/>
      <c r="G55" s="88"/>
      <c r="H55" s="47"/>
      <c r="I55" s="47"/>
      <c r="J55" s="50" t="s">
        <v>201</v>
      </c>
      <c r="K55" s="51"/>
      <c r="L55" s="112" t="s">
        <v>16</v>
      </c>
      <c r="M55" s="53" t="s">
        <v>17</v>
      </c>
      <c r="N55" s="47"/>
    </row>
    <row r="56" spans="1:14" ht="16.5" thickBot="1" x14ac:dyDescent="0.3">
      <c r="A56" s="22" t="s">
        <v>44</v>
      </c>
      <c r="B56" s="9">
        <f>Baldwin!B46+Butler!B41+Conecuh!B41+Covington!B41+Crenshaw!B41+Escambia!B40+Mobile!B40</f>
        <v>33803</v>
      </c>
      <c r="C56" s="29">
        <f>B56/B57</f>
        <v>0.36444890082047632</v>
      </c>
      <c r="D56" s="47"/>
      <c r="E56" s="12" t="s">
        <v>86</v>
      </c>
      <c r="F56" s="13"/>
      <c r="G56" s="42" t="s">
        <v>16</v>
      </c>
      <c r="H56" s="19" t="s">
        <v>17</v>
      </c>
      <c r="I56" s="47"/>
      <c r="J56" s="15"/>
      <c r="K56" s="8" t="s">
        <v>204</v>
      </c>
      <c r="L56" s="9">
        <f>Jackson!L21+Lauderdale!L10+Limestone!L10+Madison!L10+Morgan!L10</f>
        <v>11235</v>
      </c>
      <c r="M56" s="16" t="e">
        <f>L56/L60</f>
        <v>#DIV/0!</v>
      </c>
      <c r="N56" s="47"/>
    </row>
    <row r="57" spans="1:14" ht="16.5" thickBot="1" x14ac:dyDescent="0.3">
      <c r="A57" s="35" t="s">
        <v>15</v>
      </c>
      <c r="B57" s="45">
        <f>SUM(B53:B56)</f>
        <v>92751</v>
      </c>
      <c r="C57" s="34">
        <f>SUM(C53:C56)</f>
        <v>1</v>
      </c>
      <c r="D57" s="47"/>
      <c r="E57" s="15"/>
      <c r="F57" s="11" t="s">
        <v>87</v>
      </c>
      <c r="G57" s="9">
        <f>Autauga!G57+Baldwin!G57+Barbour!G57+Bibb!G57+Blount!G57+Bullock!G57+Butler!G57+Calhoun!G57+Chambers!G57+Cherokee!G57+Chilton!G57+Choctaw!G57+Clarke!G57+Clay!G57+Cleburne!G57+Coffee!G57+Colbert!G57+Conecuh!G57+Coosa!G57+Covington!G57+Crenshaw!G57+Cullman!G57+Dale!G57+Dallas!G57+DeKalb!G57+Elmore!G57+Escambia!G57+Etowah!G57+Fayette!G57+Franklin!G57+Geneva!G57+Greene!G57+Hale!G57+Henry!G57+Houston!G57+Jackson!G57+Jefferson!G57+Lamar!G57+Lauderdale!G57+Lawrence!G57+Lee!G57+Limestone!G57+Lowndes!G57+Macon!G57+Madison!G57+Marengo!G57+Marion!G57+Marshall!G57+Mobile!G57+Monroe!G57+Montgomery!G57+Morgan!G57+Perry!G57+Pickens!G57+Pike!G57+Randolph!G57+Russell!G57+Shelby!G57+'St. Clair'!G57+Sumter!G57+Talladega!G57+Tallapoosa!G57+Tuscaloosa!G57+Walker!G57+Washington!G57+Wilcox!G57+Winston!G57</f>
        <v>54115</v>
      </c>
      <c r="H57" s="16">
        <f>G57/G59</f>
        <v>0.43517945171329542</v>
      </c>
      <c r="I57" s="47"/>
      <c r="J57" s="15"/>
      <c r="K57" s="8" t="s">
        <v>203</v>
      </c>
      <c r="L57" s="9">
        <f>Jackson!L22+Lauderdale!L11+Limestone!L11+Madison!L11+Morgan!L11</f>
        <v>6050</v>
      </c>
      <c r="M57" s="16">
        <f>L57/L59</f>
        <v>0.25233566900233567</v>
      </c>
      <c r="N57" s="47"/>
    </row>
    <row r="58" spans="1:14" ht="16.5" thickBot="1" x14ac:dyDescent="0.3">
      <c r="A58" s="47"/>
      <c r="B58" s="88"/>
      <c r="C58" s="47"/>
      <c r="D58" s="47"/>
      <c r="E58" s="15"/>
      <c r="F58" s="23" t="s">
        <v>88</v>
      </c>
      <c r="G58" s="9">
        <f>Autauga!G58+Baldwin!G58+Barbour!G58+Bibb!G58+Blount!G58+Bullock!G58+Butler!G58+Calhoun!G58+Chambers!G58+Cherokee!G58+Chilton!G58+Choctaw!G58+Clarke!G58+Clay!G58+Cleburne!G58+Coffee!G58+Colbert!G58+Conecuh!G58+Coosa!G58+Covington!G58+Crenshaw!G58+Cullman!G58+Dale!G58+Dallas!G58+DeKalb!G58+Elmore!G58+Escambia!G58+Etowah!G58+Fayette!G58+Franklin!G58+Geneva!G58+Greene!G58+Hale!G58+Henry!G58+Houston!G58+Jackson!G58+Jefferson!G58+Lamar!G58+Lauderdale!G58+Lawrence!G58+Lee!G58+Limestone!G58+Lowndes!G58+Macon!G58+Madison!G58+Marengo!G58+Marion!G58+Marshall!G58+Mobile!G58+Monroe!G58+Montgomery!G58+Morgan!G58+Perry!G58+Pickens!G58+Pike!G58+Randolph!G58+Russell!G58+Shelby!G58+'St. Clair'!G58+Sumter!G58+Talladega!G58+Tallapoosa!G58+Tuscaloosa!G58+Walker!G58+Washington!G58+Wilcox!G58+Winston!G58</f>
        <v>70236</v>
      </c>
      <c r="H58" s="29">
        <f>G58/G59</f>
        <v>0.56482054828670458</v>
      </c>
      <c r="I58" s="47"/>
      <c r="J58" s="15"/>
      <c r="K58" s="10" t="s">
        <v>202</v>
      </c>
      <c r="L58" s="9">
        <f>Jackson!L23+Lauderdale!L12+Limestone!L12+Madison!L12+Morgan!L12</f>
        <v>6691</v>
      </c>
      <c r="M58" s="29">
        <f>L58/L59</f>
        <v>0.27907073740407073</v>
      </c>
      <c r="N58" s="47"/>
    </row>
    <row r="59" spans="1:14" ht="16.5" thickBot="1" x14ac:dyDescent="0.3">
      <c r="A59" s="12" t="s">
        <v>47</v>
      </c>
      <c r="B59" s="42" t="s">
        <v>16</v>
      </c>
      <c r="C59" s="19" t="s">
        <v>17</v>
      </c>
      <c r="D59" s="47"/>
      <c r="E59" s="27"/>
      <c r="F59" s="39" t="s">
        <v>15</v>
      </c>
      <c r="G59" s="45">
        <f>SUM(G57:G58)</f>
        <v>124351</v>
      </c>
      <c r="H59" s="34">
        <f>SUM(H57:H58)</f>
        <v>1</v>
      </c>
      <c r="I59" s="47"/>
      <c r="J59" s="27"/>
      <c r="K59" s="32" t="s">
        <v>15</v>
      </c>
      <c r="L59" s="45">
        <f>SUM(L56:L58)</f>
        <v>23976</v>
      </c>
      <c r="M59" s="34" t="e">
        <f>SUM(M56:M58)</f>
        <v>#DIV/0!</v>
      </c>
      <c r="N59" s="47"/>
    </row>
    <row r="60" spans="1:14" ht="16.5" thickBot="1" x14ac:dyDescent="0.3">
      <c r="A60" s="15" t="s">
        <v>46</v>
      </c>
      <c r="B60" s="9">
        <f>Autauga!B38+Bibb!B32+Coosa!B32+Elmore!B38+Jefferson!B32+Montgomery!B43+Shelby!B32+Talladega!B37+Chilton!B37</f>
        <v>43661</v>
      </c>
      <c r="C60" s="16">
        <f>B60/B62</f>
        <v>0.39762305905924139</v>
      </c>
      <c r="D60" s="47"/>
      <c r="E60" s="47"/>
      <c r="F60" s="48"/>
      <c r="G60" s="88"/>
      <c r="H60" s="47"/>
      <c r="I60" s="47"/>
      <c r="J60" s="47"/>
      <c r="K60" s="47"/>
      <c r="L60" s="88"/>
      <c r="M60" s="47"/>
      <c r="N60" s="47"/>
    </row>
    <row r="61" spans="1:14" ht="16.5" thickBot="1" x14ac:dyDescent="0.3">
      <c r="A61" s="22" t="s">
        <v>45</v>
      </c>
      <c r="B61" s="9">
        <f>Autauga!B39+Bibb!B33+Coosa!B33+Elmore!B39+Jefferson!B33+Montgomery!B44+Shelby!B33+Talladega!B38+Chilton!B38</f>
        <v>66144</v>
      </c>
      <c r="C61" s="29">
        <f>B61/B62</f>
        <v>0.60237694094075867</v>
      </c>
      <c r="D61" s="47"/>
      <c r="E61" s="12" t="s">
        <v>89</v>
      </c>
      <c r="F61" s="13"/>
      <c r="G61" s="42" t="s">
        <v>16</v>
      </c>
      <c r="H61" s="19" t="s">
        <v>17</v>
      </c>
      <c r="I61" s="47"/>
      <c r="J61" s="12" t="s">
        <v>218</v>
      </c>
      <c r="K61" s="13"/>
      <c r="L61" s="44" t="s">
        <v>16</v>
      </c>
      <c r="M61" s="19" t="s">
        <v>17</v>
      </c>
      <c r="N61" s="47"/>
    </row>
    <row r="62" spans="1:14" ht="16.5" thickBot="1" x14ac:dyDescent="0.3">
      <c r="A62" s="32" t="s">
        <v>15</v>
      </c>
      <c r="B62" s="45">
        <f>SUM(B60+B61)</f>
        <v>109805</v>
      </c>
      <c r="C62" s="34">
        <f>SUM(C60:C61)</f>
        <v>1</v>
      </c>
      <c r="D62" s="47"/>
      <c r="E62" s="15"/>
      <c r="F62" s="11" t="s">
        <v>90</v>
      </c>
      <c r="G62" s="9">
        <f>Autauga!G62+Baldwin!G62+Barbour!G62+Bibb!G62+Blount!G62+Bullock!G62+Butler!G62+Calhoun!G62+Chambers!G62+Cherokee!G62+Chilton!G62+Choctaw!G62+Clarke!G62+Clay!G62+Cleburne!G62+Coffee!G62+Colbert!G62+Conecuh!G62+Coosa!G62+Covington!G62+Crenshaw!G62+Cullman!G62+Dale!G62+Dallas!G62+DeKalb!G62+Elmore!G62+Escambia!G62+Etowah!G62+Fayette!G62+Franklin!G62+Geneva!G62+Greene!G62+Hale!G62+Henry!G62+Houston!G62+Jackson!G62+Jefferson!G62+Lamar!G62+Lauderdale!G62+Lawrence!G62+Lee!G62+Limestone!G62+Lowndes!G62+Macon!G62+Madison!G62+Marengo!G62+Marion!G62+Marshall!G62+Mobile!G62+Monroe!G62+Montgomery!G62+Morgan!G62+Perry!G62+Pickens!G62+Pike!G62+Randolph!G62+Russell!G62+Shelby!G62+'St. Clair'!G62+Sumter!G62+Talladega!G62+Tallapoosa!G62+Tuscaloosa!G62+Walker!G62+Washington!G62+Wilcox!G62+Winston!G62</f>
        <v>65672</v>
      </c>
      <c r="H62" s="16">
        <f>G62/G64</f>
        <v>0.5261926509943432</v>
      </c>
      <c r="I62" s="47"/>
      <c r="J62" s="15"/>
      <c r="K62" s="8" t="s">
        <v>206</v>
      </c>
      <c r="L62" s="9">
        <f>Bibb!L8+Blount!L19+Chilton!L8+Coosa!L8+Jefferson!L26+Shelby!L8</f>
        <v>20216</v>
      </c>
      <c r="M62" s="16">
        <f>L62/L64</f>
        <v>0.58358592419387434</v>
      </c>
      <c r="N62" s="47"/>
    </row>
    <row r="63" spans="1:14" ht="16.5" thickBot="1" x14ac:dyDescent="0.3">
      <c r="A63" s="47"/>
      <c r="B63" s="88"/>
      <c r="C63" s="47"/>
      <c r="D63" s="47"/>
      <c r="E63" s="15"/>
      <c r="F63" s="23" t="s">
        <v>91</v>
      </c>
      <c r="G63" s="9">
        <f>Autauga!G63+Baldwin!G63+Barbour!G63+Bibb!G63+Blount!G63+Bullock!G63+Butler!G63+Calhoun!G63+Chambers!G63+Cherokee!G63+Chilton!G63+Choctaw!G63+Clarke!G63+Clay!G63+Cleburne!G63+Coffee!G63+Colbert!G63+Conecuh!G63+Coosa!G63+Covington!G63+Crenshaw!G63+Cullman!G63+Dale!G63+Dallas!G63+DeKalb!G63+Elmore!G63+Escambia!G63+Etowah!G63+Fayette!G63+Franklin!G63+Geneva!G63+Greene!G63+Hale!G63+Henry!G63+Houston!G63+Jackson!G63+Jefferson!G63+Lamar!G63+Lauderdale!G63+Lawrence!G63+Lee!G63+Limestone!G63+Lowndes!G63+Macon!G63+Madison!G63+Marengo!G63+Marion!G63+Marshall!G63+Mobile!G63+Monroe!G63+Montgomery!G63+Morgan!G63+Perry!G63+Pickens!G63+Pike!G63+Randolph!G63+Russell!G63+Shelby!G63+'St. Clair'!G63+Sumter!G63+Talladega!G63+Tallapoosa!G63+Tuscaloosa!G63+Walker!G63+Washington!G63+Wilcox!G63+Winston!G63</f>
        <v>59134</v>
      </c>
      <c r="H63" s="29">
        <f>G63/G64</f>
        <v>0.4738073490056568</v>
      </c>
      <c r="I63" s="47"/>
      <c r="J63" s="15"/>
      <c r="K63" s="24" t="s">
        <v>205</v>
      </c>
      <c r="L63" s="9">
        <f>Bibb!L9+Blount!L20+Chilton!L9+Coosa!L9+Jefferson!L27+Shelby!L9</f>
        <v>14425</v>
      </c>
      <c r="M63" s="29">
        <f>L63/L64</f>
        <v>0.41641407580612572</v>
      </c>
      <c r="N63" s="47"/>
    </row>
    <row r="64" spans="1:14" ht="16.5" thickBot="1" x14ac:dyDescent="0.3">
      <c r="A64" s="12" t="s">
        <v>48</v>
      </c>
      <c r="B64" s="42" t="s">
        <v>16</v>
      </c>
      <c r="C64" s="19" t="s">
        <v>17</v>
      </c>
      <c r="D64" s="47"/>
      <c r="E64" s="27"/>
      <c r="F64" s="39" t="s">
        <v>15</v>
      </c>
      <c r="G64" s="45">
        <f>SUM(G62:G63)</f>
        <v>124806</v>
      </c>
      <c r="H64" s="34">
        <f>SUM(H62:H63)</f>
        <v>1</v>
      </c>
      <c r="I64" s="47"/>
      <c r="J64" s="27"/>
      <c r="K64" s="32" t="s">
        <v>15</v>
      </c>
      <c r="L64" s="45">
        <f>SUM(L62:L63)</f>
        <v>34641</v>
      </c>
      <c r="M64" s="34">
        <f>SUM(M62:M63)</f>
        <v>1</v>
      </c>
      <c r="N64" s="47"/>
    </row>
    <row r="65" spans="1:14" ht="16.5" thickBot="1" x14ac:dyDescent="0.3">
      <c r="A65" s="15" t="s">
        <v>50</v>
      </c>
      <c r="B65" s="9">
        <f>Colbert!B37+Fayette!B37+Franklin!B37+Jefferson!B37+Lamar!B37+Lauderdale!B32+Lawrence!B37+Limestone!B32+Marion!B37+Tuscaloosa!B37+Walker!B37+Winston!B37</f>
        <v>41519</v>
      </c>
      <c r="C65" s="16">
        <f>B65/B68</f>
        <v>0.45023640149214889</v>
      </c>
      <c r="D65" s="47"/>
      <c r="E65" s="47"/>
      <c r="F65" s="48"/>
      <c r="G65" s="88"/>
      <c r="H65" s="47"/>
      <c r="I65" s="47"/>
      <c r="J65" s="47"/>
      <c r="K65" s="47"/>
      <c r="L65" s="88"/>
      <c r="M65" s="47"/>
      <c r="N65" s="47"/>
    </row>
    <row r="66" spans="1:14" x14ac:dyDescent="0.25">
      <c r="A66" s="15" t="s">
        <v>51</v>
      </c>
      <c r="B66" s="9">
        <f>Colbert!B38+Fayette!B38+Franklin!B38+Jefferson!B38+Lamar!B38+Lauderdale!B33+Lawrence!B38+Limestone!B33+Marion!B38+Tuscaloosa!B38+Walker!B38+Winston!B38</f>
        <v>16063</v>
      </c>
      <c r="C66" s="16">
        <f>B66/B68</f>
        <v>0.17418886093519562</v>
      </c>
      <c r="D66" s="47"/>
      <c r="E66" s="12" t="s">
        <v>92</v>
      </c>
      <c r="F66" s="13"/>
      <c r="G66" s="42" t="s">
        <v>16</v>
      </c>
      <c r="H66" s="19" t="s">
        <v>17</v>
      </c>
      <c r="I66" s="47"/>
      <c r="J66" s="12" t="s">
        <v>217</v>
      </c>
      <c r="K66" s="13"/>
      <c r="L66" s="44" t="s">
        <v>16</v>
      </c>
      <c r="M66" s="19" t="s">
        <v>17</v>
      </c>
      <c r="N66" s="47"/>
    </row>
    <row r="67" spans="1:14" ht="16.5" thickBot="1" x14ac:dyDescent="0.3">
      <c r="A67" s="21" t="s">
        <v>49</v>
      </c>
      <c r="B67" s="9">
        <f>Colbert!B39+Fayette!B39+Franklin!B39+Jefferson!B39+Lamar!B39+Lauderdale!B34+Lawrence!B39+Limestone!B34+Marion!B39+Tuscaloosa!B39+Walker!B39+Winston!B39</f>
        <v>34634</v>
      </c>
      <c r="C67" s="29">
        <f>B67/B68</f>
        <v>0.37557473757265553</v>
      </c>
      <c r="D67" s="47"/>
      <c r="E67" s="15"/>
      <c r="F67" s="11" t="s">
        <v>93</v>
      </c>
      <c r="G67" s="9">
        <f>Autauga!G67+Baldwin!G67+Barbour!G67+Bibb!G67+Blount!G67+Bullock!G67+Butler!G67+Calhoun!G67+Chambers!G67+Cherokee!G67+Chilton!G67+Choctaw!G67+Clarke!G67+Clay!G67+Cleburne!G67+Coffee!G67+Colbert!G67+Conecuh!G67+Coosa!G67+Covington!G67+Crenshaw!G67+Cullman!G67+Dale!G67+Dallas!G67+DeKalb!G67+Elmore!G67+Escambia!G67+Etowah!G67+Fayette!G67+Franklin!G67+Geneva!G67+Greene!G67+Hale!G67+Henry!G67+Houston!G67+Jackson!G67+Jefferson!G67+Lamar!G67+Lauderdale!G67+Lawrence!G67+Lee!G67+Limestone!G67+Lowndes!G67+Macon!G67+Madison!G67+Marengo!G67+Marion!G67+Marshall!G67+Mobile!G67+Monroe!G67+Montgomery!G67+Morgan!G67+Perry!G67+Pickens!G67+Pike!G67+Randolph!G67+Russell!G67+Shelby!G67+'St. Clair'!G67+Sumter!G67+Talladega!G67+Tallapoosa!G67+Tuscaloosa!G67+Walker!G67+Washington!G67+Wilcox!G67+Winston!G67</f>
        <v>79530</v>
      </c>
      <c r="H67" s="16">
        <f>G67/G70</f>
        <v>0.43150127502577179</v>
      </c>
      <c r="I67" s="47"/>
      <c r="J67" s="15"/>
      <c r="K67" s="8" t="s">
        <v>208</v>
      </c>
      <c r="L67" s="9">
        <f>Bibb!L13+Blount!L24+Chilton!L13+Coosa!L13+Jefferson!L31+Shelby!L13</f>
        <v>6343</v>
      </c>
      <c r="M67" s="16">
        <f>L67/L70</f>
        <v>0.18720854731125672</v>
      </c>
      <c r="N67" s="47"/>
    </row>
    <row r="68" spans="1:14" ht="16.5" thickBot="1" x14ac:dyDescent="0.3">
      <c r="A68" s="32" t="s">
        <v>15</v>
      </c>
      <c r="B68" s="45">
        <f>SUM(B65:B67)</f>
        <v>92216</v>
      </c>
      <c r="C68" s="34">
        <f>SUM(C65:C67)</f>
        <v>1</v>
      </c>
      <c r="D68" s="47"/>
      <c r="E68" s="15"/>
      <c r="F68" s="11" t="s">
        <v>94</v>
      </c>
      <c r="G68" s="9">
        <f>Autauga!G68+Baldwin!G68+Barbour!G68+Bibb!G68+Blount!G68+Bullock!G68+Butler!G68+Calhoun!G68+Chambers!G68+Cherokee!G68+Chilton!G68+Choctaw!G68+Clarke!G68+Clay!G68+Cleburne!G68+Coffee!G68+Colbert!G68+Conecuh!G68+Coosa!G68+Covington!G68+Crenshaw!G68+Cullman!G68+Dale!G68+Dallas!G68+DeKalb!G68+Elmore!G68+Escambia!G68+Etowah!G68+Fayette!G68+Franklin!G68+Geneva!G68+Greene!G68+Hale!G68+Henry!G68+Houston!G68+Jackson!G68+Jefferson!G68+Lamar!G68+Lauderdale!G68+Lawrence!G68+Lee!G68+Limestone!G68+Lowndes!G68+Macon!G68+Madison!G68+Marengo!G68+Marion!G68+Marshall!G68+Mobile!G68+Monroe!G68+Montgomery!G68+Morgan!G68+Perry!G68+Pickens!G68+Pike!G68+Randolph!G68+Russell!G68+Shelby!G68+'St. Clair'!G68+Sumter!G68+Talladega!G68+Tallapoosa!G68+Tuscaloosa!G68+Walker!G68+Washington!G68+Wilcox!G68+Winston!G68</f>
        <v>48643</v>
      </c>
      <c r="H68" s="16">
        <f>G68/G70</f>
        <v>0.26391948347892136</v>
      </c>
      <c r="I68" s="47"/>
      <c r="J68" s="15"/>
      <c r="K68" s="8" t="s">
        <v>209</v>
      </c>
      <c r="L68" s="9">
        <f>Bibb!L14+Blount!L25+Chilton!L14+Coosa!L14+Jefferson!L32+Shelby!L14</f>
        <v>21512</v>
      </c>
      <c r="M68" s="16">
        <f>L68/L70</f>
        <v>0.63490939141727176</v>
      </c>
      <c r="N68" s="47"/>
    </row>
    <row r="69" spans="1:14" ht="16.5" thickBot="1" x14ac:dyDescent="0.3">
      <c r="A69" s="47"/>
      <c r="B69" s="88"/>
      <c r="C69" s="47"/>
      <c r="D69" s="47"/>
      <c r="E69" s="15"/>
      <c r="F69" s="23" t="s">
        <v>95</v>
      </c>
      <c r="G69" s="9">
        <f>Autauga!G69+Baldwin!G69+Barbour!G69+Bibb!G69+Blount!G69+Bullock!G69+Butler!G69+Calhoun!G69+Chambers!G69+Cherokee!G69+Chilton!G69+Choctaw!G69+Clarke!G69+Clay!G69+Cleburne!G69+Coffee!G69+Colbert!G69+Conecuh!G69+Coosa!G69+Covington!G69+Crenshaw!G69+Cullman!G69+Dale!G69+Dallas!G69+DeKalb!G69+Elmore!G69+Escambia!G69+Etowah!G69+Fayette!G69+Franklin!G69+Geneva!G69+Greene!G69+Hale!G69+Henry!G69+Houston!G69+Jackson!G69+Jefferson!G69+Lamar!G69+Lauderdale!G69+Lawrence!G69+Lee!G69+Limestone!G69+Lowndes!G69+Macon!G69+Madison!G69+Marengo!G69+Marion!G69+Marshall!G69+Mobile!G69+Monroe!G69+Montgomery!G69+Morgan!G69+Perry!G69+Pickens!G69+Pike!G69+Randolph!G69+Russell!G69+Shelby!G69+'St. Clair'!G69+Sumter!G69+Talladega!G69+Tallapoosa!G69+Tuscaloosa!G69+Walker!G69+Washington!G69+Wilcox!G69+Winston!G69</f>
        <v>56137</v>
      </c>
      <c r="H69" s="29">
        <f>G69/G70</f>
        <v>0.3045792414953068</v>
      </c>
      <c r="I69" s="47"/>
      <c r="J69" s="15"/>
      <c r="K69" s="24" t="s">
        <v>654</v>
      </c>
      <c r="L69" s="9">
        <f>Bibb!L15+Blount!L26+Chilton!L15+Coosa!L15+Jefferson!L33+Shelby!L15</f>
        <v>6027</v>
      </c>
      <c r="M69" s="29">
        <f>L69/L70</f>
        <v>0.17788206127147158</v>
      </c>
      <c r="N69" s="47"/>
    </row>
    <row r="70" spans="1:14" ht="16.5" thickBot="1" x14ac:dyDescent="0.3">
      <c r="A70" s="12" t="s">
        <v>52</v>
      </c>
      <c r="B70" s="42" t="s">
        <v>16</v>
      </c>
      <c r="C70" s="19" t="s">
        <v>17</v>
      </c>
      <c r="D70" s="47"/>
      <c r="E70" s="27"/>
      <c r="F70" s="39" t="s">
        <v>15</v>
      </c>
      <c r="G70" s="45">
        <f>SUM(G67:G69)</f>
        <v>184310</v>
      </c>
      <c r="H70" s="34">
        <f>SUM(H67:H69)</f>
        <v>1</v>
      </c>
      <c r="I70" s="47"/>
      <c r="J70" s="27"/>
      <c r="K70" s="32" t="s">
        <v>15</v>
      </c>
      <c r="L70" s="45">
        <f>SUM(L67:L69)</f>
        <v>33882</v>
      </c>
      <c r="M70" s="34">
        <f>SUM(M67:M69)</f>
        <v>1</v>
      </c>
      <c r="N70" s="47"/>
    </row>
    <row r="71" spans="1:14" ht="16.5" thickBot="1" x14ac:dyDescent="0.3">
      <c r="A71" s="15" t="s">
        <v>53</v>
      </c>
      <c r="B71" s="9">
        <f>Autauga!B43+Baldwin!B50+Barbour!B38+Bibb!B37+Blount!B37+Bullock!B38+Butler!B45+Calhoun!B37+Chambers!B37+Cherokee!B42+Chilton!B32+Choctaw!B32+Clarke!B37+Clay!B37+Cleburne!B37+Coffee!B38+Colbert!B43+Conecuh!B45+Coosa!B37+Covington!B45+Crenshaw!B45+Cullman!B37+Dale!B38+Dallas!B32+DeKalb!B37+Elmore!B43+Escambia!B44+Etowah!B37+Fayette!B43+Franklin!B43+Geneva!B38+Greene!B32+Hale!B32+Henry!B38+Houston!B38+Jackson!B37+Jefferson!B43+Lamar!B43+Lauderdale!B38+Lawrence!B43+Lee!B37+Limestone!B38+Lowndes!B32+Macon!B37+Madison!B32+Marengo!B32+Marion!B43+Marshall!B37+Mobile!B44+Monroe!B37+Montgomery!B48+Morgan!B32+Perry!B32+Pickens!B32+Pike!B38+Randolph!B37+Russell!B37+Shelby!B37+'St. Clair'!B37+Sumter!B32+Talladega!B42+Tallapoosa!B37+Tuscaloosa!B43+Walker!B43+Washington!B37+Wilcox!B32+Winston!B43</f>
        <v>439406</v>
      </c>
      <c r="C71" s="16">
        <f>B71/B73</f>
        <v>0.63037222153680184</v>
      </c>
      <c r="D71" s="47"/>
      <c r="E71" s="47"/>
      <c r="F71" s="48"/>
      <c r="G71" s="88"/>
      <c r="H71" s="47"/>
      <c r="I71" s="47"/>
      <c r="J71" s="47"/>
      <c r="K71" s="47"/>
      <c r="L71" s="88"/>
      <c r="M71" s="47"/>
      <c r="N71" s="47"/>
    </row>
    <row r="72" spans="1:14" ht="16.5" thickBot="1" x14ac:dyDescent="0.3">
      <c r="A72" s="22" t="s">
        <v>54</v>
      </c>
      <c r="B72" s="9">
        <f>Autauga!B44+Baldwin!B51+Barbour!B39+Bibb!B38+Blount!B38+Bullock!B39+Butler!B46+Calhoun!B38+Chambers!B38+Cherokee!B43+Chilton!B33+Choctaw!B33+Clarke!B38+Clay!B38+Cleburne!B38+Coffee!B39+Colbert!B44+Conecuh!B46+Coosa!B38+Covington!B46+Crenshaw!B46+Cullman!B38+Dale!B39+Dallas!B33+DeKalb!B38+Elmore!B44+Escambia!B45+Etowah!B38+Fayette!B44+Franklin!B44+Geneva!B39+Greene!B33+Hale!B33+Henry!B39+Houston!B39+Jackson!B38+Jefferson!B44+Lamar!B44+Lauderdale!B39+Lawrence!B44+Lee!B38+Limestone!B39+Lowndes!B33+Macon!B38+Madison!B33+Marengo!B33+Marion!B44+Marshall!B38+Mobile!B45+Monroe!B38+Montgomery!B49+Morgan!B33+Perry!B33+Pickens!B33+Pike!B39+Randolph!B38+Russell!B38+Shelby!B38+'St. Clair'!B38+Sumter!B33+Talladega!B43+Tallapoosa!B38+Tuscaloosa!B44+Walker!B44+Washington!B38+Wilcox!B33+Winston!B44</f>
        <v>257652</v>
      </c>
      <c r="C72" s="29">
        <f>B72/B73</f>
        <v>0.36962777846319816</v>
      </c>
      <c r="D72" s="47"/>
      <c r="E72" s="12" t="s">
        <v>96</v>
      </c>
      <c r="F72" s="13"/>
      <c r="G72" s="42" t="s">
        <v>16</v>
      </c>
      <c r="H72" s="19" t="s">
        <v>17</v>
      </c>
      <c r="I72" s="47"/>
      <c r="J72" s="12" t="s">
        <v>216</v>
      </c>
      <c r="K72" s="13"/>
      <c r="L72" s="44" t="s">
        <v>16</v>
      </c>
      <c r="M72" s="19" t="s">
        <v>17</v>
      </c>
      <c r="N72" s="47"/>
    </row>
    <row r="73" spans="1:14" ht="16.5" thickBot="1" x14ac:dyDescent="0.3">
      <c r="A73" s="32" t="s">
        <v>15</v>
      </c>
      <c r="B73" s="45">
        <f>SUM(B71:B72)</f>
        <v>697058</v>
      </c>
      <c r="C73" s="34">
        <f>SUM(C71:C72)</f>
        <v>1</v>
      </c>
      <c r="D73" s="47"/>
      <c r="E73" s="15"/>
      <c r="F73" s="11" t="s">
        <v>97</v>
      </c>
      <c r="G73" s="9">
        <f>Autauga!G73+Baldwin!G73+Barbour!G73+Bibb!G73+Blount!G73+Bullock!G73+Butler!G73+Calhoun!G73+Chambers!G73+Cherokee!G73+Chilton!G73+Choctaw!G73+Clarke!G73+Clay!G73+Cleburne!G73+Coffee!G73+Colbert!G73+Conecuh!G73+Coosa!G73+Covington!G73+Crenshaw!G73+Cullman!G73+Dale!G73+Dallas!G73+DeKalb!G73+Elmore!G73+Escambia!G73+Etowah!G73+Fayette!G73+Franklin!G73+Geneva!G73+Greene!G73+Hale!G73+Henry!G73+Houston!G73+Jackson!G73+Jefferson!G73+Lamar!G73+Lauderdale!G73+Lawrence!G73+Lee!G73+Limestone!G73+Lowndes!G73+Macon!G73+Madison!G73+Marengo!G73+Marion!G73+Marshall!G73+Mobile!G73+Monroe!G73+Montgomery!G73+Morgan!G73+Perry!G73+Pickens!G73+Pike!G73+Randolph!G73+Russell!G73+Shelby!G73+'St. Clair'!G73+Sumter!G73+Talladega!G73+Tallapoosa!G73+Tuscaloosa!G73+Walker!G73+Washington!G73+Wilcox!G73+Winston!G73</f>
        <v>66575</v>
      </c>
      <c r="H73" s="16">
        <f>G73/G75</f>
        <v>0.38400752152922379</v>
      </c>
      <c r="I73" s="47"/>
      <c r="J73" s="15"/>
      <c r="K73" s="8" t="s">
        <v>210</v>
      </c>
      <c r="L73" s="9">
        <f>Choctaw!L8+Dallas!L8+Greene!L8+Hale!L8+Jefferson!L37+Lowndes!L8+Marengo!L8+Montgomery!L23+Perry!L8+Pickens!L8+Sumter!L8+Tuscaloosa!L19+Wilcox!L8+Clarke!L29</f>
        <v>4520</v>
      </c>
      <c r="M73" s="16">
        <f>L73/L75</f>
        <v>0.48602150537634409</v>
      </c>
      <c r="N73" s="47"/>
    </row>
    <row r="74" spans="1:14" ht="16.5" thickBot="1" x14ac:dyDescent="0.3">
      <c r="A74" s="47"/>
      <c r="B74" s="88"/>
      <c r="C74" s="47"/>
      <c r="D74" s="47"/>
      <c r="E74" s="15"/>
      <c r="F74" s="23" t="s">
        <v>98</v>
      </c>
      <c r="G74" s="9">
        <f>Autauga!G74+Baldwin!G74+Barbour!G74+Bibb!G74+Blount!G74+Bullock!G74+Butler!G74+Calhoun!G74+Chambers!G74+Cherokee!G74+Chilton!G74+Choctaw!G74+Clarke!G74+Clay!G74+Cleburne!G74+Coffee!G74+Colbert!G74+Conecuh!G74+Coosa!G74+Covington!G74+Crenshaw!G74+Cullman!G74+Dale!G74+Dallas!G74+DeKalb!G74+Elmore!G74+Escambia!G74+Etowah!G74+Fayette!G74+Franklin!G74+Geneva!G74+Greene!G74+Hale!G74+Henry!G74+Houston!G74+Jackson!G74+Jefferson!G74+Lamar!G74+Lauderdale!G74+Lawrence!G74+Lee!G74+Limestone!G74+Lowndes!G74+Macon!G74+Madison!G74+Marengo!G74+Marion!G74+Marshall!G74+Mobile!G74+Monroe!G74+Montgomery!G74+Morgan!G74+Perry!G74+Pickens!G74+Pike!G74+Randolph!G74+Russell!G74+Shelby!G74+'St. Clair'!G74+Sumter!G74+Talladega!G74+Tallapoosa!G74+Tuscaloosa!G74+Walker!G74+Washington!G74+Wilcox!G74+Winston!G74</f>
        <v>106794</v>
      </c>
      <c r="H74" s="29">
        <f>G74/G75</f>
        <v>0.61599247847077621</v>
      </c>
      <c r="I74" s="47"/>
      <c r="J74" s="15"/>
      <c r="K74" s="24" t="s">
        <v>211</v>
      </c>
      <c r="L74" s="9">
        <f>Choctaw!L9+Dallas!L9+Greene!L9+Hale!L9+Jefferson!L38+Lowndes!L9+Marengo!L9+Montgomery!L24+Perry!L9+Pickens!L9+Sumter!L9+Tuscaloosa!L20+Wilcox!L9+Clarke!L30</f>
        <v>4780</v>
      </c>
      <c r="M74" s="29">
        <f>L74/L75</f>
        <v>0.51397849462365597</v>
      </c>
      <c r="N74" s="47"/>
    </row>
    <row r="75" spans="1:14" ht="16.5" thickBot="1" x14ac:dyDescent="0.3">
      <c r="A75" s="12" t="s">
        <v>647</v>
      </c>
      <c r="B75" s="42" t="s">
        <v>16</v>
      </c>
      <c r="C75" s="14" t="s">
        <v>17</v>
      </c>
      <c r="D75" s="47"/>
      <c r="E75" s="27"/>
      <c r="F75" s="39" t="s">
        <v>15</v>
      </c>
      <c r="G75" s="45">
        <f>SUM(G73:G74)</f>
        <v>173369</v>
      </c>
      <c r="H75" s="34">
        <f>SUM(H73:H74)</f>
        <v>1</v>
      </c>
      <c r="I75" s="47"/>
      <c r="J75" s="27"/>
      <c r="K75" s="32" t="s">
        <v>15</v>
      </c>
      <c r="L75" s="45">
        <f>SUM(L73:L74)</f>
        <v>9300</v>
      </c>
      <c r="M75" s="34">
        <f>SUM(M73:M74)</f>
        <v>1</v>
      </c>
      <c r="N75" s="47"/>
    </row>
    <row r="76" spans="1:14" ht="16.5" thickBot="1" x14ac:dyDescent="0.3">
      <c r="A76" s="15" t="s">
        <v>2</v>
      </c>
      <c r="B76" s="9">
        <f>Baldwin!B3+Clarke!B42+Escambia!B3+Mobile!B3+Monroe!B3+Washington!B3</f>
        <v>596</v>
      </c>
      <c r="C76" s="16">
        <f>B76/B89</f>
        <v>4.6656542092655511E-3</v>
      </c>
      <c r="D76" s="47"/>
      <c r="E76" s="47"/>
      <c r="F76" s="48"/>
      <c r="G76" s="88"/>
      <c r="H76" s="47"/>
      <c r="I76" s="47"/>
      <c r="J76" s="47"/>
      <c r="K76" s="47"/>
      <c r="L76" s="88"/>
      <c r="M76" s="47"/>
      <c r="N76" s="47"/>
    </row>
    <row r="77" spans="1:14" x14ac:dyDescent="0.25">
      <c r="A77" s="15" t="s">
        <v>3</v>
      </c>
      <c r="B77" s="9">
        <f>Baldwin!B4+Clarke!B43+Escambia!B4+Mobile!B4+Monroe!B4+Washington!B4</f>
        <v>10400</v>
      </c>
      <c r="C77" s="16">
        <f>B77/B89</f>
        <v>8.1414100295908939E-2</v>
      </c>
      <c r="D77" s="47"/>
      <c r="E77" s="12" t="s">
        <v>99</v>
      </c>
      <c r="F77" s="13"/>
      <c r="G77" s="42" t="s">
        <v>16</v>
      </c>
      <c r="H77" s="19" t="s">
        <v>17</v>
      </c>
      <c r="I77" s="47"/>
      <c r="J77" s="12" t="s">
        <v>215</v>
      </c>
      <c r="K77" s="13"/>
      <c r="L77" s="44" t="s">
        <v>16</v>
      </c>
      <c r="M77" s="19" t="s">
        <v>17</v>
      </c>
      <c r="N77" s="47"/>
    </row>
    <row r="78" spans="1:14" x14ac:dyDescent="0.25">
      <c r="A78" s="15" t="s">
        <v>4</v>
      </c>
      <c r="B78" s="9">
        <f>Baldwin!B5+Clarke!B44+Escambia!B5+Mobile!B5+Monroe!B5+Washington!B5</f>
        <v>129</v>
      </c>
      <c r="C78" s="16">
        <f>B78/B89</f>
        <v>1.0098479748242551E-3</v>
      </c>
      <c r="D78" s="47"/>
      <c r="E78" s="15"/>
      <c r="F78" s="11" t="s">
        <v>100</v>
      </c>
      <c r="G78" s="9">
        <f>Autauga!G78+Baldwin!G78+Barbour!G78+Bibb!G78+Blount!G78+Bullock!G78+Butler!G78+Calhoun!G78+Chambers!G78+Cherokee!G78+Chilton!G78+Choctaw!G78+Clarke!G78+Clay!G78+Cleburne!G78+Coffee!G78+Colbert!G78+Conecuh!G78+Coosa!G78+Covington!G78+Crenshaw!G78+Cullman!G78+Dale!G78+Dallas!G78+DeKalb!G78+Elmore!G78+Escambia!G78+Etowah!G78+Fayette!G78+Franklin!G78+Geneva!G78+Greene!G78+Hale!G78+Henry!G78+Houston!G78+Jackson!G78+Jefferson!G78+Lamar!G78+Lauderdale!G78+Lawrence!G78+Lee!G78+Limestone!G78+Lowndes!G78+Macon!G78+Madison!G78+Marengo!G78+Marion!G78+Marshall!G78+Mobile!G78+Monroe!G78+Montgomery!G78+Morgan!G78+Perry!G78+Pickens!G78+Pike!G78+Randolph!G78+Russell!G78+Shelby!G78+'St. Clair'!G78+Sumter!G78+Talladega!G78+Tallapoosa!G78+Tuscaloosa!G78+Walker!G78+Washington!G78+Wilcox!G78+Winston!G78</f>
        <v>93392</v>
      </c>
      <c r="H78" s="16">
        <f>G78/G82</f>
        <v>0.4993957542377413</v>
      </c>
      <c r="I78" s="47"/>
      <c r="J78" s="15"/>
      <c r="K78" s="8" t="s">
        <v>213</v>
      </c>
      <c r="L78" s="9">
        <f>Choctaw!L13+Dallas!L13+Greene!L13+Hale!L13+Jefferson!L42+Lowndes!L13+Marengo!L13+Montgomery!L28+Perry!L13+Pickens!L13+Sumter!L13+Tuscaloosa!L24+Wilcox!L13+Clarke!L34</f>
        <v>4572</v>
      </c>
      <c r="M78" s="16">
        <f>L78/L80</f>
        <v>0.53921453001533204</v>
      </c>
      <c r="N78" s="47"/>
    </row>
    <row r="79" spans="1:14" ht="16.5" thickBot="1" x14ac:dyDescent="0.3">
      <c r="A79" s="15" t="s">
        <v>5</v>
      </c>
      <c r="B79" s="9">
        <f>Baldwin!B6+Clarke!B45+Escambia!B6+Mobile!B6+Monroe!B6+Washington!B6</f>
        <v>24696</v>
      </c>
      <c r="C79" s="16">
        <f>B79/B89</f>
        <v>0.19332717508728531</v>
      </c>
      <c r="D79" s="47"/>
      <c r="E79" s="15"/>
      <c r="F79" s="23" t="s">
        <v>101</v>
      </c>
      <c r="G79" s="28">
        <f>Autauga!G79+Baldwin!G79+Barbour!G79+Bibb!G79+Blount!G79+Bullock!G79+Butler!G79+Calhoun!G79+Chambers!G79+Cherokee!G79+Chilton!G79+Choctaw!G79+Clarke!G79+Clay!G79+Cleburne!G79+Coffee!G79+Colbert!G79+Conecuh!G79+Coosa!G79+Covington!G79+Crenshaw!G79+Cullman!G79+Dale!G79+Dallas!G79+DeKalb!G79+Elmore!G79+Escambia!G79+Etowah!G79+Fayette!G79+Franklin!G79+Geneva!G79+Greene!G79+Hale!G79+Henry!G79+Houston!G79+Jackson!G79+Jefferson!G79+Lamar!G79+Lauderdale!G79+Lawrence!G79+Lee!G79+Limestone!G79+Lowndes!G79+Macon!G79+Madison!G79+Marengo!G79+Marion!G79+Marshall!G79+Mobile!G79+Monroe!G79+Montgomery!G79+Morgan!G79+Perry!G79+Pickens!G79+Pike!G79+Randolph!G79+Russell!G79+Shelby!G79+'St. Clair'!G79+Sumter!G79+Talladega!G79+Tallapoosa!G79+Tuscaloosa!G79+Walker!G79+Washington!G79+Wilcox!G79+Winston!G79</f>
        <v>20239</v>
      </c>
      <c r="H79" s="16">
        <f>G79/G82</f>
        <v>0.10822415913587509</v>
      </c>
      <c r="I79" s="47"/>
      <c r="J79" s="15"/>
      <c r="K79" s="10" t="s">
        <v>212</v>
      </c>
      <c r="L79" s="9">
        <f>Choctaw!L14+Dallas!L14+Greene!L14+Hale!L14+Jefferson!L43+Lowndes!L14+Marengo!L14+Montgomery!L29+Perry!L14+Pickens!L14+Sumter!L14+Tuscaloosa!L25+Wilcox!L14+Clarke!L35</f>
        <v>3907</v>
      </c>
      <c r="M79" s="29">
        <f>L79/L80</f>
        <v>0.46078546998466802</v>
      </c>
      <c r="N79" s="47"/>
    </row>
    <row r="80" spans="1:14" ht="16.5" thickBot="1" x14ac:dyDescent="0.3">
      <c r="A80" s="15" t="s">
        <v>6</v>
      </c>
      <c r="B80" s="9">
        <f>Baldwin!B7+Clarke!B46+Escambia!B7+Mobile!B7+Monroe!B7+Washington!B7</f>
        <v>75</v>
      </c>
      <c r="C80" s="16">
        <f>B80/B89</f>
        <v>5.8712091559549721E-4</v>
      </c>
      <c r="D80" s="47"/>
      <c r="E80" s="102"/>
      <c r="F80" s="11" t="s">
        <v>633</v>
      </c>
      <c r="G80" s="28">
        <f>Autauga!G80+Baldwin!G80+Barbour!G80+Bibb!G80+Blount!G80+Bullock!G80+Butler!G80+Calhoun!G80+Chambers!G80+Cherokee!G80+Chilton!G80+Choctaw!G80+Clarke!G80+Clay!G80+Cleburne!G80+Coffee!G80+Colbert!G80+Conecuh!G80+Coosa!G80+Covington!G80+Crenshaw!G80+Cullman!G80+Dale!G80+Dallas!G80+DeKalb!G80+Elmore!G80+Escambia!G80+Etowah!G80+Fayette!G80+Franklin!G80+Geneva!G80+Greene!G80+Hale!G80+Henry!G80+Houston!G80+Jackson!G80+Jefferson!G80+Lamar!G80+Lauderdale!G80+Lawrence!G80+Lee!G80+Limestone!G80+Lowndes!G80+Macon!G80+Madison!G80+Marengo!G80+Marion!G80+Marshall!G80+Mobile!G80+Monroe!G80+Montgomery!G80+Morgan!G80+Perry!G80+Pickens!G80+Pike!G80+Randolph!G80+Russell!G80+Shelby!G80+'St. Clair'!G80+Sumter!G80+Talladega!G80+Tallapoosa!G80+Tuscaloosa!G80+Walker!G80+Washington!G80+Wilcox!G80+Winston!G80</f>
        <v>55952</v>
      </c>
      <c r="H80" s="16">
        <f>G80/G82</f>
        <v>0.29919255654777821</v>
      </c>
      <c r="I80" s="47"/>
      <c r="J80" s="27"/>
      <c r="K80" s="32" t="s">
        <v>15</v>
      </c>
      <c r="L80" s="45">
        <f>SUM(L78:L79)</f>
        <v>8479</v>
      </c>
      <c r="M80" s="34">
        <f>SUM(M78:M79)</f>
        <v>1</v>
      </c>
      <c r="N80" s="47"/>
    </row>
    <row r="81" spans="1:14" ht="16.5" thickBot="1" x14ac:dyDescent="0.3">
      <c r="A81" s="15" t="s">
        <v>7</v>
      </c>
      <c r="B81" s="9">
        <f>Baldwin!B8+Clarke!B47+Escambia!B8+Mobile!B8+Monroe!B8+Washington!B8</f>
        <v>35</v>
      </c>
      <c r="C81" s="16">
        <f>B81/B89</f>
        <v>2.7398976061123202E-4</v>
      </c>
      <c r="D81" s="47"/>
      <c r="E81" s="102"/>
      <c r="F81" s="91" t="s">
        <v>634</v>
      </c>
      <c r="G81" s="28">
        <f>Autauga!G81+Baldwin!G81+Barbour!G81+Bibb!G81+Blount!G81+Bullock!G81+Butler!G81+Calhoun!G81+Chambers!G81+Cherokee!G81+Chilton!G81+Choctaw!G81+Clarke!G81+Clay!G81+Cleburne!G81+Coffee!G81+Colbert!G81+Conecuh!G81+Coosa!G81+Covington!G81+Crenshaw!G81+Cullman!G81+Dale!G81+Dallas!G81+DeKalb!G81+Elmore!G81+Escambia!G81+Etowah!G81+Fayette!G81+Franklin!G81+Geneva!G81+Greene!G81+Hale!G81+Henry!G81+Houston!G81+Jackson!G81+Jefferson!G81+Lamar!G81+Lauderdale!G81+Lawrence!G81+Lee!G81+Limestone!G81+Lowndes!G81+Macon!G81+Madison!G81+Marengo!G81+Marion!G81+Marshall!G81+Mobile!G81+Monroe!G81+Montgomery!G81+Morgan!G81+Perry!G81+Pickens!G81+Pike!G81+Randolph!G81+Russell!G81+Shelby!G81+'St. Clair'!G81+Sumter!G81+Talladega!G81+Tallapoosa!G81+Tuscaloosa!G81+Walker!G81+Washington!G81+Wilcox!G81+Winston!G81</f>
        <v>17427</v>
      </c>
      <c r="H81" s="103">
        <f>G81/G82</f>
        <v>9.3187530078605418E-2</v>
      </c>
      <c r="I81" s="47"/>
      <c r="J81" s="47"/>
      <c r="K81" s="47"/>
      <c r="L81" s="88"/>
      <c r="M81" s="47"/>
      <c r="N81" s="47"/>
    </row>
    <row r="82" spans="1:14" ht="16.5" thickBot="1" x14ac:dyDescent="0.3">
      <c r="A82" s="15" t="s">
        <v>8</v>
      </c>
      <c r="B82" s="9">
        <f>Baldwin!B9+Clarke!B48+Escambia!B9+Mobile!B9+Monroe!B9+Washington!B9</f>
        <v>277</v>
      </c>
      <c r="C82" s="16">
        <f>B82/B89</f>
        <v>2.1684332482660362E-3</v>
      </c>
      <c r="D82" s="47"/>
      <c r="E82" s="27"/>
      <c r="F82" s="39" t="s">
        <v>15</v>
      </c>
      <c r="G82" s="45">
        <f>SUM(G78:G81)</f>
        <v>187010</v>
      </c>
      <c r="H82" s="34">
        <f>SUM(H78:H81)</f>
        <v>1</v>
      </c>
      <c r="I82" s="47"/>
      <c r="J82" s="12" t="s">
        <v>214</v>
      </c>
      <c r="K82" s="13"/>
      <c r="L82" s="44" t="s">
        <v>16</v>
      </c>
      <c r="M82" s="19" t="s">
        <v>17</v>
      </c>
      <c r="N82" s="47"/>
    </row>
    <row r="83" spans="1:14" ht="16.5" thickBot="1" x14ac:dyDescent="0.3">
      <c r="A83" s="15" t="s">
        <v>9</v>
      </c>
      <c r="B83" s="9">
        <f>Baldwin!B10+Clarke!B49+Escambia!B10+Mobile!B10+Monroe!B10+Washington!B10</f>
        <v>6304</v>
      </c>
      <c r="C83" s="16">
        <f>B83/B89</f>
        <v>4.934947002552019E-2</v>
      </c>
      <c r="D83" s="47"/>
      <c r="E83" s="47"/>
      <c r="F83" s="47"/>
      <c r="G83" s="88"/>
      <c r="H83" s="47"/>
      <c r="I83" s="47"/>
      <c r="J83" s="15"/>
      <c r="K83" s="8" t="s">
        <v>42</v>
      </c>
      <c r="L83" s="9">
        <f>Baldwin!L13+Clarke!L13+Escambia!L13+Mobile!L13+Monroe!L13+Washington!L13</f>
        <v>8015</v>
      </c>
      <c r="M83" s="16">
        <f>L83/L86</f>
        <v>0.3720984215413185</v>
      </c>
      <c r="N83" s="47"/>
    </row>
    <row r="84" spans="1:14" x14ac:dyDescent="0.25">
      <c r="A84" s="15" t="s">
        <v>10</v>
      </c>
      <c r="B84" s="9">
        <f>Baldwin!B11+Clarke!B50+Escambia!B11+Mobile!B11+Monroe!B11+Washington!B11</f>
        <v>311</v>
      </c>
      <c r="C84" s="16">
        <f>B84/B89</f>
        <v>2.4345947300026616E-3</v>
      </c>
      <c r="D84" s="47"/>
      <c r="E84" s="12" t="s">
        <v>102</v>
      </c>
      <c r="F84" s="13"/>
      <c r="G84" s="44" t="s">
        <v>16</v>
      </c>
      <c r="H84" s="19" t="s">
        <v>17</v>
      </c>
      <c r="I84" s="47"/>
      <c r="J84" s="15"/>
      <c r="K84" s="8" t="s">
        <v>652</v>
      </c>
      <c r="L84" s="9">
        <f>Baldwin!L14+Clarke!L14+Escambia!L14+Mobile!L14+Monroe!L14+Washington!L14</f>
        <v>10598</v>
      </c>
      <c r="M84" s="16">
        <f>L84/L86</f>
        <v>0.49201485608170847</v>
      </c>
      <c r="N84" s="47"/>
    </row>
    <row r="85" spans="1:14" ht="16.5" thickBot="1" x14ac:dyDescent="0.3">
      <c r="A85" s="15" t="s">
        <v>11</v>
      </c>
      <c r="B85" s="9">
        <f>Baldwin!B12+Clarke!B51+Escambia!B12+Mobile!B12+Monroe!B12+Washington!B12</f>
        <v>24094</v>
      </c>
      <c r="C85" s="16">
        <f>B85/B89</f>
        <v>0.18861455120477211</v>
      </c>
      <c r="D85" s="47"/>
      <c r="E85" s="15"/>
      <c r="F85" s="11" t="s">
        <v>103</v>
      </c>
      <c r="G85" s="28">
        <f>Autauga!G85+Baldwin!G85+Barbour!G85+Bibb!G85+Blount!G85+Bullock!G85+Butler!G85+Calhoun!G85+Chambers!G85+Cherokee!G85+Chilton!G85+Choctaw!G85+Clarke!G85+Clay!G85+Cleburne!G85+Coffee!G85+Colbert!G85+Conecuh!G85+Coosa!G85+Covington!G85+Crenshaw!G85+Cullman!G85+Dale!G85+Dallas!G85+DeKalb!G85+Elmore!G85+Escambia!G85+Etowah!G85+Fayette!G85+Franklin!G85+Geneva!G85+Greene!G85+Hale!G85+Henry!G85+Houston!G85+Jackson!G85+Jefferson!G85+Lamar!G85+Lauderdale!G85+Lawrence!G85+Lee!G85+Limestone!G85+Lowndes!G85+Macon!G85+Madison!G85+Marengo!G85+Marion!G85+Marshall!G85+Mobile!G85+Monroe!G85+Montgomery!G85+Morgan!G85+Perry!G85+Pickens!G85+Pike!G85+Randolph!G85+Russell!G85+Shelby!G85+'St. Clair'!G85+Sumter!G85+Talladega!G85+Tallapoosa!G85+Tuscaloosa!G85+Walker!G85+Washington!G85+Wilcox!G85+Winston!G85</f>
        <v>67961</v>
      </c>
      <c r="H85" s="16">
        <f>G85/G88</f>
        <v>0.34626632971243404</v>
      </c>
      <c r="I85" s="47"/>
      <c r="J85" s="15"/>
      <c r="K85" s="24" t="s">
        <v>653</v>
      </c>
      <c r="L85" s="9">
        <f>Baldwin!L15+Clarke!L15+Escambia!L15+Mobile!L15+Monroe!L15+Washington!L15</f>
        <v>2927</v>
      </c>
      <c r="M85" s="29">
        <f>L85/L86</f>
        <v>0.13588672237697308</v>
      </c>
      <c r="N85" s="47"/>
    </row>
    <row r="86" spans="1:14" ht="16.5" thickBot="1" x14ac:dyDescent="0.3">
      <c r="A86" s="15" t="s">
        <v>12</v>
      </c>
      <c r="B86" s="9">
        <f>Baldwin!B13+Clarke!B52+Escambia!B13+Mobile!B13+Monroe!B13+Washington!B13</f>
        <v>96</v>
      </c>
      <c r="C86" s="16">
        <f>B86/B89</f>
        <v>7.5151477196223643E-4</v>
      </c>
      <c r="D86" s="47"/>
      <c r="E86" s="15"/>
      <c r="F86" s="11" t="s">
        <v>104</v>
      </c>
      <c r="G86" s="28">
        <f>Autauga!G86+Baldwin!G86+Barbour!G86+Bibb!G86+Blount!G86+Bullock!G86+Butler!G86+Calhoun!G86+Chambers!G86+Cherokee!G86+Chilton!G86+Choctaw!G86+Clarke!G86+Clay!G86+Cleburne!G86+Coffee!G86+Colbert!G86+Conecuh!G86+Coosa!G86+Covington!G86+Crenshaw!G86+Cullman!G86+Dale!G86+Dallas!G86+DeKalb!G86+Elmore!G86+Escambia!G86+Etowah!G86+Fayette!G86+Franklin!G86+Geneva!G86+Greene!G86+Hale!G86+Henry!G86+Houston!G86+Jackson!G86+Jefferson!G86+Lamar!G86+Lauderdale!G86+Lawrence!G86+Lee!G86+Limestone!G86+Lowndes!G86+Macon!G86+Madison!G86+Marengo!G86+Marion!G86+Marshall!G86+Mobile!G86+Monroe!G86+Montgomery!G86+Morgan!G86+Perry!G86+Pickens!G86+Pike!G86+Randolph!G86+Russell!G86+Shelby!G86+'St. Clair'!G86+Sumter!G86+Talladega!G86+Tallapoosa!G86+Tuscaloosa!G86+Walker!G86+Washington!G86+Wilcox!G86+Winston!G86</f>
        <v>60704</v>
      </c>
      <c r="H86" s="16">
        <f>G86/G88</f>
        <v>0.30929137709662297</v>
      </c>
      <c r="I86" s="47"/>
      <c r="J86" s="27"/>
      <c r="K86" s="32" t="s">
        <v>15</v>
      </c>
      <c r="L86" s="45">
        <f>SUM(L83:L85)</f>
        <v>21540</v>
      </c>
      <c r="M86" s="34">
        <f>SUM(M83:M85)</f>
        <v>1</v>
      </c>
      <c r="N86" s="47"/>
    </row>
    <row r="87" spans="1:14" ht="16.5" thickBot="1" x14ac:dyDescent="0.3">
      <c r="A87" s="15" t="s">
        <v>13</v>
      </c>
      <c r="B87" s="9">
        <f>Baldwin!B14+Clarke!B53+Escambia!B14+Mobile!B14+Monroe!B14+Washington!B14</f>
        <v>59355</v>
      </c>
      <c r="C87" s="16">
        <f>B87/B89</f>
        <v>0.46464749260227645</v>
      </c>
      <c r="D87" s="47"/>
      <c r="E87" s="15"/>
      <c r="F87" s="23" t="s">
        <v>105</v>
      </c>
      <c r="G87" s="9">
        <f>Autauga!G87+Baldwin!G85+Barbour!G85+Bibb!G85+Blount!G85+Bullock!G85+Butler!G85+Calhoun!G85+Chambers!G85+Cherokee!G85+Chilton!G85+Choctaw!G85+Clarke!G85+Clay!G85+Cleburne!G85+Coffee!G85+Colbert!G85+Conecuh!G85+Coosa!G85+Covington!G87+Crenshaw!G85+Cullman!G85+Dale!G85+Dallas!G85+DeKalb!G85+Elmore!G85+Escambia!G85+Etowah!G85+Fayette!G85+Franklin!G85+Geneva!G85+Greene!G85+Hale!G85+Henry!G85+Houston!G85+Jackson!G85+Jefferson!G85+Lamar!G85+Lauderdale!G85+Lawrence!G85+Lee!G85+Limestone!G85+Lowndes!G85+Macon!G85+Madison!G85+Marengo!G85+Marion!G85+Marshall!G85+Mobile!G85+Monroe!G85+Montgomery!G85+Morgan!G85+Perry!G85+Pickens!G87+Pike!G85+Randolph!G85+Russell!G85+Shelby!G85+'St. Clair'!G85+Sumter!G85+Talladega!G85+Tallapoosa!G85+Tuscaloosa!G85+Walker!G85+Washington!G85+Wilcox!G85+Winston!G85</f>
        <v>67603</v>
      </c>
      <c r="H87" s="29">
        <f>G87/G88</f>
        <v>0.34444229319094299</v>
      </c>
      <c r="I87" s="47"/>
      <c r="J87" s="47"/>
      <c r="K87" s="47"/>
      <c r="L87" s="88"/>
      <c r="M87" s="47"/>
      <c r="N87" s="47"/>
    </row>
    <row r="88" spans="1:14" ht="16.5" thickBot="1" x14ac:dyDescent="0.3">
      <c r="A88" s="22" t="s">
        <v>14</v>
      </c>
      <c r="B88" s="9">
        <f>Baldwin!B15+Clarke!B54+Escambia!B15+Mobile!B15+Monroe!B15+Washington!B15</f>
        <v>1374</v>
      </c>
      <c r="C88" s="29">
        <f>B88/B89</f>
        <v>1.0756055173709509E-2</v>
      </c>
      <c r="D88" s="47"/>
      <c r="E88" s="27"/>
      <c r="F88" s="39" t="s">
        <v>15</v>
      </c>
      <c r="G88" s="45">
        <f>SUM(G85:G87)</f>
        <v>196268</v>
      </c>
      <c r="H88" s="34">
        <f>SUM(H85:H87)</f>
        <v>1</v>
      </c>
      <c r="I88" s="47"/>
      <c r="J88" s="12" t="s">
        <v>221</v>
      </c>
      <c r="K88" s="13"/>
      <c r="L88" s="44" t="s">
        <v>16</v>
      </c>
      <c r="M88" s="19" t="s">
        <v>17</v>
      </c>
      <c r="N88" s="47"/>
    </row>
    <row r="89" spans="1:14" ht="16.5" thickBot="1" x14ac:dyDescent="0.3">
      <c r="A89" s="32" t="s">
        <v>15</v>
      </c>
      <c r="B89" s="45">
        <f>SUM(B76:B88)</f>
        <v>127742</v>
      </c>
      <c r="C89" s="34">
        <f>SUM(C76:C88)</f>
        <v>0.99999999999999989</v>
      </c>
      <c r="D89" s="47"/>
      <c r="E89" s="47"/>
      <c r="F89" s="47"/>
      <c r="G89" s="88"/>
      <c r="H89" s="47"/>
      <c r="I89" s="47"/>
      <c r="J89" s="15"/>
      <c r="K89" s="8" t="s">
        <v>222</v>
      </c>
      <c r="L89" s="9">
        <f>Autauga!L13+Barbour!L13+Bullock!L13+Butler!L13+Coffee!L13+Conecuh!L13+Covington!L13+Crenshaw!L13+Dale!L13+Elmore!L13+Geneva!L13+Henry!L13+Houston!L13+Montgomery!L33+Pike!L13</f>
        <v>10678</v>
      </c>
      <c r="M89" s="16">
        <f>L89/L91</f>
        <v>0.58089435317158089</v>
      </c>
      <c r="N89" s="47"/>
    </row>
    <row r="90" spans="1:14" ht="16.5" thickBot="1" x14ac:dyDescent="0.3">
      <c r="A90" s="47"/>
      <c r="B90" s="88"/>
      <c r="C90" s="47"/>
      <c r="D90" s="47"/>
      <c r="E90" s="12" t="s">
        <v>106</v>
      </c>
      <c r="F90" s="13"/>
      <c r="G90" s="44" t="s">
        <v>16</v>
      </c>
      <c r="H90" s="19" t="s">
        <v>17</v>
      </c>
      <c r="I90" s="47"/>
      <c r="J90" s="15"/>
      <c r="K90" s="24" t="s">
        <v>223</v>
      </c>
      <c r="L90" s="9">
        <f>Autauga!L14+Barbour!L14+Bullock!L14+Butler!L14+Coffee!L14+Conecuh!L14+Covington!L14+Crenshaw!L14+Dale!L14+Elmore!L14+Geneva!L14+Henry!L14+Houston!L14+Montgomery!L34+Pike!L14</f>
        <v>7704</v>
      </c>
      <c r="M90" s="29">
        <f>L90/L91</f>
        <v>0.41910564682841911</v>
      </c>
      <c r="N90" s="47"/>
    </row>
    <row r="91" spans="1:14" ht="16.5" thickBot="1" x14ac:dyDescent="0.3">
      <c r="A91" s="12" t="s">
        <v>648</v>
      </c>
      <c r="B91" s="42" t="s">
        <v>16</v>
      </c>
      <c r="C91" s="14" t="s">
        <v>17</v>
      </c>
      <c r="D91" s="47"/>
      <c r="E91" s="15"/>
      <c r="F91" s="11" t="s">
        <v>107</v>
      </c>
      <c r="G91" s="9">
        <f>Autauga!G91+Baldwin!G89+Barbour!G89+Bibb!G89+Blount!G89+Bullock!G89+Butler!G89+Calhoun!G89+Chambers!G89+Cherokee!G89+Chilton!G89+Choctaw!G89+Clarke!G89+Clay!G89+Cleburne!G89+Coffee!G89+Colbert!G89+Conecuh!G89+Coosa!G89+Covington!G91+Crenshaw!G89+Cullman!G89+Dale!G89+Dallas!G89+DeKalb!G89+Elmore!G89+Escambia!G89+Etowah!G89+Fayette!G89+Franklin!G89+Geneva!G89+Greene!G89+Hale!G89+Henry!G89+Houston!G89+Jackson!G89+Jefferson!G89+Lamar!G89+Lauderdale!G89+Lawrence!G89+Lee!G89+Limestone!G89+Lowndes!G89+Macon!G89+Madison!G89+Marengo!G89+Marion!G89+Marshall!G89+Mobile!G89+Monroe!G89+Montgomery!G89+Morgan!G89+Perry!G89+Pickens!G91+Pike!G89+Randolph!G89+Russell!G89+Shelby!G89+'St. Clair'!G89+Sumter!G89+Talladega!G89+Tallapoosa!G89+Tuscaloosa!G89+Walker!G89+Washington!G89+Wilcox!G89+Winston!G89</f>
        <v>2937</v>
      </c>
      <c r="H91" s="16">
        <f>G91/G93</f>
        <v>4.2790955183868523E-2</v>
      </c>
      <c r="I91" s="47"/>
      <c r="J91" s="27"/>
      <c r="K91" s="32" t="s">
        <v>15</v>
      </c>
      <c r="L91" s="45">
        <f>SUM(L89:L90)</f>
        <v>18382</v>
      </c>
      <c r="M91" s="34">
        <f>SUM(M89:M90)</f>
        <v>1</v>
      </c>
      <c r="N91" s="47"/>
    </row>
    <row r="92" spans="1:14" ht="16.5" thickBot="1" x14ac:dyDescent="0.3">
      <c r="A92" s="15" t="s">
        <v>2</v>
      </c>
      <c r="B92" s="9">
        <f>Autauga!B3+Barbour!B3+Bullock!B3+Butler!B3+Coffee!B3+Conecuh!B3+Covington!B3+Crenshaw!B3+Dale!B3+Elmore!B3+Geneva!B3+Henry!B3+Houston!B3+Pike!B3+Montgomery!B53</f>
        <v>783</v>
      </c>
      <c r="C92" s="16">
        <f>B92/B105</f>
        <v>7.2843307811816804E-3</v>
      </c>
      <c r="D92" s="47"/>
      <c r="E92" s="15"/>
      <c r="F92" s="23" t="s">
        <v>108</v>
      </c>
      <c r="G92" s="28">
        <f>Autauga!G92+Baldwin!G92+Barbour!G92+Bibb!G92+Blount!G92+Bullock!G92+Butler!G92+Calhoun!G92+Chambers!G92+Cherokee!G92+Chilton!G92+Choctaw!G92+Clarke!G92+Clay!G92+Cleburne!G92+Coffee!G92+Colbert!G92+Conecuh!G92+Coosa!G92+Covington!G92+Crenshaw!G92+Cullman!G92+Dale!G92+Dallas!G92+DeKalb!G92+Elmore!G92+Escambia!G92+Etowah!G92+Fayette!G92+Franklin!G92+Geneva!G92+Greene!G92+Hale!G92+Henry!G92+Houston!G92+Jackson!G92+Jefferson!G92+Lamar!G92+Lauderdale!G92+Lawrence!G92+Lee!G92+Limestone!G92+Lowndes!G92+Macon!G92+Madison!G92+Marengo!G92+Marion!G92+Marshall!G92+Mobile!G92+Monroe!G92+Montgomery!G92+Morgan!G92+Perry!G92+Pickens!G92+Pike!G92+Randolph!G92+Russell!G92+Shelby!G92+'St. Clair'!G92+Sumter!G92+Talladega!G92+Tallapoosa!G92+Tuscaloosa!G92+Walker!G92+Washington!G92+Wilcox!G92+Winston!G92</f>
        <v>65699</v>
      </c>
      <c r="H92" s="29">
        <f>G92/G93</f>
        <v>0.95720904481613145</v>
      </c>
      <c r="I92" s="47"/>
      <c r="J92" s="47"/>
      <c r="K92" s="47"/>
      <c r="L92" s="88"/>
      <c r="M92" s="47"/>
      <c r="N92" s="47"/>
    </row>
    <row r="93" spans="1:14" ht="16.5" thickBot="1" x14ac:dyDescent="0.3">
      <c r="A93" s="15" t="s">
        <v>3</v>
      </c>
      <c r="B93" s="9">
        <f>Autauga!B4+Barbour!B4+Bullock!B4+Butler!B4+Coffee!B4+Conecuh!B4+Covington!B4+Crenshaw!B4+Dale!B4+Elmore!B4+Geneva!B4+Henry!B4+Houston!B4+Pike!B4</f>
        <v>13691</v>
      </c>
      <c r="C93" s="16">
        <f>B93/B105</f>
        <v>0.12736880296955094</v>
      </c>
      <c r="D93" s="47"/>
      <c r="E93" s="27"/>
      <c r="F93" s="39" t="s">
        <v>15</v>
      </c>
      <c r="G93" s="45">
        <f>SUM(G91:G92)</f>
        <v>68636</v>
      </c>
      <c r="H93" s="34">
        <f>SUM(H91:H92)</f>
        <v>1</v>
      </c>
      <c r="I93" s="47"/>
      <c r="J93" s="12" t="s">
        <v>224</v>
      </c>
      <c r="K93" s="13"/>
      <c r="L93" s="44" t="s">
        <v>16</v>
      </c>
      <c r="M93" s="19" t="s">
        <v>17</v>
      </c>
      <c r="N93" s="47"/>
    </row>
    <row r="94" spans="1:14" ht="16.5" thickBot="1" x14ac:dyDescent="0.3">
      <c r="A94" s="15" t="s">
        <v>4</v>
      </c>
      <c r="B94" s="9">
        <f>Autauga!B5+Barbour!B5+Bullock!B5+Butler!B5+Coffee!B5+Conecuh!B5+Covington!B5+Crenshaw!B5+Dale!B5+Elmore!B5+Geneva!B5+Henry!B5+Houston!B5+Pike!B5</f>
        <v>137</v>
      </c>
      <c r="C94" s="16">
        <f>B94/B105</f>
        <v>1.2745253090956452E-3</v>
      </c>
      <c r="D94" s="47"/>
      <c r="E94" s="47"/>
      <c r="F94" s="47"/>
      <c r="G94" s="88"/>
      <c r="H94" s="47"/>
      <c r="I94" s="47"/>
      <c r="J94" s="15"/>
      <c r="K94" s="8" t="s">
        <v>225</v>
      </c>
      <c r="L94" s="9">
        <f>Calhoun!L8+Chambers!L8+Cherokee!L19+Clay!L8+Cleburne!L8+Lee!L8+Macon!L8+Montgomery!L38+Randolph!L8+Russell!L8+Talladega!L8+Tallapoosa!L8</f>
        <v>7420</v>
      </c>
      <c r="M94" s="16">
        <f>L94/L96</f>
        <v>0.39411483507728262</v>
      </c>
      <c r="N94" s="47"/>
    </row>
    <row r="95" spans="1:14" ht="16.5" thickBot="1" x14ac:dyDescent="0.3">
      <c r="A95" s="15" t="s">
        <v>5</v>
      </c>
      <c r="B95" s="9">
        <f>Autauga!B6+Barbour!B6+Bullock!B6+Butler!B6+Coffee!B6+Conecuh!B6+Covington!B6+Crenshaw!B6+Dale!B6+Elmore!B6+Geneva!B6+Henry!B6+Houston!B6+Pike!B6</f>
        <v>22250</v>
      </c>
      <c r="C95" s="16">
        <f>B95/B105</f>
        <v>0.20699407392246794</v>
      </c>
      <c r="D95" s="47"/>
      <c r="E95" s="12" t="s">
        <v>109</v>
      </c>
      <c r="F95" s="13"/>
      <c r="G95" s="44" t="s">
        <v>16</v>
      </c>
      <c r="H95" s="19" t="s">
        <v>17</v>
      </c>
      <c r="I95" s="47"/>
      <c r="J95" s="15"/>
      <c r="K95" s="24" t="s">
        <v>226</v>
      </c>
      <c r="L95" s="9">
        <f>Calhoun!L9+Chambers!L9+Cherokee!L20+Clay!L9+Cleburne!L9+Lee!L9+Macon!L9+Montgomery!L39+Randolph!L9+Russell!L9+Talladega!L9+Tallapoosa!L9</f>
        <v>11407</v>
      </c>
      <c r="M95" s="29">
        <f>L95/L96</f>
        <v>0.60588516492271738</v>
      </c>
      <c r="N95" s="47"/>
    </row>
    <row r="96" spans="1:14" ht="16.5" thickBot="1" x14ac:dyDescent="0.3">
      <c r="A96" s="15" t="s">
        <v>6</v>
      </c>
      <c r="B96" s="9">
        <f>Autauga!B7+Barbour!B7+Bullock!B7+Butler!B7+Coffee!B7+Conecuh!B7+Covington!B7+Crenshaw!B7+Dale!B7+Elmore!B7+Geneva!B7+Henry!B7+Houston!B7+Pike!B7</f>
        <v>65</v>
      </c>
      <c r="C96" s="16">
        <f>B96/B105</f>
        <v>6.0470178898698493E-4</v>
      </c>
      <c r="D96" s="47"/>
      <c r="E96" s="15"/>
      <c r="F96" s="11" t="s">
        <v>110</v>
      </c>
      <c r="G96" s="28">
        <f>Autauga!G96+Baldwin!G96+Barbour!G96+Bibb!G96+Blount!G96+Bullock!G96+Butler!G96+Calhoun!G96+Chambers!G96+Cherokee!G96+Chilton!G96+Choctaw!G96+Clarke!G96+Clay!G96+Cleburne!G96+Coffee!G96+Colbert!G96+Conecuh!G96+Coosa!G96+Covington!G96+Crenshaw!G96+Cullman!G96+Dale!G96+Dallas!G96+DeKalb!G96+Elmore!G96+Escambia!G96+Etowah!G96+Fayette!G96+Franklin!G96+Geneva!G96+Greene!G96+Hale!G96+Henry!G96+Houston!G96+Jackson!G96+Jefferson!G96+Lamar!G96+Lauderdale!G96+Lawrence!G96+Lee!G96+Limestone!G96+Lowndes!G96+Macon!G96+Madison!G96+Marengo!G96+Marion!G96+Marshall!G96+Mobile!G96+Monroe!G96+Montgomery!G96+Morgan!G96+Perry!G96+Pickens!G96+Pike!G96+Randolph!G96+Russell!G96+Shelby!G96+'St. Clair'!G96+Sumter!G96+Talladega!G96+Tallapoosa!G96+Tuscaloosa!G96+Walker!G96+Washington!G96+Wilcox!G96+Winston!G96</f>
        <v>81250</v>
      </c>
      <c r="H96" s="16">
        <f>G96/G98</f>
        <v>0.48761897903088353</v>
      </c>
      <c r="I96" s="47"/>
      <c r="J96" s="27"/>
      <c r="K96" s="32" t="s">
        <v>15</v>
      </c>
      <c r="L96" s="45">
        <f>SUM(L94:L95)</f>
        <v>18827</v>
      </c>
      <c r="M96" s="34">
        <f>SUM(M94:M95)</f>
        <v>1</v>
      </c>
      <c r="N96" s="47"/>
    </row>
    <row r="97" spans="1:14" ht="16.5" thickBot="1" x14ac:dyDescent="0.3">
      <c r="A97" s="15" t="s">
        <v>7</v>
      </c>
      <c r="B97" s="9">
        <f>Autauga!B8+Barbour!B8+Bullock!B8+Butler!B8+Coffee!B8+Conecuh!B8+Covington!B8+Crenshaw!B8+Dale!B8+Elmore!B8+Geneva!B8+Henry!B8+Houston!B8+Pike!B8</f>
        <v>43</v>
      </c>
      <c r="C97" s="16">
        <f>B97/B105</f>
        <v>4.0003349117600541E-4</v>
      </c>
      <c r="D97" s="47"/>
      <c r="E97" s="15"/>
      <c r="F97" s="23" t="s">
        <v>111</v>
      </c>
      <c r="G97" s="28">
        <f>Autauga!G97+Baldwin!G97+Barbour!G97+Bibb!G97+Blount!G97+Bullock!G97+Butler!G97+Calhoun!G97+Chambers!G97+Cherokee!G97+Chilton!G97+Choctaw!G97+Clarke!G97+Clay!G97+Cleburne!G97+Coffee!G97+Colbert!G97+Conecuh!G97+Coosa!G97+Covington!G97+Crenshaw!G97+Cullman!G97+Dale!G97+Dallas!G97+DeKalb!G97+Elmore!G97+Escambia!G97+Etowah!G97+Fayette!G97+Franklin!G97+Geneva!G97+Greene!G97+Hale!G97+Henry!G97+Houston!G97+Jackson!G97+Jefferson!G97+Lamar!G97+Lauderdale!G97+Lawrence!G97+Lee!G97+Limestone!G97+Lowndes!G97+Macon!G97+Madison!G97+Marengo!G97+Marion!G97+Marshall!G97+Mobile!G97+Monroe!G97+Montgomery!G97+Morgan!G97+Perry!G97+Pickens!G97+Pike!G97+Randolph!G97+Russell!G97+Shelby!G97+'St. Clair'!G97+Sumter!G97+Talladega!G97+Tallapoosa!G97+Tuscaloosa!G97+Walker!G97+Washington!G97+Wilcox!G97+Winston!G97</f>
        <v>85376</v>
      </c>
      <c r="H97" s="29">
        <f>G97/G98</f>
        <v>0.51238102096911642</v>
      </c>
      <c r="I97" s="47"/>
      <c r="J97" s="47"/>
      <c r="K97" s="47"/>
      <c r="L97" s="88"/>
      <c r="M97" s="47"/>
      <c r="N97" s="47"/>
    </row>
    <row r="98" spans="1:14" ht="16.5" thickBot="1" x14ac:dyDescent="0.3">
      <c r="A98" s="15" t="s">
        <v>8</v>
      </c>
      <c r="B98" s="9">
        <f>Autauga!B9+Barbour!B9+Bullock!B9+Butler!B9+Coffee!B9+Conecuh!B9+Covington!B9+Crenshaw!B9+Dale!B9+Elmore!B9+Geneva!B9+Henry!B9+Houston!B9+Pike!B9</f>
        <v>405</v>
      </c>
      <c r="C98" s="16">
        <f>B98/B105</f>
        <v>3.7677573006112139E-3</v>
      </c>
      <c r="D98" s="47"/>
      <c r="E98" s="27"/>
      <c r="F98" s="39" t="s">
        <v>15</v>
      </c>
      <c r="G98" s="45">
        <f>SUM(G96:G97)</f>
        <v>166626</v>
      </c>
      <c r="H98" s="34">
        <f>SUM(H96:H97)</f>
        <v>1</v>
      </c>
      <c r="I98" s="47"/>
      <c r="J98" s="12" t="s">
        <v>227</v>
      </c>
      <c r="K98" s="13"/>
      <c r="L98" s="44" t="s">
        <v>16</v>
      </c>
      <c r="M98" s="19" t="s">
        <v>17</v>
      </c>
      <c r="N98" s="47"/>
    </row>
    <row r="99" spans="1:14" ht="16.5" thickBot="1" x14ac:dyDescent="0.3">
      <c r="A99" s="15" t="s">
        <v>9</v>
      </c>
      <c r="B99" s="9">
        <f>Autauga!B10+Barbour!B10+Bullock!B10+Butler!B10+Coffee!B10+Conecuh!B10+Covington!B10+Crenshaw!B10+Dale!B10+Elmore!B10+Geneva!B10+Henry!B10+Houston!B10+Pike!B10</f>
        <v>3716</v>
      </c>
      <c r="C99" s="16">
        <f>B99/B105</f>
        <v>3.4570336121163635E-2</v>
      </c>
      <c r="D99" s="47"/>
      <c r="E99" s="47"/>
      <c r="F99" s="47"/>
      <c r="G99" s="88"/>
      <c r="H99" s="47"/>
      <c r="I99" s="47"/>
      <c r="J99" s="15"/>
      <c r="K99" s="31" t="s">
        <v>229</v>
      </c>
      <c r="L99" s="9">
        <f>Calhoun!L13+Chambers!L13+Cherokee!L24+Clay!L13+Cleburne!L13+Lee!L13+Macon!L13+Montgomery!L43+Randolph!L13+Russell!L13+'St. Clair'!L13+Talladega!L13+Tallapoosa!L13</f>
        <v>12522</v>
      </c>
      <c r="M99" s="16">
        <f>L99/L101</f>
        <v>0.61715130606209956</v>
      </c>
      <c r="N99" s="47"/>
    </row>
    <row r="100" spans="1:14" ht="16.5" thickBot="1" x14ac:dyDescent="0.3">
      <c r="A100" s="15" t="s">
        <v>10</v>
      </c>
      <c r="B100" s="9">
        <f>Autauga!B11+Barbour!B11+Bullock!B11+Butler!B11+Coffee!B11+Conecuh!B11+Covington!B11+Crenshaw!B11+Dale!B11+Elmore!B11+Geneva!B11+Henry!B11+Houston!B11+Pike!B11</f>
        <v>241</v>
      </c>
      <c r="C100" s="16">
        <f>B100/B105</f>
        <v>2.2420481714748213E-3</v>
      </c>
      <c r="D100" s="47"/>
      <c r="E100" s="12" t="s">
        <v>112</v>
      </c>
      <c r="F100" s="13"/>
      <c r="G100" s="44" t="s">
        <v>16</v>
      </c>
      <c r="H100" s="19" t="s">
        <v>17</v>
      </c>
      <c r="I100" s="47"/>
      <c r="J100" s="15"/>
      <c r="K100" s="24" t="s">
        <v>228</v>
      </c>
      <c r="L100" s="9">
        <f>Calhoun!L14+Chambers!L14+Cherokee!L25+Clay!L14+Cleburne!L14+Lee!L14+Macon!L14+Montgomery!L44+Randolph!L14+Russell!L14+'St. Clair'!L14+Talladega!L14+Tallapoosa!L14</f>
        <v>7768</v>
      </c>
      <c r="M100" s="29">
        <f>L100/L101</f>
        <v>0.38284869393790044</v>
      </c>
      <c r="N100" s="47"/>
    </row>
    <row r="101" spans="1:14" ht="16.5" thickBot="1" x14ac:dyDescent="0.3">
      <c r="A101" s="15" t="s">
        <v>11</v>
      </c>
      <c r="B101" s="9">
        <f>Autauga!B12+Barbour!B12+Bullock!B12+Butler!B12+Coffee!B12+Conecuh!B12+Covington!B12+Crenshaw!B12+Dale!B12+Elmore!B12+Geneva!B12+Henry!B12+Houston!B12+Pike!B12</f>
        <v>15676</v>
      </c>
      <c r="C101" s="16">
        <f>B101/B105</f>
        <v>0.14583546529476887</v>
      </c>
      <c r="D101" s="47"/>
      <c r="E101" s="15"/>
      <c r="F101" s="11" t="s">
        <v>113</v>
      </c>
      <c r="G101" s="28">
        <f>Autauga!G101+Baldwin!G101+Barbour!G101+Bibb!G101+Blount!G101+Bullock!G101+Butler!G101+Calhoun!G101+Chambers!G101+Cherokee!G101+Chilton!G101+Choctaw!G101+Clarke!G101+Clay!G101+Cleburne!G101+Coffee!G101+Colbert!G101+Conecuh!G101+Coosa!G101+Covington!G101+Crenshaw!G101+Cullman!G101+Dale!G101+Dallas!G101+DeKalb!G101+Elmore!G101+Escambia!G101+Etowah!G101+Fayette!G101+Franklin!G101+Geneva!G101+Greene!G101+Hale!G101+Henry!G101+Houston!G101+Jackson!G101+Jefferson!G101+Lamar!G101+Lauderdale!G101+Lawrence!G101+Lee!G101+Limestone!G101+Lowndes!G101+Macon!G101+Madison!G101+Marengo!G101+Marion!G101+Marshall!G101+Mobile!G101+Monroe!G101+Montgomery!G101+Morgan!G101+Perry!G101+Pickens!G101+Pike!G101+Randolph!G101+Russell!G101+Shelby!G101+'St. Clair'!G101+Sumter!G101+Talladega!G101+Tallapoosa!G101+Tuscaloosa!G101+Walker!G101+Washington!G101+Wilcox!G101+Winston!G101</f>
        <v>44300</v>
      </c>
      <c r="H101" s="16">
        <f>G101/G103</f>
        <v>0.56282556219031887</v>
      </c>
      <c r="I101" s="47"/>
      <c r="J101" s="27"/>
      <c r="K101" s="32" t="s">
        <v>15</v>
      </c>
      <c r="L101" s="45">
        <f>SUM(L99:L100)</f>
        <v>20290</v>
      </c>
      <c r="M101" s="34">
        <f>SUM(M99:M100)</f>
        <v>1</v>
      </c>
      <c r="N101" s="47"/>
    </row>
    <row r="102" spans="1:14" ht="16.5" thickBot="1" x14ac:dyDescent="0.3">
      <c r="A102" s="15" t="s">
        <v>12</v>
      </c>
      <c r="B102" s="9">
        <f>Autauga!B13+Barbour!B13+Bullock!B13+Butler!B13+Coffee!B13+Conecuh!B13+Covington!B13+Crenshaw!B13+Dale!B13+Elmore!B13+Geneva!B13+Henry!B13+Houston!B13+Pike!B13</f>
        <v>79</v>
      </c>
      <c r="C102" s="16">
        <f>B102/B105</f>
        <v>7.3494525123033556E-4</v>
      </c>
      <c r="D102" s="47"/>
      <c r="E102" s="15"/>
      <c r="F102" s="23" t="s">
        <v>114</v>
      </c>
      <c r="G102" s="28">
        <f>Autauga!G102+Baldwin!G102+Barbour!G102+Bibb!G102+Blount!G102+Bullock!G102+Butler!G102+Calhoun!G102+Chambers!G102+Cherokee!G102+Chilton!G102+Choctaw!G102+Clarke!G102+Clay!G102+Cleburne!G102+Coffee!G102+Colbert!G102+Conecuh!G102+Coosa!G102+Covington!G102+Crenshaw!G102+Cullman!G102+Dale!G102+Dallas!G102+DeKalb!G102+Elmore!G102+Escambia!G102+Etowah!G102+Fayette!G102+Franklin!G102+Geneva!G102+Greene!G102+Hale!G102+Henry!G102+Houston!G102+Jackson!G102+Jefferson!G102+Lamar!G102+Lauderdale!G102+Lawrence!G102+Lee!G102+Limestone!G102+Lowndes!G102+Macon!G102+Madison!G102+Marengo!G102+Marion!G102+Marshall!G102+Mobile!G102+Monroe!G102+Montgomery!G102+Morgan!G102+Perry!G102+Pickens!G102+Pike!G102+Randolph!G102+Russell!G102+Shelby!G102+'St. Clair'!G102+Sumter!G102+Talladega!G102+Tallapoosa!G102+Tuscaloosa!G102+Walker!G102+Washington!G102+Wilcox!G102+Winston!G102</f>
        <v>34410</v>
      </c>
      <c r="H102" s="29">
        <f>G102/G103</f>
        <v>0.43717443780968113</v>
      </c>
      <c r="I102" s="47"/>
      <c r="J102" s="47"/>
      <c r="K102" s="47"/>
      <c r="L102" s="88"/>
      <c r="M102" s="47"/>
      <c r="N102" s="47"/>
    </row>
    <row r="103" spans="1:14" ht="16.5" thickBot="1" x14ac:dyDescent="0.3">
      <c r="A103" s="15" t="s">
        <v>13</v>
      </c>
      <c r="B103" s="9">
        <f>Autauga!B14+Barbour!B14+Bullock!B14+Butler!B14+Coffee!B14+Conecuh!B14+Covington!B14+Crenshaw!B14+Dale!B14+Elmore!B14+Geneva!B14+Henry!B14+Houston!B14+Pike!B14</f>
        <v>49068</v>
      </c>
      <c r="C103" s="16">
        <f>B103/B105</f>
        <v>0.45648472895405195</v>
      </c>
      <c r="D103" s="47"/>
      <c r="E103" s="27"/>
      <c r="F103" s="39" t="s">
        <v>15</v>
      </c>
      <c r="G103" s="45">
        <f>SUM(G101:G102)</f>
        <v>78710</v>
      </c>
      <c r="H103" s="34">
        <f>SUM(H101:H102)</f>
        <v>1</v>
      </c>
      <c r="I103" s="47"/>
      <c r="J103" s="12" t="s">
        <v>230</v>
      </c>
      <c r="K103" s="13"/>
      <c r="L103" s="44" t="s">
        <v>16</v>
      </c>
      <c r="M103" s="19" t="s">
        <v>17</v>
      </c>
      <c r="N103" s="47"/>
    </row>
    <row r="104" spans="1:14" ht="16.5" thickBot="1" x14ac:dyDescent="0.3">
      <c r="A104" s="22" t="s">
        <v>14</v>
      </c>
      <c r="B104" s="9">
        <f>Autauga!B15+Barbour!B15+Bullock!B15+Butler!B15+Coffee!B15+Conecuh!B15+Covington!B15+Crenshaw!B15+Dale!B15+Elmore!B15+Geneva!B15+Henry!B15+Houston!B15+Pike!B15</f>
        <v>1337</v>
      </c>
      <c r="C104" s="29">
        <f>B104/B105</f>
        <v>1.2438250644239982E-2</v>
      </c>
      <c r="D104" s="47"/>
      <c r="E104" s="47"/>
      <c r="F104" s="47"/>
      <c r="G104" s="88"/>
      <c r="H104" s="47"/>
      <c r="I104" s="47"/>
      <c r="J104" s="15"/>
      <c r="K104" s="8" t="s">
        <v>231</v>
      </c>
      <c r="L104" s="9">
        <f>Calhoun!L18+Chambers!L18+Cherokee!L29+Clay!L18+Cleburne!L18+Lee!L18+Macon!L18+Montgomery!L48+Randolph!L18+Russell!L18+'St. Clair'!L18+Talladega!L18+Tallapoosa!L18</f>
        <v>12661</v>
      </c>
      <c r="M104" s="16">
        <f>L104/L106</f>
        <v>0.63556046383213693</v>
      </c>
      <c r="N104" s="47"/>
    </row>
    <row r="105" spans="1:14" ht="16.5" thickBot="1" x14ac:dyDescent="0.3">
      <c r="A105" s="32" t="s">
        <v>15</v>
      </c>
      <c r="B105" s="45">
        <f>SUM(B92:B104)</f>
        <v>107491</v>
      </c>
      <c r="C105" s="34">
        <f>SUM(C92:C104)</f>
        <v>1</v>
      </c>
      <c r="D105" s="47"/>
      <c r="E105" s="12" t="s">
        <v>115</v>
      </c>
      <c r="F105" s="13"/>
      <c r="G105" s="44" t="s">
        <v>16</v>
      </c>
      <c r="H105" s="19" t="s">
        <v>17</v>
      </c>
      <c r="I105" s="47"/>
      <c r="J105" s="15"/>
      <c r="K105" s="24" t="s">
        <v>232</v>
      </c>
      <c r="L105" s="9">
        <f>Calhoun!L19+Chambers!L19+Cherokee!L30+Clay!L19+Cleburne!L19+Lee!L19+Macon!L19+Montgomery!L49+Randolph!L19+Russell!L19+'St. Clair'!L19+Talladega!L19+Tallapoosa!L19</f>
        <v>7260</v>
      </c>
      <c r="M105" s="29">
        <f>L105/L106</f>
        <v>0.36443953616786307</v>
      </c>
      <c r="N105" s="47"/>
    </row>
    <row r="106" spans="1:14" ht="16.5" thickBot="1" x14ac:dyDescent="0.3">
      <c r="A106" s="47"/>
      <c r="B106" s="88"/>
      <c r="C106" s="47"/>
      <c r="D106" s="47"/>
      <c r="E106" s="15"/>
      <c r="F106" s="11" t="s">
        <v>116</v>
      </c>
      <c r="G106" s="9">
        <f>Autauga!G106+Baldwin!G104+Barbour!G104+Bibb!G104+Blount!G104+Bullock!G104+Butler!G104+Calhoun!G104+Chambers!G104+Cherokee!G104+Chilton!G104+Choctaw!G104+Clarke!G104+Clay!G104+Cleburne!G104+Coffee!G104+Colbert!G104+Conecuh!G104+Coosa!G104+Covington!G106+Crenshaw!G104+Cullman!G104+Dale!G104+Dallas!G104+DeKalb!G104+Elmore!G104+Escambia!G104+Etowah!G104+Fayette!G104+Franklin!G104+Geneva!G104+Greene!G104+Hale!G104+Henry!G104+Houston!G104+Jackson!G104+Jefferson!G104+Lamar!G104+Lauderdale!G104+Lawrence!G104+Lee!G104+Limestone!G104+Lowndes!G104+Macon!G104+Madison!G104+Marengo!G104+Marion!G104+Marshall!G104+Mobile!G104+Monroe!G104+Montgomery!G104+Morgan!G104+Perry!G104+Pickens!G106+Pike!G104+Randolph!G104+Russell!G104+Shelby!G104+'St. Clair'!G104+Sumter!G104+Talladega!G104+Tallapoosa!G104+Tuscaloosa!G104+Walker!G104+Washington!G104+Wilcox!G104+Winston!G104</f>
        <v>1175</v>
      </c>
      <c r="H106" s="16">
        <f>G106/G108</f>
        <v>2.0319228042263993E-2</v>
      </c>
      <c r="I106" s="47"/>
      <c r="J106" s="27"/>
      <c r="K106" s="32" t="s">
        <v>15</v>
      </c>
      <c r="L106" s="45">
        <f>SUM(L104:L105)</f>
        <v>19921</v>
      </c>
      <c r="M106" s="34">
        <f>SUM(M104:M105)</f>
        <v>1</v>
      </c>
      <c r="N106" s="47"/>
    </row>
    <row r="107" spans="1:14" ht="16.5" thickBot="1" x14ac:dyDescent="0.3">
      <c r="A107" s="12" t="s">
        <v>642</v>
      </c>
      <c r="B107" s="42" t="s">
        <v>16</v>
      </c>
      <c r="C107" s="14" t="s">
        <v>17</v>
      </c>
      <c r="D107" s="47"/>
      <c r="E107" s="15"/>
      <c r="F107" s="23" t="s">
        <v>117</v>
      </c>
      <c r="G107" s="28">
        <f>Autauga!G107+Baldwin!G107+Barbour!G107+Bibb!G107+Blount!G107+Bullock!G107+Butler!G107+Calhoun!G107+Chambers!G107+Cherokee!G107+Chilton!G107+Choctaw!G107+Clarke!G107+Clay!G107+Cleburne!G107+Coffee!G107+Colbert!G107+Conecuh!G107+Coosa!G107+Covington!G107+Crenshaw!G107+Cullman!G107+Dale!G107+Dallas!G107+DeKalb!G107+Elmore!G107+Escambia!G107+Etowah!G107+Fayette!G107+Franklin!G107+Geneva!G107+Greene!G107+Hale!G107+Henry!G107+Houston!G107+Jackson!G107+Jefferson!G107+Lamar!G107+Lauderdale!G107+Lawrence!G107+Lee!G107+Limestone!G107+Lowndes!G107+Macon!G107+Madison!G107+Marengo!G107+Marion!G107+Marshall!G107+Mobile!G107+Monroe!G107+Montgomery!G107+Morgan!G107+Perry!G107+Pickens!G107+Pike!G107+Randolph!G107+Russell!G107+Shelby!G107+'St. Clair'!G107+Sumter!G107+Talladega!G107+Tallapoosa!G107+Tuscaloosa!G107+Walker!G107+Washington!G107+Wilcox!G107+Winston!G107</f>
        <v>56652</v>
      </c>
      <c r="H107" s="29">
        <f>G107/G108</f>
        <v>0.97968077195773595</v>
      </c>
      <c r="I107" s="47"/>
      <c r="J107" s="47"/>
      <c r="K107" s="47"/>
      <c r="L107" s="88"/>
      <c r="M107" s="47"/>
      <c r="N107" s="47"/>
    </row>
    <row r="108" spans="1:14" ht="16.5" thickBot="1" x14ac:dyDescent="0.3">
      <c r="A108" s="15" t="s">
        <v>2</v>
      </c>
      <c r="B108" s="9">
        <f>Calhoun!B3+Chambers!B3+Cherokee!B47+Clay!B3+Cleburne!B3+Lee!B3+Macon!B3+Randolph!B3+Russell!B3+'St. Clair'!B3+Talladega!B3+Tallapoosa!B3+Montgomery!B69</f>
        <v>732</v>
      </c>
      <c r="C108" s="16">
        <f>B108/B121</f>
        <v>6.269431383129063E-3</v>
      </c>
      <c r="D108" s="47"/>
      <c r="E108" s="27"/>
      <c r="F108" s="39" t="s">
        <v>15</v>
      </c>
      <c r="G108" s="45">
        <f>SUM(G106:G107)</f>
        <v>57827</v>
      </c>
      <c r="H108" s="34">
        <f>SUM(H106:H107)</f>
        <v>1</v>
      </c>
      <c r="I108" s="47"/>
      <c r="J108" s="12" t="s">
        <v>233</v>
      </c>
      <c r="K108" s="13"/>
      <c r="L108" s="44" t="s">
        <v>16</v>
      </c>
      <c r="M108" s="19" t="s">
        <v>17</v>
      </c>
      <c r="N108" s="47"/>
    </row>
    <row r="109" spans="1:14" ht="16.5" thickBot="1" x14ac:dyDescent="0.3">
      <c r="A109" s="15" t="s">
        <v>3</v>
      </c>
      <c r="B109" s="9">
        <f>Calhoun!B4+Chambers!B4+Cherokee!B48+Clay!B4+Cleburne!B4+Lee!B4+Macon!B4+Randolph!B4+Russell!B4+'St. Clair'!B4+Talladega!B4+Tallapoosa!B4+Montgomery!B70</f>
        <v>12972</v>
      </c>
      <c r="C109" s="16">
        <f>B109/B121</f>
        <v>0.11110254631413963</v>
      </c>
      <c r="D109" s="47"/>
      <c r="E109" s="47"/>
      <c r="F109" s="47"/>
      <c r="G109" s="88"/>
      <c r="H109" s="47"/>
      <c r="I109" s="47"/>
      <c r="J109" s="15"/>
      <c r="K109" s="8" t="s">
        <v>234</v>
      </c>
      <c r="L109" s="9">
        <f>Jackson!L27+Lauderdale!L16+Limestone!L16+Madison!L16+Morgan!L16</f>
        <v>10528</v>
      </c>
      <c r="M109" s="16">
        <f>L109/L111</f>
        <v>0.522015073383578</v>
      </c>
      <c r="N109" s="47"/>
    </row>
    <row r="110" spans="1:14" ht="16.5" thickBot="1" x14ac:dyDescent="0.3">
      <c r="A110" s="15" t="s">
        <v>4</v>
      </c>
      <c r="B110" s="9">
        <f>Calhoun!B5+Chambers!B5+Cherokee!B49+Clay!B5+Cleburne!B5+Lee!B5+Macon!B5+Randolph!B5+Russell!B5+'St. Clair'!B5+Talladega!B5+Tallapoosa!B5+Montgomery!B71</f>
        <v>125</v>
      </c>
      <c r="C110" s="16">
        <f>B110/B121</f>
        <v>1.0705996214359738E-3</v>
      </c>
      <c r="D110" s="47"/>
      <c r="E110" s="12" t="s">
        <v>118</v>
      </c>
      <c r="F110" s="13"/>
      <c r="G110" s="44" t="s">
        <v>16</v>
      </c>
      <c r="H110" s="19" t="s">
        <v>17</v>
      </c>
      <c r="I110" s="47"/>
      <c r="J110" s="15"/>
      <c r="K110" s="24" t="s">
        <v>235</v>
      </c>
      <c r="L110" s="9">
        <f>Jackson!L28+Lauderdale!L17+Limestone!L17+Madison!L17+Morgan!L17</f>
        <v>9640</v>
      </c>
      <c r="M110" s="29">
        <f>L110/L111</f>
        <v>0.47798492661642206</v>
      </c>
      <c r="N110" s="47"/>
    </row>
    <row r="111" spans="1:14" ht="16.5" thickBot="1" x14ac:dyDescent="0.3">
      <c r="A111" s="15" t="s">
        <v>5</v>
      </c>
      <c r="B111" s="9">
        <f>Calhoun!B6+Chambers!B6+Cherokee!B50+Clay!B6+Cleburne!B6+Lee!B6+Macon!B6+Randolph!B6+Russell!B6+'St. Clair'!B6+Talladega!B6+Tallapoosa!B6+Montgomery!B72</f>
        <v>24856</v>
      </c>
      <c r="C111" s="16">
        <f>B111/B121</f>
        <v>0.21288659352330053</v>
      </c>
      <c r="D111" s="47"/>
      <c r="E111" s="15"/>
      <c r="F111" s="11" t="s">
        <v>119</v>
      </c>
      <c r="G111" s="9">
        <f>Autauga!G111+Baldwin!G109+Barbour!G109+Bibb!G109+Blount!G109+Bullock!G109+Butler!G109+Calhoun!G109+Chambers!G109+Cherokee!G109+Chilton!G109+Choctaw!G109+Clarke!G109+Clay!G109+Cleburne!G109+Coffee!G109+Colbert!G109+Conecuh!G109+Coosa!G109+Covington!G111+Crenshaw!G109+Cullman!G109+Dale!G109+Dallas!G109+DeKalb!G109+Elmore!G109+Escambia!G109+Etowah!G109+Fayette!G109+Franklin!G109+Geneva!G109+Greene!G109+Hale!G109+Henry!G109+Houston!G109+Jackson!G109+Jefferson!G109+Lamar!G109+Lauderdale!G109+Lawrence!G109+Lee!G109+Limestone!G109+Lowndes!G109+Macon!G109+Madison!G109+Marengo!G109+Marion!G109+Marshall!G109+Mobile!G109+Monroe!G109+Montgomery!G109+Morgan!G109+Perry!G109+Pickens!G111+Pike!G109+Randolph!G109+Russell!G109+Shelby!G109+'St. Clair'!G109+Sumter!G109+Talladega!G109+Tallapoosa!G109+Tuscaloosa!G109+Walker!G109+Washington!G109+Wilcox!G109+Winston!G109</f>
        <v>1207</v>
      </c>
      <c r="H111" s="16">
        <f>G111/G116</f>
        <v>1.0544984361622198E-2</v>
      </c>
      <c r="I111" s="47"/>
      <c r="J111" s="27"/>
      <c r="K111" s="32" t="s">
        <v>15</v>
      </c>
      <c r="L111" s="45">
        <f>SUM(L109:L110)</f>
        <v>20168</v>
      </c>
      <c r="M111" s="34">
        <f>SUM(M109:M110)</f>
        <v>1</v>
      </c>
      <c r="N111" s="47"/>
    </row>
    <row r="112" spans="1:14" ht="16.5" thickBot="1" x14ac:dyDescent="0.3">
      <c r="A112" s="15" t="s">
        <v>6</v>
      </c>
      <c r="B112" s="9">
        <f>Calhoun!B7+Chambers!B7+Cherokee!B51+Clay!B7+Cleburne!B7+Lee!B7+Macon!B7+Randolph!B7+Russell!B7+'St. Clair'!B7+Talladega!B7+Tallapoosa!B7+Montgomery!B73</f>
        <v>88</v>
      </c>
      <c r="C112" s="16">
        <f>B112/B121</f>
        <v>7.5370213349092564E-4</v>
      </c>
      <c r="D112" s="47"/>
      <c r="E112" s="15"/>
      <c r="F112" s="11" t="s">
        <v>120</v>
      </c>
      <c r="G112" s="28">
        <f>Autauga!G112+Baldwin!G112+Barbour!G112+Bibb!G112+Blount!G112+Bullock!G112+Butler!G112+Calhoun!G112+Chambers!G112+Cherokee!G112+Chilton!G112+Choctaw!G112+Clarke!G112+Clay!G112+Cleburne!G112+Coffee!G112+Colbert!G112+Conecuh!G112+Coosa!G112+Covington!G112+Crenshaw!G112+Cullman!G112+Dale!G112+Dallas!G112+DeKalb!G112+Elmore!G112+Escambia!G112+Etowah!G112+Fayette!G112+Franklin!G112+Geneva!G112+Greene!G112+Hale!G112+Henry!G112+Houston!G112+Jackson!G112+Jefferson!G112+Lamar!G112+Lauderdale!G112+Lawrence!G112+Lee!G112+Limestone!G112+Lowndes!G112+Macon!G112+Madison!G112+Marengo!G112+Marion!G112+Marshall!G112+Mobile!G112+Monroe!G112+Montgomery!G112+Morgan!G112+Perry!G112+Pickens!G112+Pike!G112+Randolph!G112+Russell!G112+Shelby!G112+'St. Clair'!G112+Sumter!G112+Talladega!G112+Tallapoosa!G112+Tuscaloosa!G112+Walker!G112+Washington!G112+Wilcox!G112+Winston!G112</f>
        <v>11497</v>
      </c>
      <c r="H112" s="16">
        <f>G112/G116</f>
        <v>0.10044381541472279</v>
      </c>
      <c r="I112" s="47"/>
      <c r="J112" s="47"/>
      <c r="K112" s="47"/>
      <c r="L112" s="88"/>
      <c r="M112" s="47"/>
      <c r="N112" s="47"/>
    </row>
    <row r="113" spans="1:14" x14ac:dyDescent="0.25">
      <c r="A113" s="15" t="s">
        <v>7</v>
      </c>
      <c r="B113" s="9">
        <f>Calhoun!B8+Chambers!B8+Cherokee!B52+Clay!B8+Cleburne!B8+Lee!B8+Macon!B8+Randolph!B8+Russell!B8+'St. Clair'!B8+Talladega!B8+Tallapoosa!B8+Montgomery!B74</f>
        <v>43</v>
      </c>
      <c r="C113" s="16">
        <f>B113/B121</f>
        <v>3.6828626977397503E-4</v>
      </c>
      <c r="D113" s="47"/>
      <c r="E113" s="15"/>
      <c r="F113" s="11" t="s">
        <v>121</v>
      </c>
      <c r="G113" s="28">
        <f>Autauga!G113+Baldwin!G113+Barbour!G113+Bibb!G113+Blount!G113+Bullock!G113+Butler!G113+Calhoun!G113+Chambers!G113+Cherokee!G113+Chilton!G113+Choctaw!G113+Clarke!G113+Clay!G113+Cleburne!G113+Coffee!G113+Colbert!G113+Conecuh!G113+Coosa!G113+Covington!G113+Crenshaw!G113+Cullman!G113+Dale!G113+Dallas!G113+DeKalb!G113+Elmore!G113+Escambia!G113+Etowah!G113+Fayette!G113+Franklin!G113+Geneva!G113+Greene!G113+Hale!G113+Henry!G113+Houston!G113+Jackson!G113+Jefferson!G113+Lamar!G113+Lauderdale!G113+Lawrence!G113+Lee!G113+Limestone!G113+Lowndes!G113+Macon!G113+Madison!G113+Marengo!G113+Marion!G113+Marshall!G113+Mobile!G113+Monroe!G113+Montgomery!G113+Morgan!G113+Perry!G113+Pickens!G113+Pike!G113+Randolph!G113+Russell!G113+Shelby!G113+'St. Clair'!G113+Sumter!G113+Talladega!G113+Tallapoosa!G113+Tuscaloosa!G113+Walker!G113+Washington!G113+Wilcox!G113+Winston!G113</f>
        <v>35814</v>
      </c>
      <c r="H113" s="16">
        <f>G113/G116</f>
        <v>0.31288986737956703</v>
      </c>
      <c r="I113" s="47"/>
      <c r="J113" s="12" t="s">
        <v>236</v>
      </c>
      <c r="K113" s="13"/>
      <c r="L113" s="44" t="s">
        <v>16</v>
      </c>
      <c r="M113" s="19" t="s">
        <v>17</v>
      </c>
      <c r="N113" s="47"/>
    </row>
    <row r="114" spans="1:14" x14ac:dyDescent="0.25">
      <c r="A114" s="15" t="s">
        <v>8</v>
      </c>
      <c r="B114" s="9">
        <f>Calhoun!B9+Chambers!B9+Cherokee!B53+Clay!B9+Cleburne!B9+Lee!B9+Macon!B9+Randolph!B9+Russell!B9+'St. Clair'!B9+Talladega!B9+Tallapoosa!B9+Montgomery!B75</f>
        <v>393</v>
      </c>
      <c r="C114" s="16">
        <f>B114/B121</f>
        <v>3.3659652097947019E-3</v>
      </c>
      <c r="D114" s="47"/>
      <c r="E114" s="15"/>
      <c r="F114" s="11" t="s">
        <v>122</v>
      </c>
      <c r="G114" s="28">
        <f>Autauga!G114+Baldwin!G114+Barbour!G114+Bibb!G114+Blount!G114+Bullock!G114+Butler!G114+Calhoun!G114+Chambers!G114+Cherokee!G114+Chilton!G114+Choctaw!G114+Clarke!G114+Clay!G114+Cleburne!G114+Coffee!G114+Colbert!G114+Conecuh!G114+Coosa!G114+Covington!G114+Crenshaw!G114+Cullman!G114+Dale!G114+Dallas!G114+DeKalb!G114+Elmore!G114+Escambia!G114+Etowah!G114+Fayette!G114+Franklin!G114+Geneva!G114+Greene!G114+Hale!G114+Henry!G114+Houston!G114+Jackson!G114+Jefferson!G114+Lamar!G114+Lauderdale!G114+Lawrence!G114+Lee!G114+Limestone!G114+Lowndes!G114+Macon!G114+Madison!G114+Marengo!G114+Marion!G114+Marshall!G114+Mobile!G114+Monroe!G114+Montgomery!G114+Morgan!G114+Perry!G114+Pickens!G114+Pike!G114+Randolph!G114+Russell!G114+Shelby!G114+'St. Clair'!G114+Sumter!G114+Talladega!G114+Tallapoosa!G114+Tuscaloosa!G114+Walker!G114+Washington!G114+Wilcox!G114+Winston!G114</f>
        <v>29039</v>
      </c>
      <c r="H114" s="16">
        <f>G114/G116</f>
        <v>0.25369991787667523</v>
      </c>
      <c r="I114" s="47"/>
      <c r="J114" s="15"/>
      <c r="K114" s="8" t="s">
        <v>238</v>
      </c>
      <c r="L114" s="9">
        <f>Bibb!L19+Blount!L30+Chilton!L19+Coosa!L19+Jefferson!L52+Shelby!L19</f>
        <v>19873</v>
      </c>
      <c r="M114" s="16">
        <f>L114/L116</f>
        <v>0.66527182645956084</v>
      </c>
      <c r="N114" s="47"/>
    </row>
    <row r="115" spans="1:14" ht="16.5" thickBot="1" x14ac:dyDescent="0.3">
      <c r="A115" s="15" t="s">
        <v>9</v>
      </c>
      <c r="B115" s="9">
        <f>Calhoun!B10+Chambers!B10+Cherokee!B54+Clay!B10+Cleburne!B10+Lee!B10+Macon!B10+Randolph!B10+Russell!B10+'St. Clair'!B10+Talladega!B10+Tallapoosa!B10+Montgomery!B76</f>
        <v>5222</v>
      </c>
      <c r="C115" s="16">
        <f>B115/B121</f>
        <v>4.4725369785109242E-2</v>
      </c>
      <c r="D115" s="47"/>
      <c r="E115" s="15"/>
      <c r="F115" s="23" t="s">
        <v>123</v>
      </c>
      <c r="G115" s="28">
        <f>Autauga!G115+Baldwin!G115+Barbour!G115+Bibb!G115+Blount!G115+Bullock!G115+Butler!G115+Calhoun!G115+Chambers!G115+Cherokee!G115+Chilton!G115+Choctaw!G115+Clarke!G115+Clay!G115+Cleburne!G115+Coffee!G115+Colbert!G115+Conecuh!G115+Coosa!G115+Covington!G115+Crenshaw!G115+Cullman!G115+Dale!G115+Dallas!G115+DeKalb!G115+Elmore!G115+Escambia!G115+Etowah!G115+Fayette!G115+Franklin!G115+Geneva!G115+Greene!G115+Hale!G115+Henry!G115+Houston!G115+Jackson!G115+Jefferson!G115+Lamar!G115+Lauderdale!G115+Lawrence!G115+Lee!G115+Limestone!G115+Lowndes!G115+Macon!G115+Madison!G115+Marengo!G115+Marion!G115+Marshall!G115+Mobile!G115+Monroe!G115+Montgomery!G115+Morgan!G115+Perry!G115+Pickens!G115+Pike!G115+Randolph!G115+Russell!G115+Shelby!G115+'St. Clair'!G115+Sumter!G115+Talladega!G115+Tallapoosa!G115+Tuscaloosa!G115+Walker!G115+Washington!G115+Wilcox!G115+Winston!G115</f>
        <v>36905</v>
      </c>
      <c r="H115" s="29">
        <f>G115/G116</f>
        <v>0.32242141496741278</v>
      </c>
      <c r="I115" s="47"/>
      <c r="J115" s="15"/>
      <c r="K115" s="24" t="s">
        <v>237</v>
      </c>
      <c r="L115" s="9">
        <f>Bibb!L20+Blount!L31+Chilton!L20+Coosa!L20+Jefferson!L53+Shelby!L20</f>
        <v>9999</v>
      </c>
      <c r="M115" s="29">
        <f>L115/L116</f>
        <v>0.33472817354043921</v>
      </c>
      <c r="N115" s="47"/>
    </row>
    <row r="116" spans="1:14" ht="16.5" thickBot="1" x14ac:dyDescent="0.3">
      <c r="A116" s="15" t="s">
        <v>10</v>
      </c>
      <c r="B116" s="9">
        <f>Calhoun!B11+Chambers!B11+Cherokee!B55+Clay!B11+Cleburne!B11+Lee!B11+Macon!B11+Randolph!B11+Russell!B11+'St. Clair'!B11+Talladega!B11+Tallapoosa!B11+Montgomery!B77</f>
        <v>258</v>
      </c>
      <c r="C116" s="16">
        <f>B116/B121</f>
        <v>2.2097176186438501E-3</v>
      </c>
      <c r="D116" s="47"/>
      <c r="E116" s="27"/>
      <c r="F116" s="39" t="s">
        <v>15</v>
      </c>
      <c r="G116" s="45">
        <f>SUM(G111:G115)</f>
        <v>114462</v>
      </c>
      <c r="H116" s="34">
        <f>SUM(H111:H115)</f>
        <v>1</v>
      </c>
      <c r="I116" s="47"/>
      <c r="J116" s="27"/>
      <c r="K116" s="32" t="s">
        <v>15</v>
      </c>
      <c r="L116" s="45">
        <f>SUM(L114:L115)</f>
        <v>29872</v>
      </c>
      <c r="M116" s="34">
        <f>SUM(M114:M115)</f>
        <v>1</v>
      </c>
      <c r="N116" s="47"/>
    </row>
    <row r="117" spans="1:14" ht="16.5" thickBot="1" x14ac:dyDescent="0.3">
      <c r="A117" s="15" t="s">
        <v>11</v>
      </c>
      <c r="B117" s="9">
        <f>Calhoun!B12+Chambers!B12+Cherokee!B56+Clay!B12+Cleburne!B12+Lee!B12+Macon!B12+Randolph!B12+Russell!B12+'St. Clair'!B12+Talladega!B12+Tallapoosa!B12+Montgomery!B78</f>
        <v>19118</v>
      </c>
      <c r="C117" s="16">
        <f>B117/B121</f>
        <v>0.1637417885009036</v>
      </c>
      <c r="D117" s="47"/>
      <c r="E117" s="47"/>
      <c r="F117" s="47"/>
      <c r="G117" s="88"/>
      <c r="H117" s="47"/>
      <c r="I117" s="47"/>
      <c r="J117" s="47"/>
      <c r="K117" s="47"/>
      <c r="L117" s="88"/>
      <c r="M117" s="47"/>
      <c r="N117" s="47"/>
    </row>
    <row r="118" spans="1:14" x14ac:dyDescent="0.25">
      <c r="A118" s="15" t="s">
        <v>12</v>
      </c>
      <c r="B118" s="9">
        <f>Calhoun!B13+Chambers!B13+Cherokee!B57+Clay!B13+Cleburne!B13+Lee!B13+Macon!B13+Randolph!B13+Russell!B13+'St. Clair'!B13+Talladega!B13+Tallapoosa!B13+Montgomery!B79</f>
        <v>87</v>
      </c>
      <c r="C118" s="16">
        <f>B118/B121</f>
        <v>7.4513733651943785E-4</v>
      </c>
      <c r="D118" s="47"/>
      <c r="E118" s="12" t="s">
        <v>124</v>
      </c>
      <c r="F118" s="13"/>
      <c r="G118" s="44" t="s">
        <v>16</v>
      </c>
      <c r="H118" s="19" t="s">
        <v>17</v>
      </c>
      <c r="I118" s="47"/>
      <c r="J118" s="12" t="s">
        <v>239</v>
      </c>
      <c r="K118" s="13"/>
      <c r="L118" s="44" t="s">
        <v>16</v>
      </c>
      <c r="M118" s="19" t="s">
        <v>17</v>
      </c>
      <c r="N118" s="47"/>
    </row>
    <row r="119" spans="1:14" x14ac:dyDescent="0.25">
      <c r="A119" s="15" t="s">
        <v>13</v>
      </c>
      <c r="B119" s="9">
        <f>Calhoun!B14+Chambers!B14+Cherokee!B58+Clay!B14+Cleburne!B14+Lee!B14+Macon!B14+Randolph!B14+Russell!B14+'St. Clair'!B14+Talladega!B14+Tallapoosa!B14+Montgomery!B80</f>
        <v>51827</v>
      </c>
      <c r="C119" s="16">
        <f>B119/B121</f>
        <v>0.44388773264129772</v>
      </c>
      <c r="D119" s="47"/>
      <c r="E119" s="15"/>
      <c r="F119" s="11" t="s">
        <v>125</v>
      </c>
      <c r="G119" s="28">
        <f>Autauga!G119+Baldwin!G119+Barbour!G119+Bibb!G119+Blount!G119+Bullock!G119+Butler!G119+Calhoun!G119+Chambers!G119+Cherokee!G119+Chilton!G119+Choctaw!G119+Clarke!G119+Clay!G119+Cleburne!G119+Coffee!G119+Colbert!G119+Conecuh!G119+Coosa!G119+Covington!G119+Crenshaw!G119+Cullman!G119+Dale!G119+Dallas!G119+DeKalb!G119+Elmore!G119+Escambia!G119+Etowah!G119+Fayette!G119+Franklin!G119+Geneva!G119+Greene!G119+Hale!G119+Henry!G119+Houston!G119+Jackson!G119+Jefferson!G119+Lamar!G119+Lauderdale!G119+Lawrence!G119+Lee!G119+Limestone!G119+Lowndes!G119+Macon!G119+Madison!G119+Marengo!G119+Marion!G119+Marshall!G119+Mobile!G119+Monroe!G119+Montgomery!G119+Morgan!G119+Perry!G119+Pickens!G119+Pike!G119+Randolph!G119+Russell!G119+Shelby!G119+'St. Clair'!G119+Sumter!G119+Talladega!G119+Tallapoosa!G119+Tuscaloosa!G119+Walker!G119+Washington!G119+Wilcox!G119+Winston!G119</f>
        <v>78064</v>
      </c>
      <c r="H119" s="16">
        <f>G119/G121</f>
        <v>0.50169665809768638</v>
      </c>
      <c r="I119" s="47"/>
      <c r="J119" s="15"/>
      <c r="K119" s="10" t="s">
        <v>241</v>
      </c>
      <c r="L119" s="9">
        <f>Choctaw!L18+Dallas!L18+Greene!L18+Hale!L18+Jefferson!L57+Lowndes!L18+Marengo!L18+Montgomery!L53+Perry!L18+Pickens!L18+Sumter!L18+Tuscaloosa!L29+Wilcox!L18+Clarke!L39</f>
        <v>4897</v>
      </c>
      <c r="M119" s="16">
        <f>L119/L121</f>
        <v>0.69807555238774055</v>
      </c>
      <c r="N119" s="47"/>
    </row>
    <row r="120" spans="1:14" ht="16.5" thickBot="1" x14ac:dyDescent="0.3">
      <c r="A120" s="22" t="s">
        <v>14</v>
      </c>
      <c r="B120" s="9">
        <f>Calhoun!B15+Chambers!B15+Cherokee!B59+Clay!B15+Cleburne!B15+Lee!B15+Macon!B15+Randolph!B15+Russell!B15+'St. Clair'!B15+Talladega!B15+Tallapoosa!B15+Montgomery!B81</f>
        <v>1036</v>
      </c>
      <c r="C120" s="29">
        <f>B120/B121</f>
        <v>8.8731296624613518E-3</v>
      </c>
      <c r="D120" s="47"/>
      <c r="E120" s="15"/>
      <c r="F120" s="23" t="s">
        <v>126</v>
      </c>
      <c r="G120" s="28">
        <f>Autauga!G120+Baldwin!G120+Barbour!G120+Bibb!G120+Blount!G120+Bullock!G120+Butler!G120+Calhoun!G120+Chambers!G120+Cherokee!G120+Chilton!G120+Choctaw!G120+Clarke!G120+Clay!G120+Cleburne!G120+Coffee!G120+Colbert!G120+Conecuh!G120+Coosa!G120+Covington!G120+Crenshaw!G120+Cullman!G120+Dale!G120+Dallas!G120+DeKalb!G120+Elmore!G120+Escambia!G120+Etowah!G120+Fayette!G120+Franklin!G120+Geneva!G120+Greene!G120+Hale!G120+Henry!G120+Houston!G120+Jackson!G120+Jefferson!G120+Lamar!G120+Lauderdale!G120+Lawrence!G120+Lee!G120+Limestone!G120+Lowndes!G120+Macon!G120+Madison!G120+Marengo!G120+Marion!G120+Marshall!G120+Mobile!G120+Monroe!G120+Montgomery!G120+Morgan!G120+Perry!G120+Pickens!G120+Pike!G120+Randolph!G120+Russell!G120+Shelby!G120+'St. Clair'!G120+Sumter!G120+Talladega!G120+Tallapoosa!G120+Tuscaloosa!G120+Walker!G120+Washington!G120+Wilcox!G120+Winston!G120</f>
        <v>77536</v>
      </c>
      <c r="H120" s="29">
        <f>G120/G121</f>
        <v>0.49830334190231362</v>
      </c>
      <c r="I120" s="47"/>
      <c r="J120" s="15"/>
      <c r="K120" s="10" t="s">
        <v>240</v>
      </c>
      <c r="L120" s="9">
        <f>Choctaw!L19+Dallas!L19+Greene!L19+Hale!L19+Jefferson!L58+Lowndes!L19+Marengo!L19+Montgomery!L54+Perry!L19+Pickens!L19+Sumter!L19+Tuscaloosa!L30+Wilcox!L19+Clarke!L40</f>
        <v>2118</v>
      </c>
      <c r="M120" s="29">
        <f>L120/L121</f>
        <v>0.30192444761225945</v>
      </c>
      <c r="N120" s="47"/>
    </row>
    <row r="121" spans="1:14" ht="16.5" thickBot="1" x14ac:dyDescent="0.3">
      <c r="A121" s="32" t="s">
        <v>15</v>
      </c>
      <c r="B121" s="45">
        <f>SUM(B108:B120)</f>
        <v>116757</v>
      </c>
      <c r="C121" s="34">
        <f>SUM(C108:C120)</f>
        <v>1</v>
      </c>
      <c r="D121" s="47"/>
      <c r="E121" s="27"/>
      <c r="F121" s="39" t="s">
        <v>15</v>
      </c>
      <c r="G121" s="45">
        <f>SUM(G119:G120)</f>
        <v>155600</v>
      </c>
      <c r="H121" s="34">
        <f>SUM(H119:H120)</f>
        <v>1</v>
      </c>
      <c r="I121" s="47"/>
      <c r="J121" s="27"/>
      <c r="K121" s="32" t="s">
        <v>15</v>
      </c>
      <c r="L121" s="45">
        <f>SUM(L119:L120)</f>
        <v>7015</v>
      </c>
      <c r="M121" s="34">
        <f>SUM(M119:M120)</f>
        <v>1</v>
      </c>
      <c r="N121" s="47"/>
    </row>
    <row r="122" spans="1:14" ht="16.5" thickBot="1" x14ac:dyDescent="0.3">
      <c r="A122" s="47"/>
      <c r="B122" s="88"/>
      <c r="C122" s="47"/>
      <c r="D122" s="47"/>
      <c r="E122" s="47"/>
      <c r="F122" s="47"/>
      <c r="G122" s="88"/>
      <c r="H122" s="47"/>
      <c r="I122" s="47"/>
      <c r="J122" s="47"/>
      <c r="K122" s="47"/>
      <c r="L122" s="88"/>
      <c r="M122" s="47"/>
      <c r="N122" s="47"/>
    </row>
    <row r="123" spans="1:14" x14ac:dyDescent="0.25">
      <c r="A123" s="12" t="s">
        <v>646</v>
      </c>
      <c r="B123" s="42" t="s">
        <v>16</v>
      </c>
      <c r="C123" s="14" t="s">
        <v>17</v>
      </c>
      <c r="D123" s="47"/>
      <c r="E123" s="12" t="s">
        <v>127</v>
      </c>
      <c r="F123" s="13"/>
      <c r="G123" s="44" t="s">
        <v>16</v>
      </c>
      <c r="H123" s="19" t="s">
        <v>17</v>
      </c>
      <c r="I123" s="47"/>
      <c r="J123" s="12" t="s">
        <v>242</v>
      </c>
      <c r="K123" s="13"/>
      <c r="L123" s="44" t="s">
        <v>16</v>
      </c>
      <c r="M123" s="19" t="s">
        <v>17</v>
      </c>
      <c r="N123" s="47"/>
    </row>
    <row r="124" spans="1:14" x14ac:dyDescent="0.25">
      <c r="A124" s="15" t="s">
        <v>2</v>
      </c>
      <c r="B124" s="9">
        <f>Blount!B42+Cherokee!B63+Colbert!B3+Cullman!B3+DeKalb!B3+Etowah!B3+Fayette!B3+Franklin!B3+Jackson!B42+Lamar!B3+Lawrence!B3+Marion!B3+Marshall!B3+Tuscaloosa!B48+Walker!B3+Winston!B3</f>
        <v>589</v>
      </c>
      <c r="C124" s="16">
        <f>B124/B137</f>
        <v>4.12994243323026E-3</v>
      </c>
      <c r="D124" s="47"/>
      <c r="E124" s="15"/>
      <c r="F124" s="11" t="s">
        <v>128</v>
      </c>
      <c r="G124" s="28">
        <f>Autauga!G124+Baldwin!G124+Barbour!G124+Bibb!G124+Blount!G124+Bullock!G124+Butler!G124+Calhoun!G124+Chambers!G124+Cherokee!G124+Chilton!G124+Choctaw!G124+Clarke!G124+Clay!G124+Cleburne!G124+Coffee!G124+Colbert!G124+Conecuh!G124+Coosa!G124+Covington!G124+Crenshaw!G124+Cullman!G124+Dale!G124+Dallas!G124+DeKalb!G124+Elmore!G124+Escambia!G124+Etowah!G124+Fayette!G124+Franklin!G124+Geneva!G124+Greene!G124+Hale!G124+Henry!G124+Houston!G124+Jackson!G124+Jefferson!G124+Lamar!G124+Lauderdale!G124+Lawrence!G124+Lee!G124+Limestone!G124+Lowndes!G124+Macon!G124+Madison!G124+Marengo!G124+Marion!G124+Marshall!G124+Mobile!G124+Monroe!G124+Montgomery!G124+Morgan!G124+Perry!G124+Pickens!G124+Pike!G124+Randolph!G124+Russell!G124+Shelby!G124+'St. Clair'!G124+Sumter!G124+Talladega!G124+Tallapoosa!G124+Tuscaloosa!G124+Walker!G124+Washington!G124+Wilcox!G124+Winston!G124</f>
        <v>76987</v>
      </c>
      <c r="H124" s="16">
        <f>G124/G127</f>
        <v>0.48417974277538445</v>
      </c>
      <c r="I124" s="47"/>
      <c r="J124" s="15"/>
      <c r="K124" s="8" t="s">
        <v>243</v>
      </c>
      <c r="L124" s="9">
        <f>Baldwin!L19+Clarke!L19+Escambia!L19+Mobile!L19+Monroe!L19+Washington!L19</f>
        <v>27065</v>
      </c>
      <c r="M124" s="16">
        <f>L124/L126</f>
        <v>0.61294048373946919</v>
      </c>
      <c r="N124" s="47"/>
    </row>
    <row r="125" spans="1:14" ht="16.5" thickBot="1" x14ac:dyDescent="0.3">
      <c r="A125" s="15" t="s">
        <v>3</v>
      </c>
      <c r="B125" s="9">
        <f>Blount!B43+Cherokee!B64+Colbert!B4+Cullman!B4+DeKalb!B4+Etowah!B4+Fayette!B4+Franklin!B4+Jackson!B43+Lamar!B4+Lawrence!B4+Marion!B4+Marshall!B4+Tuscaloosa!B49+Walker!B4+Winston!B4</f>
        <v>14524</v>
      </c>
      <c r="C125" s="16">
        <f>B125/B137</f>
        <v>0.10183919168121612</v>
      </c>
      <c r="D125" s="47"/>
      <c r="E125" s="15"/>
      <c r="F125" s="11" t="s">
        <v>129</v>
      </c>
      <c r="G125" s="28">
        <f>Autauga!G125+Baldwin!G125+Barbour!G125+Bibb!G125+Blount!G125+Bullock!G125+Butler!G125+Calhoun!G125+Chambers!G125+Cherokee!G125+Chilton!G125+Choctaw!G125+Clarke!G125+Clay!G125+Cleburne!G125+Coffee!G125+Colbert!G125+Conecuh!G125+Coosa!G125+Covington!G125+Crenshaw!G125+Cullman!G125+Dale!G125+Dallas!G125+DeKalb!G125+Elmore!G125+Escambia!G125+Etowah!G125+Fayette!G125+Franklin!G125+Geneva!G125+Greene!G125+Hale!G125+Henry!G125+Houston!G125+Jackson!G125+Jefferson!G125+Lamar!G125+Lauderdale!G125+Lawrence!G125+Lee!G125+Limestone!G125+Lowndes!G125+Macon!G125+Madison!G125+Marengo!G125+Marion!G125+Marshall!G125+Mobile!G125+Monroe!G125+Montgomery!G125+Morgan!G125+Perry!G125+Pickens!G125+Pike!G125+Randolph!G125+Russell!G125+Shelby!G125+'St. Clair'!G125+Sumter!G125+Talladega!G125+Tallapoosa!G125+Tuscaloosa!G125+Walker!G125+Washington!G125+Wilcox!G125+Winston!G125</f>
        <v>26339</v>
      </c>
      <c r="H125" s="16">
        <f>G125/G127</f>
        <v>0.16564887896607025</v>
      </c>
      <c r="I125" s="47"/>
      <c r="J125" s="15"/>
      <c r="K125" s="24" t="s">
        <v>244</v>
      </c>
      <c r="L125" s="9">
        <f>Baldwin!L20+Clarke!L20+Escambia!L20+Mobile!L20+Monroe!L20+Washington!L20</f>
        <v>17091</v>
      </c>
      <c r="M125" s="29">
        <f>L125/L126</f>
        <v>0.38705951626053087</v>
      </c>
      <c r="N125" s="47"/>
    </row>
    <row r="126" spans="1:14" ht="16.5" thickBot="1" x14ac:dyDescent="0.3">
      <c r="A126" s="15" t="s">
        <v>4</v>
      </c>
      <c r="B126" s="9">
        <f>Blount!B44+Cherokee!B65+Colbert!B5+Cullman!B5+DeKalb!B5+Etowah!B5+Fayette!B5+Franklin!B5+Jackson!B44+Lamar!B5+Lawrence!B5+Marion!B5+Marshall!B5+Tuscaloosa!B50+Walker!B5+Winston!B5</f>
        <v>148</v>
      </c>
      <c r="C126" s="16">
        <f>B126/B137</f>
        <v>1.0377444484177903E-3</v>
      </c>
      <c r="D126" s="47"/>
      <c r="E126" s="15"/>
      <c r="F126" s="23" t="s">
        <v>130</v>
      </c>
      <c r="G126" s="28">
        <f>Autauga!G126+Baldwin!G126+Barbour!G126+Bibb!G126+Blount!G126+Bullock!G126+Butler!G126+Calhoun!G126+Chambers!G126+Cherokee!G126+Chilton!G126+Choctaw!G126+Clarke!G126+Clay!G126+Cleburne!G126+Coffee!G126+Colbert!G126+Conecuh!G126+Coosa!G126+Covington!G126+Crenshaw!G126+Cullman!G126+Dale!G126+Dallas!G126+DeKalb!G126+Elmore!G126+Escambia!G126+Etowah!G126+Fayette!G126+Franklin!G126+Geneva!G126+Greene!G126+Hale!G126+Henry!G126+Houston!G126+Jackson!G126+Jefferson!G126+Lamar!G126+Lauderdale!G126+Lawrence!G126+Lee!G126+Limestone!G126+Lowndes!G126+Macon!G126+Madison!G126+Marengo!G126+Marion!G126+Marshall!G126+Mobile!G126+Monroe!G126+Montgomery!G126+Morgan!G126+Perry!G126+Pickens!G126+Pike!G126+Randolph!G126+Russell!G126+Shelby!G126+'St. Clair'!G126+Sumter!G126+Talladega!G126+Tallapoosa!G126+Tuscaloosa!G126+Walker!G126+Washington!G126+Wilcox!G126+Winston!G126</f>
        <v>55679</v>
      </c>
      <c r="H126" s="29">
        <f>G126/G127</f>
        <v>0.35017137825854533</v>
      </c>
      <c r="I126" s="47"/>
      <c r="J126" s="27"/>
      <c r="K126" s="32" t="s">
        <v>15</v>
      </c>
      <c r="L126" s="45">
        <f>SUM(L124:L125)</f>
        <v>44156</v>
      </c>
      <c r="M126" s="34">
        <f>SUM(M124:M125)</f>
        <v>1</v>
      </c>
      <c r="N126" s="47"/>
    </row>
    <row r="127" spans="1:14" ht="16.5" thickBot="1" x14ac:dyDescent="0.3">
      <c r="A127" s="15" t="s">
        <v>5</v>
      </c>
      <c r="B127" s="9">
        <f>Blount!B45+Cherokee!B66+Colbert!B6+Cullman!B6+DeKalb!B6+Etowah!B6+Fayette!B6+Franklin!B6+Jackson!B45+Lamar!B6+Lawrence!B6+Marion!B6+Marshall!B6+Tuscaloosa!B51+Walker!B6+Winston!B6</f>
        <v>27792</v>
      </c>
      <c r="C127" s="16">
        <f>B127/B137</f>
        <v>0.19487157912450831</v>
      </c>
      <c r="D127" s="47"/>
      <c r="E127" s="27"/>
      <c r="F127" s="39" t="s">
        <v>15</v>
      </c>
      <c r="G127" s="45">
        <f>SUM(G124:G126)</f>
        <v>159005</v>
      </c>
      <c r="H127" s="34">
        <f>SUM(H124:H126)</f>
        <v>1</v>
      </c>
      <c r="I127" s="47"/>
      <c r="J127" s="47"/>
      <c r="K127" s="47"/>
      <c r="L127" s="88"/>
      <c r="M127" s="47"/>
      <c r="N127" s="47"/>
    </row>
    <row r="128" spans="1:14" ht="16.5" thickBot="1" x14ac:dyDescent="0.3">
      <c r="A128" s="15" t="s">
        <v>6</v>
      </c>
      <c r="B128" s="9">
        <f>Blount!B46+Cherokee!B67+Colbert!B7+Cullman!B7+DeKalb!B7+Etowah!B7+Fayette!B7+Franklin!B7+Jackson!B46+Lamar!B7+Lawrence!B7+Marion!B7+Marshall!B7+Tuscaloosa!B52+Walker!B7+Winston!B7</f>
        <v>74</v>
      </c>
      <c r="C128" s="16">
        <f>B128/B137</f>
        <v>5.1887222420889513E-4</v>
      </c>
      <c r="D128" s="47"/>
      <c r="E128" s="47"/>
      <c r="F128" s="47"/>
      <c r="G128" s="88"/>
      <c r="H128" s="47"/>
      <c r="I128" s="47"/>
      <c r="J128" s="12" t="s">
        <v>245</v>
      </c>
      <c r="K128" s="13"/>
      <c r="L128" s="44" t="s">
        <v>16</v>
      </c>
      <c r="M128" s="19" t="s">
        <v>17</v>
      </c>
      <c r="N128" s="47"/>
    </row>
    <row r="129" spans="1:14" x14ac:dyDescent="0.25">
      <c r="A129" s="15" t="s">
        <v>7</v>
      </c>
      <c r="B129" s="9">
        <f>Blount!B47+Cherokee!B68+Colbert!B8+Cullman!B8+DeKalb!B8+Etowah!B8+Fayette!B8+Franklin!B8+Jackson!B47+Lamar!B8+Lawrence!B8+Marion!B8+Marshall!B8+Tuscaloosa!B53+Walker!B8+Winston!B8</f>
        <v>51</v>
      </c>
      <c r="C129" s="16">
        <f>B129/B137</f>
        <v>3.5760112749531962E-4</v>
      </c>
      <c r="D129" s="47"/>
      <c r="E129" s="12" t="s">
        <v>131</v>
      </c>
      <c r="F129" s="13"/>
      <c r="G129" s="44" t="s">
        <v>16</v>
      </c>
      <c r="H129" s="19" t="s">
        <v>17</v>
      </c>
      <c r="I129" s="47"/>
      <c r="J129" s="15"/>
      <c r="K129" s="8" t="s">
        <v>247</v>
      </c>
      <c r="L129" s="9">
        <f>Autauga!L18+Barbour!L18+Bullock!L18+Coffee!L18+Conecuh!L18+Covington!L18+Crenshaw!L18+Dale!L18+Elmore!L18+Geneva!L18+Henry!L18+Houston!L18+Montgomery!L58+Pike!L18</f>
        <v>20081</v>
      </c>
      <c r="M129" s="16">
        <f>L129/L131</f>
        <v>0.54418579442291537</v>
      </c>
      <c r="N129" s="47"/>
    </row>
    <row r="130" spans="1:14" ht="16.5" thickBot="1" x14ac:dyDescent="0.3">
      <c r="A130" s="15" t="s">
        <v>8</v>
      </c>
      <c r="B130" s="9">
        <f>Blount!B48+Cherokee!B69+Colbert!B9+Cullman!B9+DeKalb!B9+Etowah!B9+Fayette!B9+Franklin!B9+Jackson!B48+Lamar!B9+Lawrence!B9+Marion!B9+Marshall!B9+Tuscaloosa!B54+Walker!B9+Winston!B9</f>
        <v>522</v>
      </c>
      <c r="C130" s="16">
        <f>B130/B137</f>
        <v>3.6601527167168008E-3</v>
      </c>
      <c r="D130" s="47"/>
      <c r="E130" s="15"/>
      <c r="F130" s="11" t="s">
        <v>132</v>
      </c>
      <c r="G130" s="28">
        <f>Autauga!G130+Baldwin!G130+Barbour!G130+Bibb!G130+Blount!G130+Bullock!G130+Butler!G130+Calhoun!G130+Chambers!G130+Cherokee!G130+Chilton!G130+Choctaw!G130+Clarke!G130+Clay!G130+Cleburne!G130+Coffee!G130+Colbert!G130+Conecuh!G130+Coosa!G130+Covington!G130+Crenshaw!G130+Cullman!G130+Dale!G130+Dallas!G130+DeKalb!G130+Elmore!G130+Escambia!G130+Etowah!G130+Fayette!G130+Franklin!G130+Geneva!G130+Greene!G130+Hale!G130+Henry!G130+Houston!G130+Jackson!G130+Jefferson!G130+Lamar!G130+Lauderdale!G130+Lawrence!G130+Lee!G130+Limestone!G130+Lowndes!G130+Macon!G130+Madison!G130+Marengo!G130+Marion!G130+Marshall!G130+Mobile!G130+Monroe!G130+Montgomery!G130+Morgan!G130+Perry!G130+Pickens!G130+Pike!G130+Randolph!G130+Russell!G130+Shelby!G130+'St. Clair'!G130+Sumter!G130+Talladega!G130+Tallapoosa!G130+Tuscaloosa!G130+Walker!G130+Washington!G130+Wilcox!G130+Winston!G130</f>
        <v>76746</v>
      </c>
      <c r="H130" s="16">
        <f>G130/G134</f>
        <v>0.47784073220845524</v>
      </c>
      <c r="I130" s="47"/>
      <c r="J130" s="15"/>
      <c r="K130" s="24" t="s">
        <v>246</v>
      </c>
      <c r="L130" s="9">
        <f>Autauga!L19+Barbour!L19+Bullock!L19+Coffee!L19+Conecuh!L19+Covington!L19+Crenshaw!L19+Dale!L19+Elmore!L19+Geneva!L19+Henry!L19+Houston!L19+Montgomery!L59+Pike!L19</f>
        <v>16820</v>
      </c>
      <c r="M130" s="29">
        <f>L130/L131</f>
        <v>0.45581420557708463</v>
      </c>
      <c r="N130" s="47"/>
    </row>
    <row r="131" spans="1:14" ht="16.5" thickBot="1" x14ac:dyDescent="0.3">
      <c r="A131" s="15" t="s">
        <v>9</v>
      </c>
      <c r="B131" s="9">
        <f>Blount!B49+Cherokee!B70+Colbert!B10+Cullman!B10+DeKalb!B10+Etowah!B10+Fayette!B10+Franklin!B10+Jackson!B49+Lamar!B10+Lawrence!B10+Marion!B10+Marshall!B10+Tuscaloosa!B55+Walker!B10+Winston!B10</f>
        <v>4309</v>
      </c>
      <c r="C131" s="16">
        <f>B131/B137</f>
        <v>3.0213789379947693E-2</v>
      </c>
      <c r="D131" s="47"/>
      <c r="E131" s="15"/>
      <c r="F131" s="11" t="s">
        <v>133</v>
      </c>
      <c r="G131" s="28">
        <f>Autauga!G131+Baldwin!G131+Barbour!G131+Bibb!G131+Blount!G131+Bullock!G131+Butler!G131+Calhoun!G131+Chambers!G131+Cherokee!G131+Chilton!G131+Choctaw!G131+Clarke!G131+Clay!G131+Cleburne!G131+Coffee!G131+Colbert!G131+Conecuh!G131+Coosa!G131+Covington!G131+Crenshaw!G131+Cullman!G131+Dale!G131+Dallas!G131+DeKalb!G131+Elmore!G131+Escambia!G131+Etowah!G131+Fayette!G131+Franklin!G131+Geneva!G131+Greene!G131+Hale!G131+Henry!G131+Houston!G131+Jackson!G131+Jefferson!G131+Lamar!G131+Lauderdale!G131+Lawrence!G131+Lee!G131+Limestone!G131+Lowndes!G131+Macon!G131+Madison!G131+Marengo!G131+Marion!G131+Marshall!G131+Mobile!G131+Monroe!G131+Montgomery!G131+Morgan!G131+Perry!G131+Pickens!G131+Pike!G131+Randolph!G131+Russell!G131+Shelby!G131+'St. Clair'!G131+Sumter!G131+Talladega!G131+Tallapoosa!G131+Tuscaloosa!G131+Walker!G131+Washington!G131+Wilcox!G131+Winston!G131</f>
        <v>14432</v>
      </c>
      <c r="H131" s="16">
        <f>G131/G134</f>
        <v>8.9857418591619456E-2</v>
      </c>
      <c r="I131" s="47"/>
      <c r="J131" s="27"/>
      <c r="K131" s="32" t="s">
        <v>15</v>
      </c>
      <c r="L131" s="45">
        <f>SUM(L129:L130)</f>
        <v>36901</v>
      </c>
      <c r="M131" s="34">
        <f>SUM(M129:M130)</f>
        <v>1</v>
      </c>
      <c r="N131" s="47"/>
    </row>
    <row r="132" spans="1:14" ht="16.5" thickBot="1" x14ac:dyDescent="0.3">
      <c r="A132" s="15" t="s">
        <v>10</v>
      </c>
      <c r="B132" s="9">
        <f>Blount!B50+Cherokee!B71+Colbert!B11+Cullman!B11+DeKalb!B11+Etowah!B11+Fayette!B11+Franklin!B11+Jackson!B50+Lamar!B11+Lawrence!B11+Marion!B11+Marshall!B11+Tuscaloosa!B56+Walker!B11+Winston!B11</f>
        <v>264</v>
      </c>
      <c r="C132" s="16">
        <f>B132/B137</f>
        <v>1.8511117187993017E-3</v>
      </c>
      <c r="D132" s="47"/>
      <c r="E132" s="15"/>
      <c r="F132" s="11" t="s">
        <v>134</v>
      </c>
      <c r="G132" s="28">
        <f>Autauga!G132+Baldwin!G132+Barbour!G132+Bibb!G132+Blount!G132+Bullock!G132+Butler!G132+Calhoun!G132+Chambers!G132+Cherokee!G132+Chilton!G132+Choctaw!G132+Clarke!G132+Clay!G132+Cleburne!G132+Coffee!G132+Colbert!G132+Conecuh!G132+Coosa!G132+Covington!G132+Crenshaw!G132+Cullman!G132+Dale!G132+Dallas!G132+DeKalb!G132+Elmore!G132+Escambia!G132+Etowah!G132+Fayette!G132+Franklin!G132+Geneva!G132+Greene!G132+Hale!G132+Henry!G132+Houston!G132+Jackson!G132+Jefferson!G132+Lamar!G132+Lauderdale!G132+Lawrence!G132+Lee!G132+Limestone!G132+Lowndes!G132+Macon!G132+Madison!G132+Marengo!G132+Marion!G132+Marshall!G132+Mobile!G132+Monroe!G132+Montgomery!G132+Morgan!G132+Perry!G132+Pickens!G132+Pike!G132+Randolph!G132+Russell!G132+Shelby!G132+'St. Clair'!G132+Sumter!G132+Talladega!G132+Tallapoosa!G132+Tuscaloosa!G132+Walker!G132+Washington!G132+Wilcox!G132+Winston!G132</f>
        <v>55280</v>
      </c>
      <c r="H132" s="16">
        <f>G132/G134</f>
        <v>0.34418778407322087</v>
      </c>
      <c r="I132" s="47"/>
      <c r="J132" s="47"/>
      <c r="K132" s="47"/>
      <c r="L132" s="88"/>
      <c r="M132" s="47"/>
      <c r="N132" s="47"/>
    </row>
    <row r="133" spans="1:14" ht="16.5" thickBot="1" x14ac:dyDescent="0.3">
      <c r="A133" s="15" t="s">
        <v>11</v>
      </c>
      <c r="B133" s="9">
        <f>Blount!B51+Cherokee!B72+Colbert!B12+Cullman!B12+DeKalb!B12+Etowah!B12+Fayette!B12+Franklin!B12+Jackson!B51+Lamar!B12+Lawrence!B12+Marion!B12+Marshall!B12+Tuscaloosa!B57+Walker!B12+Winston!B12</f>
        <v>23246</v>
      </c>
      <c r="C133" s="16">
        <f>B133/B137</f>
        <v>0.16299599626972941</v>
      </c>
      <c r="D133" s="47"/>
      <c r="E133" s="15"/>
      <c r="F133" s="23" t="s">
        <v>135</v>
      </c>
      <c r="G133" s="28">
        <f>Autauga!G133+Baldwin!G133+Barbour!G133+Bibb!G133+Blount!G133+Bullock!G133+Butler!G133+Calhoun!G133+Chambers!G133+Cherokee!G133+Chilton!G133+Choctaw!G133+Clarke!G133+Clay!G133+Cleburne!G133+Coffee!G133+Colbert!G133+Conecuh!G133+Coosa!G133+Covington!G133+Crenshaw!G133+Cullman!G133+Dale!G133+Dallas!G133+DeKalb!G133+Elmore!G133+Escambia!G133+Etowah!G133+Fayette!G133+Franklin!G133+Geneva!G133+Greene!G133+Hale!G133+Henry!G133+Houston!G133+Jackson!G133+Jefferson!G133+Lamar!G133+Lauderdale!G133+Lawrence!G133+Lee!G133+Limestone!G133+Lowndes!G133+Macon!G133+Madison!G133+Marengo!G133+Marion!G133+Marshall!G133+Mobile!G133+Monroe!G133+Montgomery!G133+Morgan!G133+Perry!G133+Pickens!G133+Pike!G133+Randolph!G133+Russell!G133+Shelby!G133+'St. Clair'!G133+Sumter!G133+Talladega!G133+Tallapoosa!G133+Tuscaloosa!G133+Walker!G133+Washington!G133+Wilcox!G133+Winston!G133</f>
        <v>14152</v>
      </c>
      <c r="H133" s="29">
        <f>G133/G134</f>
        <v>8.8114065126704444E-2</v>
      </c>
      <c r="I133" s="47"/>
      <c r="J133" s="12" t="s">
        <v>248</v>
      </c>
      <c r="K133" s="13"/>
      <c r="L133" s="44" t="s">
        <v>16</v>
      </c>
      <c r="M133" s="19" t="s">
        <v>17</v>
      </c>
      <c r="N133" s="47"/>
    </row>
    <row r="134" spans="1:14" ht="16.5" thickBot="1" x14ac:dyDescent="0.3">
      <c r="A134" s="15" t="s">
        <v>12</v>
      </c>
      <c r="B134" s="9">
        <f>Blount!B52+Cherokee!B73+Colbert!B13+Cullman!B13+DeKalb!B13+Etowah!B13+Fayette!B13+Franklin!B13+Jackson!B52+Lamar!B13+Lawrence!B13+Marion!B13+Marshall!B13+Tuscaloosa!B58+Walker!B13+Winston!B13</f>
        <v>132</v>
      </c>
      <c r="C134" s="16">
        <f>B134/B137</f>
        <v>9.2555585939965083E-4</v>
      </c>
      <c r="D134" s="47"/>
      <c r="E134" s="27"/>
      <c r="F134" s="39" t="s">
        <v>15</v>
      </c>
      <c r="G134" s="45">
        <f>SUM(G130:G133)</f>
        <v>160610</v>
      </c>
      <c r="H134" s="34">
        <f>SUM(H130:H133)</f>
        <v>1</v>
      </c>
      <c r="I134" s="47"/>
      <c r="J134" s="15"/>
      <c r="K134" s="8" t="s">
        <v>250</v>
      </c>
      <c r="L134" s="9">
        <f>Cherokee!L34+Colbert!L14+Cullman!L14+DeKalb!L14+Etowah!L14+Fayette!L14+Franklin!L14+Jackson!L32+Lamar!L14+Lawrence!L14+Marion!L14+Marshall!L14+Tuscaloosa!L34+Walker!L14+Winston!L14</f>
        <v>23060</v>
      </c>
      <c r="M134" s="16">
        <f>L134/L136</f>
        <v>0.46553882181935641</v>
      </c>
      <c r="N134" s="47"/>
    </row>
    <row r="135" spans="1:14" ht="16.5" thickBot="1" x14ac:dyDescent="0.3">
      <c r="A135" s="15" t="s">
        <v>13</v>
      </c>
      <c r="B135" s="9">
        <f>Blount!B53+Cherokee!B74+Colbert!B14+Cullman!B14+DeKalb!B14+Etowah!B14+Fayette!B14+Franklin!B14+Jackson!B53+Lamar!B14+Lawrence!B14+Marion!B14+Marshall!B14+Tuscaloosa!B59+Walker!B14+Winston!B14</f>
        <v>69664</v>
      </c>
      <c r="C135" s="16">
        <f>B135/B137</f>
        <v>0.48846911658497932</v>
      </c>
      <c r="D135" s="47"/>
      <c r="E135" s="47"/>
      <c r="F135" s="47"/>
      <c r="G135" s="88"/>
      <c r="H135" s="47"/>
      <c r="I135" s="47"/>
      <c r="J135" s="15"/>
      <c r="K135" s="10" t="s">
        <v>249</v>
      </c>
      <c r="L135" s="9">
        <f>Cherokee!L35+Colbert!L15+Cullman!L15+DeKalb!L15+Etowah!L15+Fayette!L15+Franklin!L15+Jackson!L33+Lamar!L15+Lawrence!L15+Marion!L15+Marshall!L15+Tuscaloosa!L35+Walker!L15+Winston!L15</f>
        <v>26474</v>
      </c>
      <c r="M135" s="29">
        <f>L135/L136</f>
        <v>0.53446117818064365</v>
      </c>
      <c r="N135" s="47"/>
    </row>
    <row r="136" spans="1:14" ht="16.5" thickBot="1" x14ac:dyDescent="0.3">
      <c r="A136" s="22" t="s">
        <v>14</v>
      </c>
      <c r="B136" s="9">
        <f>Blount!B54+Cherokee!B75+Colbert!B15+Cullman!B15+DeKalb!B15+Etowah!B15+Fayette!B15+Franklin!B15+Jackson!B54+Lamar!B15+Lawrence!B15+Marion!B15+Marshall!B15+Tuscaloosa!B60+Walker!B15+Winston!B15</f>
        <v>1302</v>
      </c>
      <c r="C136" s="29">
        <f>B136/B137</f>
        <v>9.1293464313511007E-3</v>
      </c>
      <c r="D136" s="47"/>
      <c r="E136" s="12" t="s">
        <v>136</v>
      </c>
      <c r="F136" s="13"/>
      <c r="G136" s="44" t="s">
        <v>16</v>
      </c>
      <c r="H136" s="19" t="s">
        <v>17</v>
      </c>
      <c r="I136" s="47"/>
      <c r="J136" s="27"/>
      <c r="K136" s="32" t="s">
        <v>15</v>
      </c>
      <c r="L136" s="45">
        <f>SUM(L134:L135)</f>
        <v>49534</v>
      </c>
      <c r="M136" s="34">
        <f>SUM(M134:M135)</f>
        <v>1</v>
      </c>
      <c r="N136" s="47"/>
    </row>
    <row r="137" spans="1:14" ht="16.5" thickBot="1" x14ac:dyDescent="0.3">
      <c r="A137" s="32" t="s">
        <v>15</v>
      </c>
      <c r="B137" s="45">
        <f>SUM(B124:B136)</f>
        <v>142617</v>
      </c>
      <c r="C137" s="34">
        <f>SUM(C124:C136)</f>
        <v>1</v>
      </c>
      <c r="D137" s="47"/>
      <c r="E137" s="15"/>
      <c r="F137" s="11" t="s">
        <v>137</v>
      </c>
      <c r="G137" s="28">
        <f>Autauga!G137+Baldwin!G137+Barbour!G137+Bibb!G137+Blount!G137+Bullock!G137+Butler!G137+Calhoun!G137+Chambers!G137+Cherokee!G137+Chilton!G137+Choctaw!G137+Clarke!G137+Clay!G137+Cleburne!G137+Coffee!G137+Colbert!G137+Conecuh!G137+Coosa!G137+Covington!G137+Crenshaw!G137+Cullman!G137+Dale!G137+Dallas!G137+DeKalb!G137+Elmore!G137+Escambia!G137+Etowah!G137+Fayette!G137+Franklin!G137+Geneva!G137+Greene!G137+Hale!G137+Henry!G137+Houston!G137+Jackson!G137+Jefferson!G137+Lamar!G137+Lauderdale!G137+Lawrence!G137+Lee!G137+Limestone!G137+Lowndes!G137+Macon!G137+Madison!G137+Marengo!G137+Marion!G137+Marshall!G137+Mobile!G137+Monroe!G137+Montgomery!G137+Morgan!G137+Perry!G137+Pickens!G137+Pike!G137+Randolph!G137+Russell!G137+Shelby!G137+'St. Clair'!G137+Sumter!G137+Talladega!G137+Tallapoosa!G137+Tuscaloosa!G137+Walker!G137+Washington!G137+Wilcox!G137+Winston!G137</f>
        <v>105570</v>
      </c>
      <c r="H137" s="16">
        <f>G137/G139</f>
        <v>0.66179789368104314</v>
      </c>
      <c r="I137" s="47"/>
      <c r="J137" s="47"/>
      <c r="K137" s="47"/>
      <c r="L137" s="88"/>
      <c r="M137" s="47"/>
      <c r="N137" s="47"/>
    </row>
    <row r="138" spans="1:14" ht="16.5" thickBot="1" x14ac:dyDescent="0.3">
      <c r="A138" s="47"/>
      <c r="B138" s="88"/>
      <c r="C138" s="47"/>
      <c r="D138" s="47"/>
      <c r="E138" s="15"/>
      <c r="F138" s="23" t="s">
        <v>138</v>
      </c>
      <c r="G138" s="28">
        <f>Autauga!G138+Baldwin!G138+Barbour!G138+Bibb!G138+Blount!G138+Bullock!G138+Butler!G138+Calhoun!G138+Chambers!G138+Cherokee!G138+Chilton!G138+Choctaw!G138+Clarke!G138+Clay!G138+Cleburne!G138+Coffee!G138+Colbert!G138+Conecuh!G138+Coosa!G138+Covington!G138+Crenshaw!G138+Cullman!G138+Dale!G138+Dallas!G138+DeKalb!G138+Elmore!G138+Escambia!G138+Etowah!G138+Fayette!G138+Franklin!G138+Geneva!G138+Greene!G138+Hale!G138+Henry!G138+Houston!G138+Jackson!G138+Jefferson!G138+Lamar!G138+Lauderdale!G138+Lawrence!G138+Lee!G138+Limestone!G138+Lowndes!G138+Macon!G138+Madison!G138+Marengo!G138+Marion!G138+Marshall!G138+Mobile!G138+Monroe!G138+Montgomery!G138+Morgan!G138+Perry!G138+Pickens!G138+Pike!G138+Randolph!G138+Russell!G138+Shelby!G138+'St. Clair'!G138+Sumter!G138+Talladega!G138+Tallapoosa!G138+Tuscaloosa!G138+Walker!G138+Washington!G138+Wilcox!G138+Winston!G138</f>
        <v>53950</v>
      </c>
      <c r="H138" s="29">
        <f>G138/G139</f>
        <v>0.33820210631895686</v>
      </c>
      <c r="I138" s="47"/>
      <c r="J138" s="12" t="s">
        <v>251</v>
      </c>
      <c r="K138" s="13"/>
      <c r="L138" s="44" t="s">
        <v>16</v>
      </c>
      <c r="M138" s="19" t="s">
        <v>17</v>
      </c>
      <c r="N138" s="47"/>
    </row>
    <row r="139" spans="1:14" ht="16.5" thickBot="1" x14ac:dyDescent="0.3">
      <c r="A139" s="12" t="s">
        <v>649</v>
      </c>
      <c r="B139" s="42" t="s">
        <v>16</v>
      </c>
      <c r="C139" s="14" t="s">
        <v>17</v>
      </c>
      <c r="D139" s="47"/>
      <c r="E139" s="27"/>
      <c r="F139" s="39" t="s">
        <v>15</v>
      </c>
      <c r="G139" s="45">
        <f>SUM(G137:G138)</f>
        <v>159520</v>
      </c>
      <c r="H139" s="34">
        <f>SUM(H137:H138)</f>
        <v>1</v>
      </c>
      <c r="I139" s="47"/>
      <c r="J139" s="15"/>
      <c r="K139" s="8" t="s">
        <v>253</v>
      </c>
      <c r="L139" s="9">
        <f>Jackson!L37+Lauderdale!L21+Madison!L21+Morgan!L21+Limestone!L21</f>
        <v>16258</v>
      </c>
      <c r="M139" s="16">
        <f>L139/L141</f>
        <v>0.43196854159470732</v>
      </c>
      <c r="N139" s="47"/>
    </row>
    <row r="140" spans="1:14" ht="16.5" thickBot="1" x14ac:dyDescent="0.3">
      <c r="A140" s="15" t="s">
        <v>2</v>
      </c>
      <c r="B140" s="9">
        <f>Lauderdale!B3+Limestone!B3+Jackson!B58+Jefferson!B48+Madison!B3+Morgan!B3</f>
        <v>443</v>
      </c>
      <c r="C140" s="16">
        <f>B140/B153</f>
        <v>3.1945195601225888E-3</v>
      </c>
      <c r="D140" s="47"/>
      <c r="E140" s="47"/>
      <c r="F140" s="47"/>
      <c r="G140" s="88"/>
      <c r="H140" s="47"/>
      <c r="I140" s="47"/>
      <c r="J140" s="15"/>
      <c r="K140" s="24" t="s">
        <v>252</v>
      </c>
      <c r="L140" s="9">
        <f>Jackson!L38+Lauderdale!L22+Madison!L22+Morgan!L22+Limestone!L22</f>
        <v>21379</v>
      </c>
      <c r="M140" s="29">
        <f>L140/L141</f>
        <v>0.56803145840529268</v>
      </c>
      <c r="N140" s="47"/>
    </row>
    <row r="141" spans="1:14" ht="16.5" thickBot="1" x14ac:dyDescent="0.3">
      <c r="A141" s="15" t="s">
        <v>3</v>
      </c>
      <c r="B141" s="9">
        <f>Lauderdale!B4+Limestone!B4+Jackson!B59+Jefferson!B49+Madison!B4+Morgan!B4</f>
        <v>14557</v>
      </c>
      <c r="C141" s="16">
        <f>B141/B153</f>
        <v>0.10497205696773031</v>
      </c>
      <c r="D141" s="47"/>
      <c r="E141" s="12" t="s">
        <v>139</v>
      </c>
      <c r="F141" s="13"/>
      <c r="G141" s="44" t="s">
        <v>16</v>
      </c>
      <c r="H141" s="19" t="s">
        <v>17</v>
      </c>
      <c r="I141" s="47"/>
      <c r="J141" s="27"/>
      <c r="K141" s="32" t="s">
        <v>15</v>
      </c>
      <c r="L141" s="45">
        <f>SUM(L139:L140)</f>
        <v>37637</v>
      </c>
      <c r="M141" s="34">
        <f>SUM(M139:M140)</f>
        <v>1</v>
      </c>
      <c r="N141" s="47"/>
    </row>
    <row r="142" spans="1:14" ht="16.5" thickBot="1" x14ac:dyDescent="0.3">
      <c r="A142" s="15" t="s">
        <v>4</v>
      </c>
      <c r="B142" s="9">
        <f>Lauderdale!B5+Limestone!B5+Jackson!B60+Jefferson!B50+Madison!B5+Morgan!B5</f>
        <v>129</v>
      </c>
      <c r="C142" s="16">
        <f>B142/B153</f>
        <v>9.3023255813953494E-4</v>
      </c>
      <c r="D142" s="47"/>
      <c r="E142" s="15"/>
      <c r="F142" s="11" t="s">
        <v>140</v>
      </c>
      <c r="G142" s="28">
        <f>Autauga!G142+Baldwin!G142+Barbour!G142+Bibb!G142+Blount!G142+Bullock!G142+Butler!G142+Calhoun!G142+Chambers!G142+Cherokee!G142+Chilton!G142+Choctaw!G142+Clarke!G142+Clay!G142+Cleburne!G142+Coffee!G142+Colbert!G142+Conecuh!G142+Coosa!G142+Covington!G142+Crenshaw!G142+Cullman!G142+Dale!G142+Dallas!G142+DeKalb!G142+Elmore!G142+Escambia!G142+Etowah!G142+Fayette!G142+Franklin!G142+Geneva!G142+Greene!G142+Hale!G142+Henry!G142+Houston!G142+Jackson!G142+Jefferson!G142+Lamar!G142+Lauderdale!G142+Lawrence!G142+Lee!G142+Limestone!G142+Lowndes!G142+Macon!G142+Madison!G142+Marengo!G142+Marion!G142+Marshall!G142+Mobile!G142+Monroe!G142+Montgomery!G142+Morgan!G142+Perry!G142+Pickens!G142+Pike!G142+Randolph!G142+Russell!G142+Shelby!G142+'St. Clair'!G142+Sumter!G142+Talladega!G142+Tallapoosa!G142+Tuscaloosa!G142+Walker!G142+Washington!G142+Wilcox!G142+Winston!G142</f>
        <v>41391</v>
      </c>
      <c r="H142" s="16">
        <f>G142/G146</f>
        <v>0.25677914053339784</v>
      </c>
      <c r="I142" s="47"/>
      <c r="J142" s="47"/>
      <c r="K142" s="47"/>
      <c r="L142" s="88"/>
      <c r="M142" s="47"/>
      <c r="N142" s="47"/>
    </row>
    <row r="143" spans="1:14" x14ac:dyDescent="0.25">
      <c r="A143" s="15" t="s">
        <v>5</v>
      </c>
      <c r="B143" s="9">
        <f>Lauderdale!B6+Limestone!B6+Jackson!B61+Jefferson!B51+Madison!B6+Morgan!B6</f>
        <v>27700</v>
      </c>
      <c r="C143" s="16">
        <f>B143/B153</f>
        <v>0.19974761132143501</v>
      </c>
      <c r="D143" s="47"/>
      <c r="E143" s="15"/>
      <c r="F143" s="11" t="s">
        <v>141</v>
      </c>
      <c r="G143" s="28">
        <f>Autauga!G143+Baldwin!G143+Barbour!G143+Bibb!G143+Blount!G143+Bullock!G143+Butler!G143+Calhoun!G143+Chambers!G143+Cherokee!G143+Chilton!G143+Choctaw!G143+Clarke!G143+Clay!G143+Cleburne!G143+Coffee!G143+Colbert!G143+Conecuh!G143+Coosa!G143+Covington!G143+Crenshaw!G143+Cullman!G143+Dale!G143+Dallas!G143+DeKalb!G143+Elmore!G143+Escambia!G143+Etowah!G143+Fayette!G143+Franklin!G143+Geneva!G143+Greene!G143+Hale!G143+Henry!G143+Houston!G143+Jackson!G143+Jefferson!G143+Lamar!G143+Lauderdale!G143+Lawrence!G143+Lee!G143+Limestone!G143+Lowndes!G143+Macon!G143+Madison!G143+Marengo!G143+Marion!G143+Marshall!G143+Mobile!G143+Monroe!G143+Montgomery!G143+Morgan!G143+Perry!G143+Pickens!G143+Pike!G143+Randolph!G143+Russell!G143+Shelby!G143+'St. Clair'!G143+Sumter!G143+Talladega!G143+Tallapoosa!G143+Tuscaloosa!G143+Walker!G143+Washington!G143+Wilcox!G143+Winston!G143</f>
        <v>48604</v>
      </c>
      <c r="H143" s="16">
        <f>G143/G146</f>
        <v>0.30152674123566159</v>
      </c>
      <c r="I143" s="47"/>
      <c r="J143" s="12" t="s">
        <v>254</v>
      </c>
      <c r="K143" s="13"/>
      <c r="L143" s="44" t="s">
        <v>16</v>
      </c>
      <c r="M143" s="19" t="s">
        <v>17</v>
      </c>
      <c r="N143" s="47"/>
    </row>
    <row r="144" spans="1:14" x14ac:dyDescent="0.25">
      <c r="A144" s="15" t="s">
        <v>6</v>
      </c>
      <c r="B144" s="9">
        <f>Lauderdale!B7+Limestone!B7+Jackson!B62+Jefferson!B52+Madison!B7+Morgan!B7</f>
        <v>97</v>
      </c>
      <c r="C144" s="16">
        <f>B144/B153</f>
        <v>6.9947719488011541E-4</v>
      </c>
      <c r="D144" s="47"/>
      <c r="E144" s="15"/>
      <c r="F144" s="11" t="s">
        <v>142</v>
      </c>
      <c r="G144" s="28">
        <f>Autauga!G144+Baldwin!G144+Barbour!G144+Bibb!G144+Blount!G144+Bullock!G144+Butler!G144+Calhoun!G144+Chambers!G144+Cherokee!G144+Chilton!G144+Choctaw!G144+Clarke!G144+Clay!G144+Cleburne!G144+Coffee!G144+Colbert!G144+Conecuh!G144+Coosa!G144+Covington!G144+Crenshaw!G144+Cullman!G144+Dale!G144+Dallas!G144+DeKalb!G144+Elmore!G144+Escambia!G144+Etowah!G144+Fayette!G144+Franklin!G144+Geneva!G144+Greene!G144+Hale!G144+Henry!G144+Houston!G144+Jackson!G144+Jefferson!G144+Lamar!G144+Lauderdale!G144+Lawrence!G144+Lee!G144+Limestone!G144+Lowndes!G144+Macon!G144+Madison!G144+Marengo!G144+Marion!G144+Marshall!G144+Mobile!G144+Monroe!G144+Montgomery!G144+Morgan!G144+Perry!G144+Pickens!G144+Pike!G144+Randolph!G144+Russell!G144+Shelby!G144+'St. Clair'!G144+Sumter!G144+Talladega!G144+Tallapoosa!G144+Tuscaloosa!G144+Walker!G144+Washington!G144+Wilcox!G144+Winston!G144</f>
        <v>25448</v>
      </c>
      <c r="H144" s="16">
        <f>G144/G146</f>
        <v>0.15787286048401605</v>
      </c>
      <c r="I144" s="47"/>
      <c r="J144" s="15"/>
      <c r="K144" s="8" t="s">
        <v>256</v>
      </c>
      <c r="L144" s="9">
        <f>Jackson!L42+Lauderdale!L26+Limestone!L26+Madison!L26+Morgan!L26</f>
        <v>16880</v>
      </c>
      <c r="M144" s="16">
        <f>L144/L146</f>
        <v>0.42790509024538631</v>
      </c>
      <c r="N144" s="47"/>
    </row>
    <row r="145" spans="1:14" ht="16.5" thickBot="1" x14ac:dyDescent="0.3">
      <c r="A145" s="15" t="s">
        <v>7</v>
      </c>
      <c r="B145" s="9">
        <f>Lauderdale!B8+Limestone!B8+Jackson!B63+Jefferson!B53+Madison!B8+Morgan!B8</f>
        <v>28</v>
      </c>
      <c r="C145" s="16">
        <f>B145/B153</f>
        <v>2.0191094285199206E-4</v>
      </c>
      <c r="D145" s="47"/>
      <c r="E145" s="15"/>
      <c r="F145" s="23" t="s">
        <v>143</v>
      </c>
      <c r="G145" s="28">
        <f>Autauga!G145+Baldwin!G145+Barbour!G145+Bibb!G145+Blount!G145+Bullock!G145+Butler!G145+Calhoun!G145+Chambers!G145+Cherokee!G145+Chilton!G145+Choctaw!G145+Clarke!G145+Clay!G145+Cleburne!G145+Coffee!G145+Colbert!G145+Conecuh!G145+Coosa!G145+Covington!G145+Crenshaw!G145+Cullman!G145+Dale!G145+Dallas!G145+DeKalb!G145+Elmore!G145+Escambia!G145+Etowah!G145+Fayette!G145+Franklin!G145+Geneva!G145+Greene!G145+Hale!G145+Henry!G145+Houston!G145+Jackson!G145+Jefferson!G145+Lamar!G145+Lauderdale!G145+Lawrence!G145+Lee!G145+Limestone!G145+Lowndes!G145+Macon!G145+Madison!G145+Marengo!G145+Marion!G145+Marshall!G145+Mobile!G145+Monroe!G145+Montgomery!G145+Morgan!G145+Perry!G145+Pickens!G145+Pike!G145+Randolph!G145+Russell!G145+Shelby!G145+'St. Clair'!G145+Sumter!G145+Talladega!G145+Tallapoosa!G145+Tuscaloosa!G145+Walker!G145+Washington!G145+Wilcox!G145+Winston!G145</f>
        <v>45750</v>
      </c>
      <c r="H145" s="29">
        <f>G145/G146</f>
        <v>0.28382125774692452</v>
      </c>
      <c r="I145" s="47"/>
      <c r="J145" s="15"/>
      <c r="K145" s="24" t="s">
        <v>255</v>
      </c>
      <c r="L145" s="9">
        <f>Jackson!L43+Lauderdale!L27+Limestone!L27+Madison!L27+Morgan!L27</f>
        <v>22568</v>
      </c>
      <c r="M145" s="29">
        <f>L145/L146</f>
        <v>0.57209490975461363</v>
      </c>
      <c r="N145" s="47"/>
    </row>
    <row r="146" spans="1:14" ht="16.5" thickBot="1" x14ac:dyDescent="0.3">
      <c r="A146" s="15" t="s">
        <v>8</v>
      </c>
      <c r="B146" s="9">
        <f>Lauderdale!B9+Limestone!B9+Jackson!B64+Jefferson!B54+Madison!B9+Morgan!B9</f>
        <v>358</v>
      </c>
      <c r="C146" s="16">
        <f>B146/B153</f>
        <v>2.5815756264647555E-3</v>
      </c>
      <c r="D146" s="47"/>
      <c r="E146" s="27"/>
      <c r="F146" s="39" t="s">
        <v>15</v>
      </c>
      <c r="G146" s="45">
        <f>SUM(G142:G145)</f>
        <v>161193</v>
      </c>
      <c r="H146" s="34">
        <f>SUM(H142:H145)</f>
        <v>1</v>
      </c>
      <c r="I146" s="47"/>
      <c r="J146" s="27"/>
      <c r="K146" s="32" t="s">
        <v>15</v>
      </c>
      <c r="L146" s="45">
        <f>SUM(L144:L145)</f>
        <v>39448</v>
      </c>
      <c r="M146" s="34">
        <f>SUM(M144:M145)</f>
        <v>1</v>
      </c>
      <c r="N146" s="47"/>
    </row>
    <row r="147" spans="1:14" ht="16.5" thickBot="1" x14ac:dyDescent="0.3">
      <c r="A147" s="15" t="s">
        <v>9</v>
      </c>
      <c r="B147" s="9">
        <f>Lauderdale!B10+Limestone!B10+Jackson!B65+Jefferson!B55+Madison!B10+Morgan!B10</f>
        <v>7085</v>
      </c>
      <c r="C147" s="16">
        <f>B147/B153</f>
        <v>5.1090679646655847E-2</v>
      </c>
      <c r="D147" s="47"/>
      <c r="E147" s="47"/>
      <c r="F147" s="47"/>
      <c r="G147" s="88"/>
      <c r="H147" s="47"/>
      <c r="I147" s="47"/>
      <c r="J147" s="47"/>
      <c r="K147" s="47"/>
      <c r="L147" s="88"/>
      <c r="M147" s="47"/>
      <c r="N147" s="47"/>
    </row>
    <row r="148" spans="1:14" x14ac:dyDescent="0.25">
      <c r="A148" s="15" t="s">
        <v>10</v>
      </c>
      <c r="B148" s="9">
        <f>Lauderdale!B11+Limestone!B11+Jackson!B66+Jefferson!B56+Madison!B11+Morgan!B11</f>
        <v>340</v>
      </c>
      <c r="C148" s="16">
        <f>B148/B153</f>
        <v>2.4517757346313321E-3</v>
      </c>
      <c r="D148" s="47"/>
      <c r="E148" s="12" t="s">
        <v>144</v>
      </c>
      <c r="F148" s="13"/>
      <c r="G148" s="44" t="s">
        <v>16</v>
      </c>
      <c r="H148" s="19" t="s">
        <v>17</v>
      </c>
      <c r="I148" s="47"/>
      <c r="J148" s="12" t="s">
        <v>257</v>
      </c>
      <c r="K148" s="13"/>
      <c r="L148" s="44" t="s">
        <v>16</v>
      </c>
      <c r="M148" s="19" t="s">
        <v>17</v>
      </c>
      <c r="N148" s="47"/>
    </row>
    <row r="149" spans="1:14" x14ac:dyDescent="0.25">
      <c r="A149" s="15" t="s">
        <v>11</v>
      </c>
      <c r="B149" s="9">
        <f>Lauderdale!B12+Limestone!B12+Jackson!B67+Jefferson!B57+Madison!B12+Morgan!B12</f>
        <v>30513</v>
      </c>
      <c r="C149" s="16">
        <f>B149/B153</f>
        <v>0.22003244997295834</v>
      </c>
      <c r="D149" s="47"/>
      <c r="E149" s="15"/>
      <c r="F149" s="11" t="s">
        <v>145</v>
      </c>
      <c r="G149" s="28">
        <f>Autauga!G149+Baldwin!G149+Barbour!G149+Bibb!G149+Blount!G149+Bullock!G149+Butler!G149+Calhoun!G149+Chambers!G149+Cherokee!G149+Chilton!G149+Choctaw!G149+Clarke!G149+Clay!G149+Cleburne!G149+Coffee!G149+Colbert!G149+Conecuh!G149+Coosa!G149+Covington!G149+Crenshaw!G149+Cullman!G149+Dale!G149+Dallas!G149+DeKalb!G149+Elmore!G149+Escambia!G149+Etowah!G149+Fayette!G149+Franklin!G149+Geneva!G149+Greene!G149+Hale!G149+Henry!G149+Houston!G149+Jackson!G149+Jefferson!G149+Lamar!G149+Lauderdale!G149+Lawrence!G149+Lee!G149+Limestone!G149+Lowndes!G149+Macon!G149+Madison!G149+Marengo!G149+Marion!G149+Marshall!G149+Mobile!G149+Monroe!G149+Montgomery!G149+Morgan!G149+Perry!G149+Pickens!G149+Pike!G149+Randolph!G149+Russell!G149+Shelby!G149+'St. Clair'!G149+Sumter!G149+Talladega!G149+Tallapoosa!G149+Tuscaloosa!G149+Walker!G149+Washington!G149+Wilcox!G149+Winston!G149</f>
        <v>86160</v>
      </c>
      <c r="H149" s="16">
        <f>G149/G152</f>
        <v>0.51503993113672231</v>
      </c>
      <c r="I149" s="47"/>
      <c r="J149" s="15"/>
      <c r="K149" s="8" t="s">
        <v>258</v>
      </c>
      <c r="L149" s="9">
        <f>Jackson!L47+Lauderdale!L31+Limestone!L31+Madison!L31+Morgan!L31</f>
        <v>12288</v>
      </c>
      <c r="M149" s="16">
        <f>L149/L151</f>
        <v>0.31551378832229243</v>
      </c>
      <c r="N149" s="47"/>
    </row>
    <row r="150" spans="1:14" ht="16.5" thickBot="1" x14ac:dyDescent="0.3">
      <c r="A150" s="15" t="s">
        <v>12</v>
      </c>
      <c r="B150" s="9">
        <f>Lauderdale!B13+Limestone!B13+Jackson!B68+Jefferson!B58+Madison!B13+Morgan!B13</f>
        <v>116</v>
      </c>
      <c r="C150" s="16">
        <f>B150/B153</f>
        <v>8.3648819181539574E-4</v>
      </c>
      <c r="D150" s="47"/>
      <c r="E150" s="15"/>
      <c r="F150" s="11" t="s">
        <v>146</v>
      </c>
      <c r="G150" s="28">
        <f>Autauga!G150+Baldwin!G150+Barbour!G150+Bibb!G150+Blount!G150+Bullock!G150+Butler!G150+Calhoun!G150+Chambers!G150+Cherokee!G150+Chilton!G150+Choctaw!G150+Clarke!G150+Clay!G150+Cleburne!G150+Coffee!G150+Colbert!G150+Conecuh!G150+Coosa!G150+Covington!G150+Crenshaw!G150+Cullman!G150+Dale!G150+Dallas!G150+DeKalb!G150+Elmore!G150+Escambia!G150+Etowah!G150+Fayette!G150+Franklin!G150+Geneva!G150+Greene!G150+Hale!G150+Henry!G150+Houston!G150+Jackson!G150+Jefferson!G150+Lamar!G150+Lauderdale!G150+Lawrence!G150+Lee!G150+Limestone!G150+Lowndes!G150+Macon!G150+Madison!G150+Marengo!G150+Marion!G150+Marshall!G150+Mobile!G150+Monroe!G150+Montgomery!G150+Morgan!G150+Perry!G150+Pickens!G150+Pike!G150+Randolph!G150+Russell!G150+Shelby!G150+'St. Clair'!G150+Sumter!G150+Talladega!G150+Tallapoosa!G150+Tuscaloosa!G150+Walker!G150+Washington!G150+Wilcox!G150+Winston!G150</f>
        <v>28768</v>
      </c>
      <c r="H150" s="16">
        <f>G150/G152</f>
        <v>0.17196690736932715</v>
      </c>
      <c r="I150" s="47"/>
      <c r="J150" s="15"/>
      <c r="K150" s="24" t="s">
        <v>259</v>
      </c>
      <c r="L150" s="9">
        <f>Jackson!L48+Lauderdale!L32+Limestone!L32+Madison!L32+Morgan!L32</f>
        <v>26658</v>
      </c>
      <c r="M150" s="29">
        <f>L150/L151</f>
        <v>0.68448621167770762</v>
      </c>
      <c r="N150" s="47"/>
    </row>
    <row r="151" spans="1:14" ht="16.5" thickBot="1" x14ac:dyDescent="0.3">
      <c r="A151" s="15" t="s">
        <v>13</v>
      </c>
      <c r="B151" s="9">
        <f>Lauderdale!B14+Limestone!B14+Jackson!B69+Jefferson!B59+Madison!B14+Morgan!B14</f>
        <v>56114</v>
      </c>
      <c r="C151" s="16">
        <f>B151/B153</f>
        <v>0.4046439516855958</v>
      </c>
      <c r="D151" s="47"/>
      <c r="E151" s="15"/>
      <c r="F151" s="23" t="s">
        <v>147</v>
      </c>
      <c r="G151" s="28">
        <f>Autauga!G151+Baldwin!G151+Barbour!G151+Bibb!G151+Blount!G151+Bullock!G151+Butler!G151+Calhoun!G151+Chambers!G151+Cherokee!G151+Chilton!G151+Choctaw!G151+Clarke!G151+Clay!G151+Cleburne!G151+Coffee!G151+Colbert!G151+Conecuh!G151+Coosa!G151+Covington!G151+Crenshaw!G151+Cullman!G151+Dale!G151+Dallas!G151+DeKalb!G151+Elmore!G151+Escambia!G151+Etowah!G151+Fayette!G151+Franklin!G151+Geneva!G151+Greene!G151+Hale!G151+Henry!G151+Houston!G151+Jackson!G151+Jefferson!G151+Lamar!G151+Lauderdale!G151+Lawrence!G151+Lee!G151+Limestone!G151+Lowndes!G151+Macon!G151+Madison!G151+Marengo!G151+Marion!G151+Marshall!G151+Mobile!G151+Monroe!G151+Montgomery!G151+Morgan!G151+Perry!G151+Pickens!G151+Pike!G151+Randolph!G151+Russell!G151+Shelby!G151+'St. Clair'!G151+Sumter!G151+Talladega!G151+Tallapoosa!G151+Tuscaloosa!G151+Walker!G151+Washington!G151+Wilcox!G151+Winston!G151</f>
        <v>52360</v>
      </c>
      <c r="H151" s="29">
        <f>G151/G152</f>
        <v>0.31299316149395057</v>
      </c>
      <c r="I151" s="47"/>
      <c r="J151" s="27"/>
      <c r="K151" s="32" t="s">
        <v>15</v>
      </c>
      <c r="L151" s="45">
        <f>SUM(L149:L150)</f>
        <v>38946</v>
      </c>
      <c r="M151" s="34">
        <f>SUM(M149:M150)</f>
        <v>1</v>
      </c>
      <c r="N151" s="47"/>
    </row>
    <row r="152" spans="1:14" ht="16.5" thickBot="1" x14ac:dyDescent="0.3">
      <c r="A152" s="22" t="s">
        <v>14</v>
      </c>
      <c r="B152" s="9">
        <f>Lauderdale!B15+Limestone!B15+Jackson!B70+Jefferson!B60+Madison!B15+Morgan!B15</f>
        <v>1195</v>
      </c>
      <c r="C152" s="29">
        <f>B152/B153</f>
        <v>8.6172705967189466E-3</v>
      </c>
      <c r="D152" s="47"/>
      <c r="E152" s="27"/>
      <c r="F152" s="39" t="s">
        <v>15</v>
      </c>
      <c r="G152" s="45">
        <f>SUM(G149:G151)</f>
        <v>167288</v>
      </c>
      <c r="H152" s="34">
        <f>SUM(H149:H151)</f>
        <v>1</v>
      </c>
      <c r="I152" s="47"/>
      <c r="J152" s="47"/>
      <c r="K152" s="47"/>
      <c r="L152" s="88"/>
      <c r="M152" s="47"/>
      <c r="N152" s="47"/>
    </row>
    <row r="153" spans="1:14" ht="16.5" thickBot="1" x14ac:dyDescent="0.3">
      <c r="A153" s="32" t="s">
        <v>15</v>
      </c>
      <c r="B153" s="45">
        <f>SUM(B140:B152)</f>
        <v>138675</v>
      </c>
      <c r="C153" s="34">
        <f>SUM(C140:C152)</f>
        <v>1</v>
      </c>
      <c r="D153" s="47"/>
      <c r="E153" s="47"/>
      <c r="F153" s="47"/>
      <c r="G153" s="88"/>
      <c r="H153" s="47"/>
      <c r="I153" s="47"/>
      <c r="J153" s="12" t="s">
        <v>260</v>
      </c>
      <c r="K153" s="13"/>
      <c r="L153" s="44" t="s">
        <v>16</v>
      </c>
      <c r="M153" s="19" t="s">
        <v>17</v>
      </c>
      <c r="N153" s="47"/>
    </row>
    <row r="154" spans="1:14" ht="16.5" thickBot="1" x14ac:dyDescent="0.3">
      <c r="A154" s="47"/>
      <c r="B154" s="88"/>
      <c r="C154" s="47"/>
      <c r="D154" s="47"/>
      <c r="E154" s="12" t="s">
        <v>148</v>
      </c>
      <c r="F154" s="13"/>
      <c r="G154" s="44" t="s">
        <v>16</v>
      </c>
      <c r="H154" s="19" t="s">
        <v>17</v>
      </c>
      <c r="I154" s="47"/>
      <c r="J154" s="15"/>
      <c r="K154" s="8" t="s">
        <v>262</v>
      </c>
      <c r="L154" s="9">
        <f>Bibb!L24+Blount!L40+Chilton!L24+Coosa!L24+Jefferson!L77+Shelby!L24</f>
        <v>20487</v>
      </c>
      <c r="M154" s="16">
        <f>L154/L156</f>
        <v>0.42619097149989599</v>
      </c>
      <c r="N154" s="47"/>
    </row>
    <row r="155" spans="1:14" ht="16.5" thickBot="1" x14ac:dyDescent="0.3">
      <c r="A155" s="12" t="s">
        <v>650</v>
      </c>
      <c r="B155" s="42" t="s">
        <v>16</v>
      </c>
      <c r="C155" s="14" t="s">
        <v>17</v>
      </c>
      <c r="D155" s="47"/>
      <c r="E155" s="15"/>
      <c r="F155" s="11" t="s">
        <v>149</v>
      </c>
      <c r="G155" s="28">
        <f>Autauga!G155+Baldwin!G155+Barbour!G155+Bibb!G155+Blount!G155+Bullock!G155+Butler!G155+Calhoun!G155+Chambers!G155+Cherokee!G155+Chilton!G155+Choctaw!G155+Clarke!G155+Clay!G155+Cleburne!G155+Coffee!G155+Colbert!G155+Conecuh!G155+Coosa!G155+Covington!G155+Crenshaw!G155+Cullman!G155+Dale!G155+Dallas!G155+DeKalb!G155+Elmore!G155+Escambia!G155+Etowah!G155+Fayette!G155+Franklin!G155+Geneva!G155+Greene!G155+Hale!G155+Henry!G155+Houston!G155+Jackson!G155+Jefferson!G155+Lamar!G155+Lauderdale!G155+Lawrence!G155+Lee!G155+Limestone!G155+Lowndes!G155+Macon!G155+Madison!G155+Marengo!G155+Marion!G155+Marshall!G155+Mobile!G155+Monroe!G155+Montgomery!G155+Morgan!G155+Perry!G155+Pickens!G155+Pike!G155+Randolph!G155+Russell!G155+Shelby!G155+'St. Clair'!G155+Sumter!G155+Talladega!G155+Tallapoosa!G155+Tuscaloosa!G155+Walker!G155+Washington!G155+Wilcox!G155+Winston!G155</f>
        <v>80057</v>
      </c>
      <c r="H155" s="16">
        <f>G155/G158</f>
        <v>0.50613888678147834</v>
      </c>
      <c r="I155" s="47"/>
      <c r="J155" s="15"/>
      <c r="K155" s="24" t="s">
        <v>261</v>
      </c>
      <c r="L155" s="9">
        <f>Bibb!L25+Blount!L41+Chilton!L25+Coosa!L25+Jefferson!L78+Shelby!L25</f>
        <v>27583</v>
      </c>
      <c r="M155" s="29">
        <f>L155/L156</f>
        <v>0.57380902850010407</v>
      </c>
      <c r="N155" s="47"/>
    </row>
    <row r="156" spans="1:14" ht="16.5" thickBot="1" x14ac:dyDescent="0.3">
      <c r="A156" s="15" t="s">
        <v>2</v>
      </c>
      <c r="B156" s="9">
        <f>Bibb!B3+Blount!B58+Chilton!B3+Coosa!B3+Jefferson!B64+Shelby!B3</f>
        <v>606</v>
      </c>
      <c r="C156" s="16">
        <f>B156/B169</f>
        <v>3.6739296497035395E-3</v>
      </c>
      <c r="D156" s="47"/>
      <c r="E156" s="15"/>
      <c r="F156" s="11" t="s">
        <v>150</v>
      </c>
      <c r="G156" s="28">
        <f>Autauga!G156+Baldwin!G156+Barbour!G156+Bibb!G156+Blount!G156+Bullock!G156+Butler!G156+Calhoun!G156+Chambers!G156+Cherokee!G156+Chilton!G156+Choctaw!G156+Clarke!G156+Clay!G156+Cleburne!G156+Coffee!G156+Colbert!G156+Conecuh!G156+Coosa!G156+Covington!G156+Crenshaw!G156+Cullman!G156+Dale!G156+Dallas!G156+DeKalb!G156+Elmore!G156+Escambia!G156+Etowah!G156+Fayette!G156+Franklin!G156+Geneva!G156+Greene!G156+Hale!G156+Henry!G156+Houston!G156+Jackson!G156+Jefferson!G156+Lamar!G156+Lauderdale!G156+Lawrence!G156+Lee!G156+Limestone!G156+Lowndes!G156+Macon!G156+Madison!G156+Marengo!G156+Marion!G156+Marshall!G156+Mobile!G156+Monroe!G156+Montgomery!G156+Morgan!G156+Perry!G156+Pickens!G156+Pike!G156+Randolph!G156+Russell!G156+Shelby!G156+'St. Clair'!G156+Sumter!G156+Talladega!G156+Tallapoosa!G156+Tuscaloosa!G156+Walker!G156+Washington!G156+Wilcox!G156+Winston!G156</f>
        <v>26223</v>
      </c>
      <c r="H156" s="16">
        <f>G156/G158</f>
        <v>0.16578787648888552</v>
      </c>
      <c r="I156" s="47"/>
      <c r="J156" s="27"/>
      <c r="K156" s="32" t="s">
        <v>15</v>
      </c>
      <c r="L156" s="45">
        <f>SUM(L154:L155)</f>
        <v>48070</v>
      </c>
      <c r="M156" s="34">
        <f>SUM(M154:M155)</f>
        <v>1</v>
      </c>
      <c r="N156" s="47"/>
    </row>
    <row r="157" spans="1:14" ht="16.5" thickBot="1" x14ac:dyDescent="0.3">
      <c r="A157" s="15" t="s">
        <v>3</v>
      </c>
      <c r="B157" s="9">
        <f>Bibb!B4+Blount!B59+Chilton!B4+Coosa!B4+Jefferson!B65+Shelby!B4</f>
        <v>15406</v>
      </c>
      <c r="C157" s="16">
        <f>B157/B169</f>
        <v>9.3400264328931892E-2</v>
      </c>
      <c r="D157" s="47"/>
      <c r="E157" s="15"/>
      <c r="F157" s="23" t="s">
        <v>151</v>
      </c>
      <c r="G157" s="28">
        <f>Autauga!G157+Baldwin!G157+Barbour!G157+Bibb!G157+Blount!G157+Bullock!G157+Butler!G157+Calhoun!G157+Chambers!G157+Cherokee!G157+Chilton!G157+Choctaw!G157+Clarke!G157+Clay!G157+Cleburne!G157+Coffee!G157+Colbert!G157+Conecuh!G157+Coosa!G157+Covington!G157+Crenshaw!G157+Cullman!G157+Dale!G157+Dallas!G157+DeKalb!G157+Elmore!G157+Escambia!G157+Etowah!G157+Fayette!G157+Franklin!G157+Geneva!G157+Greene!G157+Hale!G157+Henry!G157+Houston!G157+Jackson!G157+Jefferson!G157+Lamar!G157+Lauderdale!G157+Lawrence!G157+Lee!G157+Limestone!G157+Lowndes!G157+Macon!G157+Madison!G157+Marengo!G157+Marion!G157+Marshall!G157+Mobile!G157+Monroe!G157+Montgomery!G157+Morgan!G157+Perry!G157+Pickens!G157+Pike!G157+Randolph!G157+Russell!G157+Shelby!G157+'St. Clair'!G157+Sumter!G157+Talladega!G157+Tallapoosa!G157+Tuscaloosa!G157+Walker!G157+Washington!G157+Wilcox!G157+Winston!G157</f>
        <v>51892</v>
      </c>
      <c r="H157" s="29">
        <f>G157/G158</f>
        <v>0.32807323672963612</v>
      </c>
      <c r="I157" s="47"/>
      <c r="J157" s="47"/>
      <c r="K157" s="47"/>
      <c r="L157" s="88"/>
      <c r="M157" s="47"/>
      <c r="N157" s="47"/>
    </row>
    <row r="158" spans="1:14" ht="16.5" thickBot="1" x14ac:dyDescent="0.3">
      <c r="A158" s="15" t="s">
        <v>4</v>
      </c>
      <c r="B158" s="9">
        <f>Bibb!B5+Blount!B60+Chilton!B5+Coosa!B5+Jefferson!B66+Shelby!B5</f>
        <v>136</v>
      </c>
      <c r="C158" s="16">
        <f>B158/B169</f>
        <v>8.2451226461993622E-4</v>
      </c>
      <c r="D158" s="47"/>
      <c r="E158" s="27"/>
      <c r="F158" s="39" t="s">
        <v>15</v>
      </c>
      <c r="G158" s="45">
        <f>SUM(G155:G157)</f>
        <v>158172</v>
      </c>
      <c r="H158" s="34">
        <f>SUM(H155:H157)</f>
        <v>1</v>
      </c>
      <c r="I158" s="47"/>
      <c r="J158" s="12" t="s">
        <v>263</v>
      </c>
      <c r="K158" s="13"/>
      <c r="L158" s="44" t="s">
        <v>16</v>
      </c>
      <c r="M158" s="19" t="s">
        <v>17</v>
      </c>
      <c r="N158" s="47"/>
    </row>
    <row r="159" spans="1:14" ht="16.5" thickBot="1" x14ac:dyDescent="0.3">
      <c r="A159" s="15" t="s">
        <v>5</v>
      </c>
      <c r="B159" s="9">
        <f>Bibb!B6+Blount!B61+Chilton!B6+Coosa!B6+Jefferson!B67+Shelby!B6</f>
        <v>40790</v>
      </c>
      <c r="C159" s="16">
        <f>B159/B169</f>
        <v>0.24729305348417058</v>
      </c>
      <c r="D159" s="47"/>
      <c r="E159" s="47"/>
      <c r="F159" s="47"/>
      <c r="G159" s="88"/>
      <c r="H159" s="47"/>
      <c r="I159" s="47"/>
      <c r="J159" s="15"/>
      <c r="K159" s="31" t="s">
        <v>265</v>
      </c>
      <c r="L159" s="9">
        <f>Choctaw!L23+Dallas!L23+Greene!L23+Hale!L23+Jefferson!L82+Lowndes!L23+Marengo!L23+Montgomery!L63+Perry!L23+Pickens!L23+Sumter!L23+Tuscaloosa!L39+Wilcox!L23+Clarke!L44</f>
        <v>8972</v>
      </c>
      <c r="M159" s="16">
        <f>L159/L161</f>
        <v>0.65460382314314902</v>
      </c>
      <c r="N159" s="47"/>
    </row>
    <row r="160" spans="1:14" ht="16.5" thickBot="1" x14ac:dyDescent="0.3">
      <c r="A160" s="15" t="s">
        <v>6</v>
      </c>
      <c r="B160" s="9">
        <f>Bibb!B7+Blount!B62+Chilton!B7+Coosa!B7+Jefferson!B68+Shelby!B7</f>
        <v>102</v>
      </c>
      <c r="C160" s="16">
        <f>B160/B169</f>
        <v>6.1838419846495219E-4</v>
      </c>
      <c r="D160" s="47"/>
      <c r="E160" s="12" t="s">
        <v>152</v>
      </c>
      <c r="F160" s="13"/>
      <c r="G160" s="44" t="s">
        <v>16</v>
      </c>
      <c r="H160" s="19" t="s">
        <v>17</v>
      </c>
      <c r="I160" s="47"/>
      <c r="J160" s="15"/>
      <c r="K160" s="24" t="s">
        <v>264</v>
      </c>
      <c r="L160" s="9">
        <f>Choctaw!L24+Dallas!L24+Greene!L24+Hale!L24+Jefferson!L83+Lowndes!L24+Marengo!L24+Montgomery!L64+Perry!L24+Pickens!L24+Sumter!L24+Tuscaloosa!L40+Wilcox!L24+Clarke!L45</f>
        <v>4734</v>
      </c>
      <c r="M160" s="29">
        <f>L160/L161</f>
        <v>0.34539617685685103</v>
      </c>
      <c r="N160" s="47"/>
    </row>
    <row r="161" spans="1:14" ht="16.5" thickBot="1" x14ac:dyDescent="0.3">
      <c r="A161" s="15" t="s">
        <v>7</v>
      </c>
      <c r="B161" s="9">
        <f>Bibb!B8+Blount!B63+Chilton!B8+Coosa!B8+Jefferson!B69+Shelby!B8</f>
        <v>34</v>
      </c>
      <c r="C161" s="16">
        <f>B161/B169</f>
        <v>2.0612806615498405E-4</v>
      </c>
      <c r="D161" s="47"/>
      <c r="E161" s="15"/>
      <c r="F161" s="11" t="s">
        <v>153</v>
      </c>
      <c r="G161" s="28">
        <f>Autauga!G161+Baldwin!G161+Barbour!G161+Bibb!G161+Blount!G161+Bullock!G161+Butler!G161+Calhoun!G161+Chambers!G161+Cherokee!G161+Chilton!G161+Choctaw!G161+Clarke!G161+Clay!G161+Cleburne!G161+Coffee!G161+Colbert!G161+Conecuh!G161+Coosa!G161+Covington!G161+Crenshaw!G161+Cullman!G161+Dale!G161+Dallas!G161+DeKalb!G161+Elmore!G161+Escambia!G161+Etowah!G161+Fayette!G161+Franklin!G161+Geneva!G161+Greene!G161+Hale!G161+Henry!G161+Houston!G161+Jackson!G161+Jefferson!G161+Lamar!G161+Lauderdale!G161+Lawrence!G161+Lee!G161+Limestone!G161+Lowndes!G161+Macon!G161+Madison!G161+Marengo!G161+Marion!G161+Marshall!G161+Mobile!G161+Monroe!G161+Montgomery!G161+Morgan!G161+Perry!G161+Pickens!G161+Pike!G161+Randolph!G161+Russell!G161+Shelby!G161+'St. Clair'!G161+Sumter!G161+Talladega!G161+Tallapoosa!G161+Tuscaloosa!G161+Walker!G161+Washington!G161+Wilcox!G161+Winston!G161</f>
        <v>97939</v>
      </c>
      <c r="H161" s="16">
        <f>G161/G163</f>
        <v>0.6327217520511661</v>
      </c>
      <c r="I161" s="47"/>
      <c r="J161" s="27"/>
      <c r="K161" s="32" t="s">
        <v>15</v>
      </c>
      <c r="L161" s="45">
        <f>SUM(L159:L160)</f>
        <v>13706</v>
      </c>
      <c r="M161" s="34">
        <f>SUM(M159:M160)</f>
        <v>1</v>
      </c>
      <c r="N161" s="47"/>
    </row>
    <row r="162" spans="1:14" ht="16.5" thickBot="1" x14ac:dyDescent="0.3">
      <c r="A162" s="15" t="s">
        <v>8</v>
      </c>
      <c r="B162" s="9">
        <f>Bibb!B9+Blount!B64+Chilton!B9+Coosa!B9+Jefferson!B70+Shelby!B9</f>
        <v>379</v>
      </c>
      <c r="C162" s="16">
        <f>B162/B169</f>
        <v>2.2977216786099694E-3</v>
      </c>
      <c r="D162" s="47"/>
      <c r="E162" s="15"/>
      <c r="F162" s="23" t="s">
        <v>154</v>
      </c>
      <c r="G162" s="28">
        <f>Autauga!G162+Baldwin!G162+Barbour!G162+Bibb!G162+Blount!G162+Bullock!G162+Butler!G162+Calhoun!G162+Chambers!G162+Cherokee!G162+Chilton!G162+Choctaw!G162+Clarke!G162+Clay!G162+Cleburne!G162+Coffee!G162+Colbert!G162+Conecuh!G162+Coosa!G162+Covington!G162+Crenshaw!G162+Cullman!G162+Dale!G162+Dallas!G162+DeKalb!G162+Elmore!G162+Escambia!G162+Etowah!G162+Fayette!G162+Franklin!G162+Geneva!G162+Greene!G162+Hale!G162+Henry!G162+Houston!G162+Jackson!G162+Jefferson!G162+Lamar!G162+Lauderdale!G162+Lawrence!G162+Lee!G162+Limestone!G162+Lowndes!G162+Macon!G162+Madison!G162+Marengo!G162+Marion!G162+Marshall!G162+Mobile!G162+Monroe!G162+Montgomery!G162+Morgan!G162+Perry!G162+Pickens!G162+Pike!G162+Randolph!G162+Russell!G162+Shelby!G162+'St. Clair'!G162+Sumter!G162+Talladega!G162+Tallapoosa!G162+Tuscaloosa!G162+Walker!G162+Washington!G162+Wilcox!G162+Winston!G162</f>
        <v>56851</v>
      </c>
      <c r="H162" s="29">
        <f>G162/G163</f>
        <v>0.3672782479488339</v>
      </c>
      <c r="I162" s="47"/>
      <c r="J162" s="47"/>
      <c r="K162" s="47"/>
      <c r="L162" s="88"/>
      <c r="M162" s="47"/>
      <c r="N162" s="47"/>
    </row>
    <row r="163" spans="1:14" ht="16.5" thickBot="1" x14ac:dyDescent="0.3">
      <c r="A163" s="15" t="s">
        <v>9</v>
      </c>
      <c r="B163" s="9">
        <f>Bibb!B10+Blount!B65+Chilton!B10+Coosa!B10+Jefferson!B71+Shelby!B10</f>
        <v>8401</v>
      </c>
      <c r="C163" s="16">
        <f>B163/B169</f>
        <v>5.0931820110824151E-2</v>
      </c>
      <c r="D163" s="47"/>
      <c r="E163" s="27"/>
      <c r="F163" s="39" t="s">
        <v>15</v>
      </c>
      <c r="G163" s="45">
        <f>SUM(G161:G162)</f>
        <v>154790</v>
      </c>
      <c r="H163" s="34">
        <f>SUM(H161:H162)</f>
        <v>1</v>
      </c>
      <c r="I163" s="47"/>
      <c r="J163" s="47"/>
      <c r="K163" s="47"/>
      <c r="L163" s="88"/>
      <c r="M163" s="47"/>
      <c r="N163" s="47"/>
    </row>
    <row r="164" spans="1:14" ht="16.5" thickBot="1" x14ac:dyDescent="0.3">
      <c r="A164" s="15" t="s">
        <v>10</v>
      </c>
      <c r="B164" s="9">
        <f>Bibb!B11+Blount!B66+Chilton!B11+Coosa!B11+Jefferson!B72+Shelby!B11</f>
        <v>332</v>
      </c>
      <c r="C164" s="16">
        <f>B164/B169</f>
        <v>2.0127799401016091E-3</v>
      </c>
      <c r="D164" s="47"/>
      <c r="E164" s="47"/>
      <c r="F164" s="47"/>
      <c r="G164" s="88"/>
      <c r="H164" s="47"/>
      <c r="I164" s="47"/>
      <c r="J164" s="47"/>
      <c r="K164" s="47"/>
      <c r="L164" s="88"/>
      <c r="M164" s="47"/>
      <c r="N164" s="47"/>
    </row>
    <row r="165" spans="1:14" x14ac:dyDescent="0.25">
      <c r="A165" s="15" t="s">
        <v>11</v>
      </c>
      <c r="B165" s="9">
        <f>Bibb!B12+Blount!B67+Chilton!B12+Coosa!B12+Jefferson!B73+Shelby!B12</f>
        <v>36331</v>
      </c>
      <c r="C165" s="16">
        <f>B165/B169</f>
        <v>0.22025996386696253</v>
      </c>
      <c r="D165" s="47"/>
      <c r="E165" s="12" t="s">
        <v>155</v>
      </c>
      <c r="F165" s="13"/>
      <c r="G165" s="44" t="s">
        <v>16</v>
      </c>
      <c r="H165" s="19" t="s">
        <v>17</v>
      </c>
      <c r="I165" s="47"/>
      <c r="J165" s="47"/>
      <c r="K165" s="47"/>
      <c r="L165" s="88"/>
      <c r="M165" s="47"/>
      <c r="N165" s="47"/>
    </row>
    <row r="166" spans="1:14" x14ac:dyDescent="0.25">
      <c r="A166" s="15" t="s">
        <v>12</v>
      </c>
      <c r="B166" s="9">
        <f>Bibb!B13+Blount!B68+Chilton!B13+Coosa!B13+Jefferson!B74+Shelby!B13</f>
        <v>79</v>
      </c>
      <c r="C166" s="16">
        <f>B166/B169</f>
        <v>4.7894462430128648E-4</v>
      </c>
      <c r="D166" s="47"/>
      <c r="E166" s="15"/>
      <c r="F166" s="11" t="s">
        <v>156</v>
      </c>
      <c r="G166" s="28">
        <f>Autauga!G166+Baldwin!G166+Barbour!G166+Bibb!G166+Blount!G166+Bullock!G166+Butler!G166+Calhoun!G166+Chambers!G166+Cherokee!G166+Chilton!G166+Choctaw!G166+Clarke!G166+Clay!G166+Cleburne!G166+Coffee!G166+Colbert!G166+Conecuh!G166+Coosa!G166+Covington!G166+Crenshaw!G166+Cullman!G166+Dale!G166+Dallas!G166+DeKalb!G166+Elmore!G166+Escambia!G166+Etowah!G166+Fayette!G166+Franklin!G166+Geneva!G166+Greene!G166+Hale!G166+Henry!G166+Houston!G166+Jackson!G166+Jefferson!G166+Lamar!G166+Lauderdale!G166+Lawrence!G166+Lee!G166+Limestone!G166+Lowndes!G166+Macon!G166+Madison!G166+Marengo!G166+Marion!G166+Marshall!G166+Mobile!G166+Monroe!G166+Montgomery!G166+Morgan!G166+Perry!G166+Pickens!G166+Pike!G166+Randolph!G166+Russell!G166+Shelby!G166+'St. Clair'!G166+Sumter!G166+Talladega!G166+Tallapoosa!G166+Tuscaloosa!G166+Walker!G166+Washington!G166+Wilcox!G166+Winston!G166</f>
        <v>85207</v>
      </c>
      <c r="H166" s="16">
        <f>G166/G168</f>
        <v>0.56657734275778149</v>
      </c>
      <c r="I166" s="47"/>
      <c r="J166" s="47"/>
      <c r="K166" s="47"/>
      <c r="L166" s="88"/>
      <c r="M166" s="47"/>
      <c r="N166" s="47"/>
    </row>
    <row r="167" spans="1:14" ht="16.5" thickBot="1" x14ac:dyDescent="0.3">
      <c r="A167" s="15" t="s">
        <v>13</v>
      </c>
      <c r="B167" s="9">
        <f>Bibb!B14+Blount!B69+Chilton!B14+Coosa!B14+Jefferson!B75+Shelby!B14</f>
        <v>61177</v>
      </c>
      <c r="C167" s="16">
        <f>B167/B169</f>
        <v>0.37089107950480765</v>
      </c>
      <c r="D167" s="47"/>
      <c r="E167" s="15"/>
      <c r="F167" s="23" t="s">
        <v>157</v>
      </c>
      <c r="G167" s="28">
        <f>Autauga!G167+Baldwin!G167+Barbour!G167+Bibb!G167+Blount!G167+Bullock!G167+Butler!G167+Calhoun!G167+Chambers!G167+Cherokee!G167+Chilton!G167+Choctaw!G167+Clarke!G167+Clay!G167+Cleburne!G167+Coffee!G167+Colbert!G167+Conecuh!G167+Coosa!G167+Covington!G167+Crenshaw!G167+Cullman!G167+Dale!G167+Dallas!G167+DeKalb!G167+Elmore!G167+Escambia!G167+Etowah!G167+Fayette!G167+Franklin!G167+Geneva!G167+Greene!G167+Hale!G167+Henry!G167+Houston!G167+Jackson!G167+Jefferson!G167+Lamar!G167+Lauderdale!G167+Lawrence!G167+Lee!G167+Limestone!G167+Lowndes!G167+Macon!G167+Madison!G167+Marengo!G167+Marion!G167+Marshall!G167+Mobile!G167+Monroe!G167+Montgomery!G167+Morgan!G167+Perry!G167+Pickens!G167+Pike!G167+Randolph!G167+Russell!G167+Shelby!G167+'St. Clair'!G167+Sumter!G167+Talladega!G167+Tallapoosa!G167+Tuscaloosa!G167+Walker!G167+Washington!G167+Wilcox!G167+Winston!G167</f>
        <v>65182</v>
      </c>
      <c r="H167" s="29">
        <f>G167/G168</f>
        <v>0.43342265724221851</v>
      </c>
      <c r="I167" s="47"/>
      <c r="J167" s="47"/>
      <c r="K167" s="47"/>
      <c r="L167" s="88"/>
      <c r="M167" s="47"/>
      <c r="N167" s="47"/>
    </row>
    <row r="168" spans="1:14" ht="16.5" thickBot="1" x14ac:dyDescent="0.3">
      <c r="A168" s="22" t="s">
        <v>14</v>
      </c>
      <c r="B168" s="9">
        <f>Bibb!B15+Blount!B70+Chilton!B15+Coosa!B15+Jefferson!B76+Shelby!B15</f>
        <v>1173</v>
      </c>
      <c r="C168" s="29">
        <f>B168/B169</f>
        <v>7.1114182823469501E-3</v>
      </c>
      <c r="D168" s="47"/>
      <c r="E168" s="27"/>
      <c r="F168" s="39" t="s">
        <v>15</v>
      </c>
      <c r="G168" s="45">
        <f>SUM(G166:G167)</f>
        <v>150389</v>
      </c>
      <c r="H168" s="34">
        <f>SUM(H166:H167)</f>
        <v>1</v>
      </c>
      <c r="I168" s="47"/>
      <c r="J168" s="47"/>
      <c r="K168" s="47"/>
      <c r="L168" s="88"/>
      <c r="M168" s="47"/>
      <c r="N168" s="47"/>
    </row>
    <row r="169" spans="1:14" ht="16.5" thickBot="1" x14ac:dyDescent="0.3">
      <c r="A169" s="32" t="s">
        <v>15</v>
      </c>
      <c r="B169" s="45">
        <f>SUM(B156:B168)</f>
        <v>164946</v>
      </c>
      <c r="C169" s="34">
        <f>SUM(C156:C168)</f>
        <v>1</v>
      </c>
      <c r="D169" s="47"/>
      <c r="E169" s="47"/>
      <c r="F169" s="47"/>
      <c r="G169" s="88"/>
      <c r="H169" s="47"/>
      <c r="I169" s="47"/>
      <c r="J169" s="47"/>
      <c r="K169" s="47"/>
      <c r="L169" s="88"/>
      <c r="M169" s="47"/>
      <c r="N169" s="47"/>
    </row>
    <row r="170" spans="1:14" ht="16.5" thickBot="1" x14ac:dyDescent="0.3">
      <c r="A170" s="47"/>
      <c r="B170" s="88"/>
      <c r="C170" s="47"/>
      <c r="D170" s="47"/>
      <c r="E170" s="12" t="s">
        <v>158</v>
      </c>
      <c r="F170" s="13"/>
      <c r="G170" s="44" t="s">
        <v>16</v>
      </c>
      <c r="H170" s="19" t="s">
        <v>17</v>
      </c>
      <c r="I170" s="47"/>
      <c r="J170" s="47"/>
      <c r="K170" s="47"/>
      <c r="L170" s="88"/>
      <c r="M170" s="47"/>
      <c r="N170" s="47"/>
    </row>
    <row r="171" spans="1:14" x14ac:dyDescent="0.25">
      <c r="A171" s="12" t="s">
        <v>644</v>
      </c>
      <c r="B171" s="42" t="s">
        <v>16</v>
      </c>
      <c r="C171" s="14" t="s">
        <v>17</v>
      </c>
      <c r="D171" s="47"/>
      <c r="E171" s="15"/>
      <c r="F171" s="11" t="s">
        <v>159</v>
      </c>
      <c r="G171" s="28">
        <f>Autauga!G171+Baldwin!G171+Barbour!G171+Bibb!G171+Blount!G171+Bullock!G171+Butler!G171+Calhoun!G171+Chambers!G171+Cherokee!G171+Chilton!G171+Choctaw!G171+Clarke!G171+Clay!G171+Cleburne!G171+Coffee!G171+Colbert!G171+Conecuh!G171+Coosa!G171+Covington!G171+Crenshaw!G171+Cullman!G171+Dale!G171+Dallas!G171+DeKalb!G171+Elmore!G171+Escambia!G171+Etowah!G171+Fayette!G171+Franklin!G171+Geneva!G171+Greene!G171+Hale!G171+Henry!G171+Houston!G171+Jackson!G171+Jefferson!G171+Lamar!G171+Lauderdale!G171+Lawrence!G171+Lee!G171+Limestone!G171+Lowndes!G171+Macon!G171+Madison!G171+Marengo!G171+Marion!G171+Marshall!G171+Mobile!G171+Monroe!G171+Montgomery!G171+Morgan!G171+Perry!G171+Pickens!G171+Pike!G171+Randolph!G171+Russell!G171+Shelby!G171+'St. Clair'!G171+Sumter!G171+Talladega!G171+Tallapoosa!G171+Tuscaloosa!G171+Walker!G171+Washington!G171+Wilcox!G171+Winston!G171</f>
        <v>53809</v>
      </c>
      <c r="H171" s="16">
        <f>G171/G176</f>
        <v>0.18231130717027672</v>
      </c>
      <c r="I171" s="47"/>
      <c r="J171" s="47"/>
      <c r="K171" s="47"/>
      <c r="L171" s="88"/>
      <c r="M171" s="47"/>
      <c r="N171" s="47"/>
    </row>
    <row r="172" spans="1:14" x14ac:dyDescent="0.25">
      <c r="A172" s="15" t="s">
        <v>2</v>
      </c>
      <c r="B172" s="9">
        <f>Choctaw!B3+Clarke!B58+Dallas!B3+Greene!B3+Hale!B3+Jefferson!B80+Lowndes!B3+Marengo!B3+Montgomery!B85+Perry!B3+Pickens!B3+Sumter!B3+Tuscaloosa!B64+Wilcox!B3</f>
        <v>225</v>
      </c>
      <c r="C172" s="16">
        <f>B172/B185</f>
        <v>5.1327675882836023E-3</v>
      </c>
      <c r="D172" s="47"/>
      <c r="E172" s="15"/>
      <c r="F172" s="11" t="s">
        <v>50</v>
      </c>
      <c r="G172" s="28">
        <f>Autauga!G172+Baldwin!G172+Barbour!G172+Bibb!G172+Blount!G172+Bullock!G172+Butler!G172+Calhoun!G172+Chambers!G172+Cherokee!G172+Chilton!G172+Choctaw!G172+Clarke!G172+Clay!G172+Cleburne!G172+Coffee!G172+Colbert!G172+Conecuh!G172+Coosa!G172+Covington!G172+Crenshaw!G172+Cullman!G172+Dale!G172+Dallas!G172+DeKalb!G172+Elmore!G172+Escambia!G172+Etowah!G172+Fayette!G172+Franklin!G172+Geneva!G172+Greene!G172+Hale!G172+Henry!G172+Houston!G172+Jackson!G172+Jefferson!G172+Lamar!G172+Lauderdale!G172+Lawrence!G172+Lee!G172+Limestone!G172+Lowndes!G172+Macon!G172+Madison!G172+Marengo!G172+Marion!G172+Marshall!G172+Mobile!G172+Monroe!G172+Montgomery!G172+Morgan!G172+Perry!G172+Pickens!G172+Pike!G172+Randolph!G172+Russell!G172+Shelby!G172+'St. Clair'!G172+Sumter!G172+Talladega!G172+Tallapoosa!G172+Tuscaloosa!G172+Walker!G172+Washington!G172+Wilcox!G172+Winston!G172</f>
        <v>114530</v>
      </c>
      <c r="H172" s="16">
        <f>G172/G176</f>
        <v>0.38804129439706725</v>
      </c>
      <c r="I172" s="47"/>
      <c r="J172" s="47"/>
      <c r="K172" s="47"/>
      <c r="L172" s="88"/>
      <c r="M172" s="47"/>
      <c r="N172" s="47"/>
    </row>
    <row r="173" spans="1:14" x14ac:dyDescent="0.25">
      <c r="A173" s="15" t="s">
        <v>3</v>
      </c>
      <c r="B173" s="9">
        <f>Choctaw!B4+Clarke!B59+Dallas!B4+Greene!B4+Hale!B4+Jefferson!B81+Lowndes!B4+Marengo!B4+Montgomery!B86+Perry!B4+Pickens!B4+Sumter!B4+Tuscaloosa!B65+Wilcox!B4</f>
        <v>4182</v>
      </c>
      <c r="C173" s="16">
        <f>B173/B185</f>
        <v>9.5401040240897891E-2</v>
      </c>
      <c r="D173" s="47"/>
      <c r="E173" s="15"/>
      <c r="F173" s="11" t="s">
        <v>160</v>
      </c>
      <c r="G173" s="28">
        <f>Autauga!G173+Baldwin!G173+Barbour!G173+Bibb!G173+Blount!G173+Bullock!G173+Butler!G173+Calhoun!G173+Chambers!G173+Cherokee!G173+Chilton!G173+Choctaw!G173+Clarke!G173+Clay!G173+Cleburne!G173+Coffee!G173+Colbert!G173+Conecuh!G173+Coosa!G173+Covington!G173+Crenshaw!G173+Cullman!G173+Dale!G173+Dallas!G173+DeKalb!G173+Elmore!G173+Escambia!G173+Etowah!G173+Fayette!G173+Franklin!G173+Geneva!G173+Greene!G173+Hale!G173+Henry!G173+Houston!G173+Jackson!G173+Jefferson!G173+Lamar!G173+Lauderdale!G173+Lawrence!G173+Lee!G173+Limestone!G173+Lowndes!G173+Macon!G173+Madison!G173+Marengo!G173+Marion!G173+Marshall!G173+Mobile!G173+Monroe!G173+Montgomery!G173+Morgan!G173+Perry!G173+Pickens!G173+Pike!G173+Randolph!G173+Russell!G173+Shelby!G173+'St. Clair'!G173+Sumter!G173+Talladega!G173+Tallapoosa!G173+Tuscaloosa!G173+Walker!G173+Washington!G173+Wilcox!G173+Winston!G173</f>
        <v>51138</v>
      </c>
      <c r="H173" s="16">
        <f>G173/G176</f>
        <v>0.17326164073061404</v>
      </c>
      <c r="I173" s="47"/>
      <c r="J173" s="47"/>
      <c r="K173" s="47"/>
      <c r="L173" s="88"/>
      <c r="M173" s="47"/>
      <c r="N173" s="47"/>
    </row>
    <row r="174" spans="1:14" x14ac:dyDescent="0.25">
      <c r="A174" s="15" t="s">
        <v>4</v>
      </c>
      <c r="B174" s="9">
        <f>Choctaw!B5+Clarke!B60+Dallas!B5+Greene!B5+Hale!B5+Jefferson!B82+Lowndes!B5+Marengo!B5+Montgomery!B87+Perry!B5+Pickens!B5+Sumter!B5+Tuscaloosa!B66+Wilcox!B5</f>
        <v>40</v>
      </c>
      <c r="C174" s="16">
        <f>B174/B185</f>
        <v>9.1249201569486272E-4</v>
      </c>
      <c r="D174" s="47"/>
      <c r="E174" s="15"/>
      <c r="F174" s="11" t="s">
        <v>161</v>
      </c>
      <c r="G174" s="28">
        <f>Autauga!G174+Baldwin!G174+Barbour!G174+Bibb!G174+Blount!G174+Bullock!G174+Butler!G174+Calhoun!G174+Chambers!G174+Cherokee!G174+Chilton!G174+Choctaw!G174+Clarke!G174+Clay!G174+Cleburne!G174+Coffee!G174+Colbert!G174+Conecuh!G174+Coosa!G174+Covington!G174+Crenshaw!G174+Cullman!G174+Dale!G174+Dallas!G174+DeKalb!G174+Elmore!G174+Escambia!G174+Etowah!G174+Fayette!G174+Franklin!G174+Geneva!G174+Greene!G174+Hale!G174+Henry!G174+Houston!G174+Jackson!G174+Jefferson!G174+Lamar!G174+Lauderdale!G174+Lawrence!G174+Lee!G174+Limestone!G174+Lowndes!G174+Macon!G174+Madison!G174+Marengo!G174+Marion!G174+Marshall!G174+Mobile!G174+Monroe!G174+Montgomery!G174+Morgan!G174+Perry!G174+Pickens!G174+Pike!G174+Randolph!G174+Russell!G174+Shelby!G174+'St. Clair'!G174+Sumter!G174+Talladega!G174+Tallapoosa!G174+Tuscaloosa!G174+Walker!G174+Washington!G174+Wilcox!G174+Winston!G174</f>
        <v>23772</v>
      </c>
      <c r="H174" s="16">
        <f>G174/G176</f>
        <v>8.0542370124919951E-2</v>
      </c>
      <c r="I174" s="47"/>
      <c r="J174" s="47"/>
      <c r="K174" s="47"/>
      <c r="L174" s="88"/>
      <c r="M174" s="47"/>
      <c r="N174" s="47"/>
    </row>
    <row r="175" spans="1:14" ht="16.5" thickBot="1" x14ac:dyDescent="0.3">
      <c r="A175" s="15" t="s">
        <v>5</v>
      </c>
      <c r="B175" s="9">
        <f>Choctaw!B6+Clarke!B61+Dallas!B6+Greene!B6+Hale!B6+Jefferson!B83+Lowndes!B6+Marengo!B6+Montgomery!B88+Perry!B6+Pickens!B6+Sumter!B6+Tuscaloosa!B67+Wilcox!B6</f>
        <v>10131</v>
      </c>
      <c r="C175" s="16">
        <f>B175/B185</f>
        <v>0.23111141527511633</v>
      </c>
      <c r="D175" s="47"/>
      <c r="E175" s="15"/>
      <c r="F175" s="23" t="s">
        <v>162</v>
      </c>
      <c r="G175" s="28">
        <f>Autauga!G175+Baldwin!G175+Barbour!G175+Bibb!G175+Blount!G175+Bullock!G175+Butler!G175+Calhoun!G175+Chambers!G175+Cherokee!G175+Chilton!G175+Choctaw!G175+Clarke!G175+Clay!G175+Cleburne!G175+Coffee!G175+Colbert!G175+Conecuh!G175+Coosa!G175+Covington!G175+Crenshaw!G175+Cullman!G175+Dale!G175+Dallas!G175+DeKalb!G175+Elmore!G175+Escambia!G175+Etowah!G175+Fayette!G175+Franklin!G175+Geneva!G175+Greene!G175+Hale!G175+Henry!G175+Houston!G175+Jackson!G175+Jefferson!G175+Lamar!G175+Lauderdale!G175+Lawrence!G175+Lee!G175+Limestone!G175+Lowndes!G175+Macon!G175+Madison!G175+Marengo!G175+Marion!G175+Marshall!G175+Mobile!G175+Monroe!G175+Montgomery!G175+Morgan!G175+Perry!G175+Pickens!G175+Pike!G175+Randolph!G175+Russell!G175+Shelby!G175+'St. Clair'!G175+Sumter!G175+Talladega!G175+Tallapoosa!G175+Tuscaloosa!G175+Walker!G175+Washington!G175+Wilcox!G175+Winston!G175</f>
        <v>51900</v>
      </c>
      <c r="H175" s="29">
        <f>G175/G176</f>
        <v>0.17584338757712206</v>
      </c>
      <c r="I175" s="47"/>
      <c r="J175" s="47"/>
      <c r="K175" s="47"/>
      <c r="L175" s="88"/>
      <c r="M175" s="47"/>
      <c r="N175" s="47"/>
    </row>
    <row r="176" spans="1:14" ht="16.5" thickBot="1" x14ac:dyDescent="0.3">
      <c r="A176" s="15" t="s">
        <v>6</v>
      </c>
      <c r="B176" s="9">
        <f>Choctaw!B7+Clarke!B62+Dallas!B7+Greene!B7+Hale!B7+Jefferson!B84+Lowndes!B7+Marengo!B7+Montgomery!B89+Perry!B7+Pickens!B7+Sumter!B7+Tuscaloosa!B68+Wilcox!B7</f>
        <v>26</v>
      </c>
      <c r="C176" s="16">
        <f>B176/B185</f>
        <v>5.9311981020166078E-4</v>
      </c>
      <c r="D176" s="47"/>
      <c r="E176" s="27"/>
      <c r="F176" s="39" t="s">
        <v>15</v>
      </c>
      <c r="G176" s="45">
        <f>SUM(G171:G175)</f>
        <v>295149</v>
      </c>
      <c r="H176" s="34">
        <f>SUM(H171:H175)</f>
        <v>0.99999999999999989</v>
      </c>
      <c r="I176" s="47"/>
      <c r="J176" s="47"/>
      <c r="K176" s="47"/>
      <c r="L176" s="88"/>
      <c r="M176" s="47"/>
      <c r="N176" s="47"/>
    </row>
    <row r="177" spans="1:14" ht="16.5" thickBot="1" x14ac:dyDescent="0.3">
      <c r="A177" s="15" t="s">
        <v>7</v>
      </c>
      <c r="B177" s="9">
        <f>Choctaw!B8+Clarke!B63+Dallas!B8+Greene!B8+Hale!B8+Jefferson!B85+Lowndes!B8+Marengo!B8+Montgomery!B90+Perry!B8+Pickens!B8+Sumter!B8+Tuscaloosa!B69+Wilcox!B8</f>
        <v>15</v>
      </c>
      <c r="C177" s="16">
        <f>B177/B185</f>
        <v>3.4218450588557349E-4</v>
      </c>
      <c r="D177" s="47"/>
      <c r="E177" s="47"/>
      <c r="F177" s="47"/>
      <c r="G177" s="88"/>
      <c r="H177" s="47"/>
      <c r="I177" s="47"/>
      <c r="J177" s="47"/>
      <c r="K177" s="47"/>
      <c r="L177" s="88"/>
      <c r="M177" s="47"/>
      <c r="N177" s="47"/>
    </row>
    <row r="178" spans="1:14" x14ac:dyDescent="0.25">
      <c r="A178" s="15" t="s">
        <v>8</v>
      </c>
      <c r="B178" s="9">
        <f>Choctaw!B9+Clarke!B64+Dallas!B9+Greene!B9+Hale!B9+Jefferson!B86+Lowndes!B9+Marengo!B9+Montgomery!B91+Perry!B9+Pickens!B9+Sumter!B9+Tuscaloosa!B70+Wilcox!B9</f>
        <v>151</v>
      </c>
      <c r="C178" s="16">
        <f>B178/B185</f>
        <v>3.4446573592481064E-3</v>
      </c>
      <c r="D178" s="47"/>
      <c r="E178" s="12" t="s">
        <v>163</v>
      </c>
      <c r="F178" s="13"/>
      <c r="G178" s="44" t="s">
        <v>16</v>
      </c>
      <c r="H178" s="19" t="s">
        <v>17</v>
      </c>
      <c r="I178" s="47"/>
      <c r="J178" s="47"/>
      <c r="K178" s="47"/>
      <c r="L178" s="88"/>
      <c r="M178" s="47"/>
      <c r="N178" s="47"/>
    </row>
    <row r="179" spans="1:14" x14ac:dyDescent="0.25">
      <c r="A179" s="15" t="s">
        <v>9</v>
      </c>
      <c r="B179" s="9">
        <f>Choctaw!B10+Clarke!B65+Dallas!B10+Greene!B10+Hale!B10+Jefferson!B87+Lowndes!B10+Marengo!B10+Montgomery!B92+Perry!B10+Pickens!B10+Sumter!B10+Tuscaloosa!B71+Wilcox!B10</f>
        <v>1719</v>
      </c>
      <c r="C179" s="16">
        <f>B179/B185</f>
        <v>3.9214344374486725E-2</v>
      </c>
      <c r="D179" s="47"/>
      <c r="E179" s="15"/>
      <c r="F179" s="11" t="s">
        <v>164</v>
      </c>
      <c r="G179" s="28">
        <f>Autauga!G179+Baldwin!G179+Barbour!G179+Bibb!G179+Blount!G179+Bullock!G179+Butler!G179+Calhoun!G179+Chambers!G179+Cherokee!G179+Chilton!G179+Choctaw!G179+Clarke!G179+Clay!G179+Cleburne!G179+Coffee!G179+Colbert!G179+Conecuh!G179+Coosa!G179+Covington!G179+Crenshaw!G179+Cullman!G179+Dale!G179+Dallas!G179+DeKalb!G179+Elmore!G179+Escambia!G179+Etowah!G179+Fayette!G179+Franklin!G179+Geneva!G179+Greene!G179+Hale!G179+Henry!G179+Houston!G179+Jackson!G179+Jefferson!G179+Lamar!G179+Lauderdale!G179+Lawrence!G179+Lee!G179+Limestone!G179+Lowndes!G179+Macon!G179+Madison!G179+Marengo!G179+Marion!G179+Marshall!G179+Mobile!G179+Monroe!G179+Montgomery!G179+Morgan!G179+Perry!G179+Pickens!G179+Pike!G179+Randolph!G179+Russell!G179+Shelby!G179+'St. Clair'!G179+Sumter!G179+Talladega!G179+Tallapoosa!G179+Tuscaloosa!G179+Walker!G179+Washington!G179+Wilcox!G179+Winston!G179</f>
        <v>223385</v>
      </c>
      <c r="H179" s="16">
        <f>G179/G181</f>
        <v>0.79518797099540439</v>
      </c>
      <c r="I179" s="47"/>
      <c r="J179" s="47"/>
      <c r="K179" s="47"/>
      <c r="L179" s="88"/>
      <c r="M179" s="47"/>
      <c r="N179" s="47"/>
    </row>
    <row r="180" spans="1:14" ht="16.5" thickBot="1" x14ac:dyDescent="0.3">
      <c r="A180" s="15" t="s">
        <v>10</v>
      </c>
      <c r="B180" s="9">
        <f>Choctaw!B11+Clarke!B66+Dallas!B11+Greene!B11+Hale!B11+Jefferson!B88+Lowndes!B11+Marengo!B11+Montgomery!B93+Perry!B11+Pickens!B11+Sumter!B11+Tuscaloosa!B72+Wilcox!B11</f>
        <v>104</v>
      </c>
      <c r="C180" s="16">
        <f>B180/B185</f>
        <v>2.3724792408066431E-3</v>
      </c>
      <c r="D180" s="47"/>
      <c r="E180" s="15"/>
      <c r="F180" s="23" t="s">
        <v>165</v>
      </c>
      <c r="G180" s="28">
        <f>Autauga!G180+Baldwin!G180+Barbour!G180+Bibb!G180+Blount!G180+Bullock!G180+Butler!G180+Calhoun!G180+Chambers!G180+Cherokee!G180+Chilton!G180+Choctaw!G180+Clarke!G180+Clay!G180+Cleburne!G180+Coffee!G180+Colbert!G180+Conecuh!G180+Coosa!G180+Covington!G180+Crenshaw!G180+Cullman!G180+Dale!G180+Dallas!G180+DeKalb!G180+Elmore!G180+Escambia!G180+Etowah!G180+Fayette!G180+Franklin!G180+Geneva!G180+Greene!G180+Hale!G180+Henry!G180+Houston!G180+Jackson!G180+Jefferson!G180+Lamar!G180+Lauderdale!G180+Lawrence!G180+Lee!G180+Limestone!G180+Lowndes!G180+Macon!G180+Madison!G180+Marengo!G180+Marion!G180+Marshall!G180+Mobile!G180+Monroe!G180+Montgomery!G180+Morgan!G180+Perry!G180+Pickens!G180+Pike!G180+Randolph!G180+Russell!G180+Shelby!G180+'St. Clair'!G180+Sumter!G180+Talladega!G180+Tallapoosa!G180+Tuscaloosa!G180+Walker!G180+Washington!G180+Wilcox!G180+Winston!G180</f>
        <v>57536</v>
      </c>
      <c r="H180" s="29">
        <f>G180/G181</f>
        <v>0.20481202900459561</v>
      </c>
      <c r="I180" s="47"/>
      <c r="J180" s="47"/>
      <c r="K180" s="47"/>
      <c r="L180" s="88"/>
      <c r="M180" s="47"/>
      <c r="N180" s="47"/>
    </row>
    <row r="181" spans="1:14" ht="16.5" thickBot="1" x14ac:dyDescent="0.3">
      <c r="A181" s="15" t="s">
        <v>11</v>
      </c>
      <c r="B181" s="9">
        <f>Choctaw!B12+Clarke!B67+Dallas!B12+Greene!B12+Hale!B12+Jefferson!B89+Lowndes!B12+Marengo!B12+Montgomery!B94+Perry!B12+Pickens!B12+Sumter!B12+Tuscaloosa!B73+Wilcox!B12</f>
        <v>7946</v>
      </c>
      <c r="C181" s="16">
        <f>B181/B185</f>
        <v>0.18126653891778446</v>
      </c>
      <c r="D181" s="47"/>
      <c r="E181" s="27"/>
      <c r="F181" s="39" t="s">
        <v>15</v>
      </c>
      <c r="G181" s="45">
        <f>SUM(G179:G180)</f>
        <v>280921</v>
      </c>
      <c r="H181" s="34">
        <f>SUM(H179:H180)</f>
        <v>1</v>
      </c>
      <c r="I181" s="47"/>
      <c r="J181" s="47"/>
      <c r="K181" s="47"/>
      <c r="L181" s="88"/>
      <c r="M181" s="47"/>
      <c r="N181" s="47"/>
    </row>
    <row r="182" spans="1:14" ht="16.5" thickBot="1" x14ac:dyDescent="0.3">
      <c r="A182" s="15" t="s">
        <v>12</v>
      </c>
      <c r="B182" s="9">
        <f>Choctaw!B13+Clarke!B68+Dallas!B13+Greene!B13+Hale!B13+Jefferson!B90+Lowndes!B13+Marengo!B13+Montgomery!B95+Perry!B13+Pickens!B13+Sumter!B13+Tuscaloosa!B74+Wilcox!B13</f>
        <v>21</v>
      </c>
      <c r="C182" s="16">
        <f>B182/B185</f>
        <v>4.7905830823980291E-4</v>
      </c>
      <c r="D182" s="47"/>
      <c r="E182" s="47"/>
      <c r="F182" s="47"/>
      <c r="G182" s="88"/>
      <c r="H182" s="47"/>
      <c r="I182" s="47"/>
      <c r="J182" s="47"/>
      <c r="K182" s="47"/>
      <c r="L182" s="88"/>
      <c r="M182" s="47"/>
      <c r="N182" s="47"/>
    </row>
    <row r="183" spans="1:14" x14ac:dyDescent="0.25">
      <c r="A183" s="15" t="s">
        <v>657</v>
      </c>
      <c r="B183" s="9">
        <f>Choctaw!B14+Clarke!B69+Dallas!B14+Greene!B14+Hale!B14+Jefferson!B91+Lowndes!B14+Marengo!B14+Montgomery!B96+Perry!B14+Pickens!B14+Sumter!B14+Tuscaloosa!B75+Wilcox!B14</f>
        <v>18907</v>
      </c>
      <c r="C183" s="16">
        <f>B183/B185</f>
        <v>0.43131216351856921</v>
      </c>
      <c r="D183" s="47"/>
      <c r="E183" s="12" t="s">
        <v>166</v>
      </c>
      <c r="F183" s="13"/>
      <c r="G183" s="44" t="s">
        <v>16</v>
      </c>
      <c r="H183" s="19" t="s">
        <v>17</v>
      </c>
      <c r="I183" s="47"/>
      <c r="J183" s="47"/>
      <c r="K183" s="47"/>
      <c r="L183" s="88"/>
      <c r="M183" s="47"/>
      <c r="N183" s="47"/>
    </row>
    <row r="184" spans="1:14" ht="16.5" thickBot="1" x14ac:dyDescent="0.3">
      <c r="A184" s="22" t="s">
        <v>14</v>
      </c>
      <c r="B184" s="9">
        <f>Choctaw!B15+Clarke!B70+Dallas!B15+Greene!B15+Hale!B15+Jefferson!B92+Lowndes!B15+Marengo!B15+Montgomery!B97+Perry!B15+Pickens!B15+Sumter!B15+Tuscaloosa!B76+Wilcox!B15</f>
        <v>369</v>
      </c>
      <c r="C184" s="29">
        <f>B184/B185</f>
        <v>8.4177388447851074E-3</v>
      </c>
      <c r="D184" s="47"/>
      <c r="E184" s="15"/>
      <c r="F184" s="11" t="s">
        <v>167</v>
      </c>
      <c r="G184" s="28">
        <f>Autauga!G184+Baldwin!G184+Barbour!G184+Bibb!G184+Blount!G184+Bullock!G184+Butler!G184+Calhoun!G184+Chambers!G184+Cherokee!G184+Chilton!G184+Choctaw!G184+Clarke!G184+Clay!G184+Cleburne!G184+Coffee!G184+Colbert!G184+Conecuh!G184+Coosa!G184+Covington!G184+Crenshaw!G184+Cullman!G184+Dale!G184+Dallas!G184+DeKalb!G184+Elmore!G184+Escambia!G184+Etowah!G184+Fayette!G184+Franklin!G184+Geneva!G184+Greene!G184+Hale!G184+Henry!G184+Houston!G184+Jackson!G184+Jefferson!G184+Lamar!G184+Lauderdale!G184+Lawrence!G184+Lee!G184+Limestone!G184+Lowndes!G184+Macon!G184+Madison!G184+Marengo!G184+Marion!G184+Marshall!G184+Mobile!G184+Monroe!G184+Montgomery!G184+Morgan!G184+Perry!G184+Pickens!G184+Pike!G184+Randolph!G184+Russell!G184+Shelby!G184+'St. Clair'!G184+Sumter!G184+Talladega!G184+Tallapoosa!G184+Tuscaloosa!G184+Walker!G184+Washington!G184+Wilcox!G184+Winston!G184</f>
        <v>174305</v>
      </c>
      <c r="H184" s="16">
        <f>G184/G186</f>
        <v>0.63847049860075311</v>
      </c>
      <c r="I184" s="47"/>
      <c r="J184" s="47"/>
      <c r="K184" s="47"/>
      <c r="L184" s="88"/>
      <c r="M184" s="47"/>
      <c r="N184" s="47"/>
    </row>
    <row r="185" spans="1:14" ht="16.5" thickBot="1" x14ac:dyDescent="0.3">
      <c r="A185" s="32" t="s">
        <v>15</v>
      </c>
      <c r="B185" s="45">
        <f>SUM(B172:B184)</f>
        <v>43836</v>
      </c>
      <c r="C185" s="34">
        <f>SUM(C172:C184)</f>
        <v>0.99999999999999989</v>
      </c>
      <c r="D185" s="47"/>
      <c r="E185" s="15"/>
      <c r="F185" s="23" t="s">
        <v>168</v>
      </c>
      <c r="G185" s="28">
        <f>Autauga!G185+Baldwin!G185+Barbour!G185+Bibb!G185+Blount!G185+Bullock!G185+Butler!G185+Calhoun!G185+Chambers!G185+Cherokee!G185+Chilton!G185+Choctaw!G185+Clarke!G185+Clay!G185+Cleburne!G185+Coffee!G185+Colbert!G185+Conecuh!G185+Coosa!G185+Covington!G185+Crenshaw!G185+Cullman!G185+Dale!G185+Dallas!G185+DeKalb!G185+Elmore!G185+Escambia!G185+Etowah!G185+Fayette!G185+Franklin!G185+Geneva!G185+Greene!G185+Hale!G185+Henry!G185+Houston!G185+Jackson!G185+Jefferson!G185+Lamar!G185+Lauderdale!G185+Lawrence!G185+Lee!G185+Limestone!G185+Lowndes!G185+Macon!G185+Madison!G185+Marengo!G185+Marion!G185+Marshall!G185+Mobile!G185+Monroe!G185+Montgomery!G185+Morgan!G185+Perry!G185+Pickens!G185+Pike!G185+Randolph!G185+Russell!G185+Shelby!G185+'St. Clair'!G185+Sumter!G185+Talladega!G185+Tallapoosa!G185+Tuscaloosa!G185+Walker!G185+Washington!G185+Wilcox!G185+Winston!G185</f>
        <v>98699</v>
      </c>
      <c r="H185" s="29">
        <f>G185/G186</f>
        <v>0.36152950139924689</v>
      </c>
      <c r="I185" s="47"/>
      <c r="J185" s="47"/>
      <c r="K185" s="47"/>
      <c r="L185" s="88"/>
      <c r="M185" s="47"/>
      <c r="N185" s="47"/>
    </row>
    <row r="186" spans="1:14" ht="16.5" thickBot="1" x14ac:dyDescent="0.3">
      <c r="A186" s="47"/>
      <c r="B186" s="88"/>
      <c r="C186" s="47"/>
      <c r="D186" s="47"/>
      <c r="E186" s="27"/>
      <c r="F186" s="39" t="s">
        <v>15</v>
      </c>
      <c r="G186" s="45">
        <f>SUM(G184:G185)</f>
        <v>273004</v>
      </c>
      <c r="H186" s="34">
        <f>SUM(H184:H185)</f>
        <v>1</v>
      </c>
      <c r="I186" s="47"/>
      <c r="J186" s="47"/>
      <c r="K186" s="47"/>
      <c r="L186" s="88"/>
      <c r="M186" s="47"/>
      <c r="N186" s="47"/>
    </row>
    <row r="187" spans="1:14" x14ac:dyDescent="0.25">
      <c r="A187" s="47"/>
      <c r="B187" s="88"/>
      <c r="C187" s="47"/>
      <c r="D187" s="47"/>
      <c r="E187" s="47"/>
      <c r="F187" s="47"/>
      <c r="G187" s="88"/>
      <c r="H187" s="47"/>
      <c r="I187" s="47"/>
      <c r="J187" s="47"/>
      <c r="K187" s="47"/>
      <c r="L187" s="88"/>
      <c r="M187" s="47"/>
      <c r="N187" s="47"/>
    </row>
    <row r="188" spans="1:14" x14ac:dyDescent="0.25">
      <c r="A188" s="47"/>
      <c r="B188" s="88"/>
      <c r="C188" s="47"/>
      <c r="D188" s="47"/>
      <c r="E188" s="47"/>
      <c r="F188" s="47"/>
      <c r="G188" s="88"/>
      <c r="H188" s="47"/>
      <c r="I188" s="47"/>
      <c r="J188" s="47"/>
      <c r="K188" s="47"/>
      <c r="L188" s="88"/>
      <c r="M188" s="47"/>
      <c r="N188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I1" workbookViewId="0">
      <selection activeCell="P9" sqref="P9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1.625" customWidth="1"/>
    <col min="16" max="16" width="11.5" style="1" bestFit="1" customWidth="1"/>
    <col min="17" max="17" width="12.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314</v>
      </c>
      <c r="P2" s="42" t="s">
        <v>310</v>
      </c>
      <c r="Q2" s="14" t="s">
        <v>17</v>
      </c>
    </row>
    <row r="3" spans="1:17" x14ac:dyDescent="0.25">
      <c r="A3" s="15" t="s">
        <v>2</v>
      </c>
      <c r="B3" s="9">
        <v>36</v>
      </c>
      <c r="C3" s="16">
        <f>B3/B16</f>
        <v>7.8791858174655279E-3</v>
      </c>
      <c r="E3" s="15" t="s">
        <v>56</v>
      </c>
      <c r="F3" s="8" t="s">
        <v>57</v>
      </c>
      <c r="G3" s="9">
        <v>337</v>
      </c>
      <c r="H3" s="16">
        <f>G3/G5</f>
        <v>0.49486049926578562</v>
      </c>
      <c r="J3" s="15"/>
      <c r="K3" s="8" t="s">
        <v>171</v>
      </c>
      <c r="L3" s="9">
        <v>588</v>
      </c>
      <c r="M3" s="16">
        <f>L3/L5</f>
        <v>0.59334006054490418</v>
      </c>
      <c r="O3" s="15" t="s">
        <v>315</v>
      </c>
      <c r="P3" s="9">
        <v>2662</v>
      </c>
      <c r="Q3" s="16">
        <f>P3/P5</f>
        <v>0.69813794912142668</v>
      </c>
    </row>
    <row r="4" spans="1:17" ht="16.5" thickBot="1" x14ac:dyDescent="0.3">
      <c r="A4" s="15" t="s">
        <v>3</v>
      </c>
      <c r="B4" s="9">
        <v>597</v>
      </c>
      <c r="C4" s="16">
        <f>B4/B16</f>
        <v>0.13066316480630336</v>
      </c>
      <c r="E4" s="15"/>
      <c r="F4" s="24" t="s">
        <v>58</v>
      </c>
      <c r="G4" s="28">
        <v>344</v>
      </c>
      <c r="H4" s="29">
        <f>G4/G5</f>
        <v>0.50513950073421443</v>
      </c>
      <c r="J4" s="15"/>
      <c r="K4" s="10" t="s">
        <v>170</v>
      </c>
      <c r="L4" s="28">
        <v>403</v>
      </c>
      <c r="M4" s="29">
        <f>L4/L5</f>
        <v>0.40665993945509588</v>
      </c>
      <c r="O4" s="22" t="s">
        <v>316</v>
      </c>
      <c r="P4" s="28">
        <v>1151</v>
      </c>
      <c r="Q4" s="29">
        <f>P4/P5</f>
        <v>0.30186205087857332</v>
      </c>
    </row>
    <row r="5" spans="1:17" ht="16.5" thickBot="1" x14ac:dyDescent="0.3">
      <c r="A5" s="15" t="s">
        <v>4</v>
      </c>
      <c r="B5" s="9">
        <v>7</v>
      </c>
      <c r="C5" s="16">
        <f>B5/B16</f>
        <v>1.5320639089516305E-3</v>
      </c>
      <c r="E5" s="27"/>
      <c r="F5" s="32" t="s">
        <v>15</v>
      </c>
      <c r="G5" s="45">
        <f>SUM(G3:G4)</f>
        <v>681</v>
      </c>
      <c r="H5" s="34">
        <f>SUM(H3:H4)</f>
        <v>1</v>
      </c>
      <c r="J5" s="27"/>
      <c r="K5" s="32" t="s">
        <v>15</v>
      </c>
      <c r="L5" s="45">
        <f>SUM(L3:L4)</f>
        <v>991</v>
      </c>
      <c r="M5" s="34">
        <f>SUM(M3:M4)</f>
        <v>1</v>
      </c>
      <c r="O5" s="32" t="s">
        <v>15</v>
      </c>
      <c r="P5" s="45">
        <f>SUM(P3:P4)</f>
        <v>3813</v>
      </c>
      <c r="Q5" s="34">
        <f>SUM(Q3:Q4)</f>
        <v>1</v>
      </c>
    </row>
    <row r="6" spans="1:17" ht="16.5" thickBot="1" x14ac:dyDescent="0.3">
      <c r="A6" s="15" t="s">
        <v>5</v>
      </c>
      <c r="B6" s="9">
        <v>919</v>
      </c>
      <c r="C6" s="16">
        <f>B6/B16</f>
        <v>0.20113810461807835</v>
      </c>
    </row>
    <row r="7" spans="1:17" x14ac:dyDescent="0.25">
      <c r="A7" s="15" t="s">
        <v>6</v>
      </c>
      <c r="B7" s="9">
        <v>4</v>
      </c>
      <c r="C7" s="16">
        <f>B7/B16</f>
        <v>8.7546509082950317E-4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  <c r="O7" s="12" t="s">
        <v>314</v>
      </c>
      <c r="P7" s="42" t="s">
        <v>310</v>
      </c>
      <c r="Q7" s="14" t="s">
        <v>17</v>
      </c>
    </row>
    <row r="8" spans="1:17" x14ac:dyDescent="0.25">
      <c r="A8" s="15" t="s">
        <v>7</v>
      </c>
      <c r="B8" s="9">
        <v>1</v>
      </c>
      <c r="C8" s="16">
        <f>B8/B16</f>
        <v>2.1886627270737579E-4</v>
      </c>
      <c r="E8" s="15"/>
      <c r="F8" s="8" t="s">
        <v>60</v>
      </c>
      <c r="G8" s="9">
        <v>201</v>
      </c>
      <c r="H8" s="16">
        <f>G8/G11</f>
        <v>0.19861660079051383</v>
      </c>
      <c r="J8" s="15"/>
      <c r="K8" s="8" t="s">
        <v>225</v>
      </c>
      <c r="L8" s="9">
        <v>290</v>
      </c>
      <c r="M8" s="16">
        <f>L8/L10</f>
        <v>0.37419354838709679</v>
      </c>
      <c r="O8" s="15" t="s">
        <v>315</v>
      </c>
      <c r="P8" s="9">
        <f>P3+Macon!P3+Randolph!P3+Tallapoosa!P3</f>
        <v>7827</v>
      </c>
      <c r="Q8" s="16">
        <f>P8/P10</f>
        <v>0.53779029819980761</v>
      </c>
    </row>
    <row r="9" spans="1:17" ht="16.5" thickBot="1" x14ac:dyDescent="0.3">
      <c r="A9" s="15" t="s">
        <v>8</v>
      </c>
      <c r="B9" s="9">
        <v>12</v>
      </c>
      <c r="C9" s="16">
        <f>B9/B16</f>
        <v>2.6263952724885093E-3</v>
      </c>
      <c r="E9" s="15"/>
      <c r="F9" s="8" t="s">
        <v>61</v>
      </c>
      <c r="G9" s="9">
        <v>678</v>
      </c>
      <c r="H9" s="16">
        <f>G9/G11</f>
        <v>0.66996047430830041</v>
      </c>
      <c r="J9" s="15"/>
      <c r="K9" s="24" t="s">
        <v>226</v>
      </c>
      <c r="L9" s="28">
        <v>485</v>
      </c>
      <c r="M9" s="29">
        <f>L9/L10</f>
        <v>0.62580645161290327</v>
      </c>
      <c r="O9" s="22" t="s">
        <v>316</v>
      </c>
      <c r="P9" s="9">
        <f>P4+Macon!P4+Randolph!P4+Tallapoosa!P4</f>
        <v>6727</v>
      </c>
      <c r="Q9" s="29">
        <f>P9/P10</f>
        <v>0.46220970180019239</v>
      </c>
    </row>
    <row r="10" spans="1:17" ht="16.5" thickBot="1" x14ac:dyDescent="0.3">
      <c r="A10" s="15" t="s">
        <v>9</v>
      </c>
      <c r="B10" s="9">
        <v>168</v>
      </c>
      <c r="C10" s="16">
        <f>B10/B16</f>
        <v>3.6769533814839134E-2</v>
      </c>
      <c r="E10" s="15"/>
      <c r="F10" s="24" t="s">
        <v>62</v>
      </c>
      <c r="G10" s="28">
        <v>133</v>
      </c>
      <c r="H10" s="29">
        <f>G10/G11</f>
        <v>0.13142292490118576</v>
      </c>
      <c r="J10" s="27"/>
      <c r="K10" s="32" t="s">
        <v>15</v>
      </c>
      <c r="L10" s="45">
        <f>SUM(L8:L9)</f>
        <v>775</v>
      </c>
      <c r="M10" s="34">
        <f>SUM(M8:M9)</f>
        <v>1</v>
      </c>
      <c r="O10" s="32" t="s">
        <v>15</v>
      </c>
      <c r="P10" s="45">
        <f>SUM(P8:P9)</f>
        <v>14554</v>
      </c>
      <c r="Q10" s="34">
        <f>SUM(Q8:Q9)</f>
        <v>1</v>
      </c>
    </row>
    <row r="11" spans="1:17" ht="16.5" thickBot="1" x14ac:dyDescent="0.3">
      <c r="A11" s="15" t="s">
        <v>10</v>
      </c>
      <c r="B11" s="9">
        <v>12</v>
      </c>
      <c r="C11" s="16">
        <f>B11/B16</f>
        <v>2.6263952724885093E-3</v>
      </c>
      <c r="E11" s="27"/>
      <c r="F11" s="32" t="s">
        <v>15</v>
      </c>
      <c r="G11" s="45">
        <f>SUM(G8:G10)</f>
        <v>1012</v>
      </c>
      <c r="H11" s="34">
        <f>SUM(H8:H10)</f>
        <v>1</v>
      </c>
    </row>
    <row r="12" spans="1:17" ht="16.5" thickBot="1" x14ac:dyDescent="0.3">
      <c r="A12" s="15" t="s">
        <v>11</v>
      </c>
      <c r="B12" s="9">
        <v>596</v>
      </c>
      <c r="C12" s="16">
        <f>B12/B16</f>
        <v>0.13044429853359596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2</v>
      </c>
      <c r="C13" s="16">
        <f>B13/B16</f>
        <v>4.3773254541475159E-4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452</v>
      </c>
      <c r="M13" s="16">
        <f>L13/L15</f>
        <v>0.66765140324963068</v>
      </c>
    </row>
    <row r="14" spans="1:17" ht="16.5" thickBot="1" x14ac:dyDescent="0.3">
      <c r="A14" s="15" t="s">
        <v>13</v>
      </c>
      <c r="B14" s="9">
        <v>2171</v>
      </c>
      <c r="C14" s="16">
        <f>B14/B16</f>
        <v>0.47515867804771283</v>
      </c>
      <c r="E14" s="21"/>
      <c r="F14" s="10" t="s">
        <v>64</v>
      </c>
      <c r="G14" s="9">
        <v>331</v>
      </c>
      <c r="H14" s="16">
        <f>G14/G17</f>
        <v>0.39451728247914186</v>
      </c>
      <c r="J14" s="15"/>
      <c r="K14" s="10" t="s">
        <v>228</v>
      </c>
      <c r="L14" s="28">
        <v>225</v>
      </c>
      <c r="M14" s="29">
        <f>L14/L15</f>
        <v>0.33234859675036926</v>
      </c>
    </row>
    <row r="15" spans="1:17" ht="16.5" thickBot="1" x14ac:dyDescent="0.3">
      <c r="A15" s="22" t="s">
        <v>14</v>
      </c>
      <c r="B15" s="28">
        <v>44</v>
      </c>
      <c r="C15" s="29">
        <f>B15/B16</f>
        <v>9.6301159991245347E-3</v>
      </c>
      <c r="E15" s="21"/>
      <c r="F15" s="10" t="s">
        <v>65</v>
      </c>
      <c r="G15" s="9">
        <v>316</v>
      </c>
      <c r="H15" s="16">
        <f>G15/G17</f>
        <v>0.37663885578069128</v>
      </c>
      <c r="J15" s="27"/>
      <c r="K15" s="32" t="s">
        <v>15</v>
      </c>
      <c r="L15" s="45">
        <f>SUM(L13:L14)</f>
        <v>677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4569</v>
      </c>
      <c r="C16" s="34">
        <f>SUM(C3:C15)</f>
        <v>1</v>
      </c>
      <c r="E16" s="15"/>
      <c r="F16" s="31" t="s">
        <v>66</v>
      </c>
      <c r="G16" s="28">
        <v>192</v>
      </c>
      <c r="H16" s="29">
        <f>G16/G17</f>
        <v>0.22884386174016685</v>
      </c>
    </row>
    <row r="17" spans="1:13" ht="16.5" thickBot="1" x14ac:dyDescent="0.3">
      <c r="E17" s="27"/>
      <c r="F17" s="38" t="s">
        <v>15</v>
      </c>
      <c r="G17" s="45">
        <f>SUM(G14:G16)</f>
        <v>839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448</v>
      </c>
      <c r="M18" s="16">
        <f>L18/L20</f>
        <v>0.66865671641791047</v>
      </c>
    </row>
    <row r="19" spans="1:13" ht="16.5" thickBot="1" x14ac:dyDescent="0.3">
      <c r="A19" s="15" t="s">
        <v>19</v>
      </c>
      <c r="B19" s="9">
        <v>97</v>
      </c>
      <c r="C19" s="16">
        <f>B19/B24</f>
        <v>2.4445564516129031E-2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222</v>
      </c>
      <c r="M19" s="29">
        <f>L19/L20</f>
        <v>0.33134328358208953</v>
      </c>
    </row>
    <row r="20" spans="1:13" ht="16.5" thickBot="1" x14ac:dyDescent="0.3">
      <c r="A20" s="15" t="s">
        <v>20</v>
      </c>
      <c r="B20" s="9">
        <v>261</v>
      </c>
      <c r="C20" s="16">
        <f>B20/B24</f>
        <v>6.5776209677419359E-2</v>
      </c>
      <c r="E20" s="15"/>
      <c r="F20" s="11" t="s">
        <v>68</v>
      </c>
      <c r="G20" s="9">
        <v>453</v>
      </c>
      <c r="H20" s="16">
        <f>G20/G22</f>
        <v>0.55925925925925923</v>
      </c>
      <c r="J20" s="27"/>
      <c r="K20" s="32" t="s">
        <v>15</v>
      </c>
      <c r="L20" s="45">
        <f>SUM(L18:L19)</f>
        <v>670</v>
      </c>
      <c r="M20" s="34">
        <f>SUM(M18:M19)</f>
        <v>1</v>
      </c>
    </row>
    <row r="21" spans="1:13" ht="16.5" thickBot="1" x14ac:dyDescent="0.3">
      <c r="A21" s="15" t="s">
        <v>21</v>
      </c>
      <c r="B21" s="9">
        <v>921</v>
      </c>
      <c r="C21" s="16">
        <f>B21/B24</f>
        <v>0.23210685483870969</v>
      </c>
      <c r="E21" s="15"/>
      <c r="F21" s="23" t="s">
        <v>69</v>
      </c>
      <c r="G21" s="28">
        <v>357</v>
      </c>
      <c r="H21" s="29">
        <f>G21/G22</f>
        <v>0.44074074074074077</v>
      </c>
    </row>
    <row r="22" spans="1:13" ht="16.5" thickBot="1" x14ac:dyDescent="0.3">
      <c r="A22" s="15" t="s">
        <v>22</v>
      </c>
      <c r="B22" s="9">
        <v>60</v>
      </c>
      <c r="C22" s="16">
        <f>B22/B24</f>
        <v>1.5120967741935484E-2</v>
      </c>
      <c r="E22" s="27"/>
      <c r="F22" s="39" t="s">
        <v>15</v>
      </c>
      <c r="G22" s="45">
        <f>SUM(G20:G21)</f>
        <v>810</v>
      </c>
      <c r="H22" s="34">
        <f>SUM(H20:H21)</f>
        <v>1</v>
      </c>
    </row>
    <row r="23" spans="1:13" ht="16.5" thickBot="1" x14ac:dyDescent="0.3">
      <c r="A23" s="22" t="s">
        <v>23</v>
      </c>
      <c r="B23" s="28">
        <v>2629</v>
      </c>
      <c r="C23" s="29">
        <f>B23/B24</f>
        <v>0.66255040322580649</v>
      </c>
      <c r="F23" s="3"/>
    </row>
    <row r="24" spans="1:13" ht="16.5" thickBot="1" x14ac:dyDescent="0.3">
      <c r="A24" s="35" t="s">
        <v>15</v>
      </c>
      <c r="B24" s="45">
        <f>SUM(B19:B23)</f>
        <v>3968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251</v>
      </c>
      <c r="H25" s="16">
        <f>G25/G29</f>
        <v>0.31893265565438372</v>
      </c>
    </row>
    <row r="26" spans="1:13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109</v>
      </c>
      <c r="H26" s="16">
        <f>G26/G29</f>
        <v>0.13850063532401524</v>
      </c>
    </row>
    <row r="27" spans="1:13" x14ac:dyDescent="0.25">
      <c r="A27" s="15" t="s">
        <v>33</v>
      </c>
      <c r="B27" s="9">
        <v>1093</v>
      </c>
      <c r="C27" s="16">
        <f>B27/B29</f>
        <v>0.27946816670928154</v>
      </c>
      <c r="E27" s="15"/>
      <c r="F27" s="11" t="s">
        <v>73</v>
      </c>
      <c r="G27" s="9">
        <v>152</v>
      </c>
      <c r="H27" s="16">
        <f>G27/G29</f>
        <v>0.19313850063532401</v>
      </c>
    </row>
    <row r="28" spans="1:13" ht="16.5" thickBot="1" x14ac:dyDescent="0.3">
      <c r="A28" s="21" t="s">
        <v>32</v>
      </c>
      <c r="B28" s="28">
        <v>2818</v>
      </c>
      <c r="C28" s="29">
        <f>B28/B29</f>
        <v>0.72053183329071846</v>
      </c>
      <c r="E28" s="15"/>
      <c r="F28" s="23" t="s">
        <v>74</v>
      </c>
      <c r="G28" s="28">
        <v>275</v>
      </c>
      <c r="H28" s="29">
        <f>G28/G29</f>
        <v>0.34942820838627703</v>
      </c>
    </row>
    <row r="29" spans="1:13" ht="16.5" thickBot="1" x14ac:dyDescent="0.3">
      <c r="A29" s="32" t="s">
        <v>15</v>
      </c>
      <c r="B29" s="45">
        <f>SUM(B27:B28)</f>
        <v>3911</v>
      </c>
      <c r="C29" s="34">
        <f>SUM(C27:C28)</f>
        <v>1</v>
      </c>
      <c r="E29" s="27"/>
      <c r="F29" s="39" t="s">
        <v>15</v>
      </c>
      <c r="G29" s="45">
        <f>SUM(G25:G28)</f>
        <v>787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910</v>
      </c>
      <c r="C32" s="16">
        <f>B32/B34</f>
        <v>0.28526645768025077</v>
      </c>
      <c r="E32" s="15"/>
      <c r="F32" s="11" t="s">
        <v>628</v>
      </c>
      <c r="G32" s="95">
        <v>322</v>
      </c>
      <c r="H32" s="16">
        <f>G32/G37</f>
        <v>0.42368421052631577</v>
      </c>
    </row>
    <row r="33" spans="1:8" ht="16.5" thickBot="1" x14ac:dyDescent="0.3">
      <c r="A33" s="22" t="s">
        <v>39</v>
      </c>
      <c r="B33" s="28">
        <v>2280</v>
      </c>
      <c r="C33" s="29">
        <f>B33/B34</f>
        <v>0.71473354231974917</v>
      </c>
      <c r="E33" s="15"/>
      <c r="F33" s="11" t="s">
        <v>629</v>
      </c>
      <c r="G33" s="95">
        <v>113</v>
      </c>
      <c r="H33" s="16">
        <f>G33/G37</f>
        <v>0.14868421052631578</v>
      </c>
    </row>
    <row r="34" spans="1:8" ht="16.5" thickBot="1" x14ac:dyDescent="0.3">
      <c r="A34" s="32" t="s">
        <v>15</v>
      </c>
      <c r="B34" s="45">
        <f>SUM(B32:B33)</f>
        <v>3190</v>
      </c>
      <c r="C34" s="34">
        <f>SUM(C32:C33)</f>
        <v>1</v>
      </c>
      <c r="E34" s="15"/>
      <c r="F34" s="11" t="s">
        <v>630</v>
      </c>
      <c r="G34" s="95">
        <v>134</v>
      </c>
      <c r="H34" s="16">
        <f>G34/G37</f>
        <v>0.1763157894736842</v>
      </c>
    </row>
    <row r="35" spans="1:8" ht="16.5" thickBot="1" x14ac:dyDescent="0.3">
      <c r="E35" s="15"/>
      <c r="F35" s="11" t="s">
        <v>631</v>
      </c>
      <c r="G35" s="95">
        <v>142</v>
      </c>
      <c r="H35" s="16">
        <f>G35/G37</f>
        <v>0.18684210526315789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49</v>
      </c>
      <c r="H36" s="29">
        <f>G36/G37</f>
        <v>6.4473684210526322E-2</v>
      </c>
    </row>
    <row r="37" spans="1:8" ht="16.5" thickBot="1" x14ac:dyDescent="0.3">
      <c r="A37" s="15" t="s">
        <v>53</v>
      </c>
      <c r="B37" s="9">
        <v>1760</v>
      </c>
      <c r="C37" s="16">
        <f>B37/B39</f>
        <v>0.51537335285505126</v>
      </c>
      <c r="E37" s="27"/>
      <c r="F37" s="39" t="s">
        <v>15</v>
      </c>
      <c r="G37" s="97">
        <f>SUM(G32:G36)</f>
        <v>760</v>
      </c>
      <c r="H37" s="37">
        <f>SUM(H32:H36)</f>
        <v>1</v>
      </c>
    </row>
    <row r="38" spans="1:8" ht="16.5" thickBot="1" x14ac:dyDescent="0.3">
      <c r="A38" s="22" t="s">
        <v>54</v>
      </c>
      <c r="B38" s="28">
        <v>1655</v>
      </c>
      <c r="C38" s="29">
        <f>B38/B39</f>
        <v>0.48462664714494874</v>
      </c>
      <c r="F38" s="3"/>
    </row>
    <row r="39" spans="1:8" ht="16.5" thickBot="1" x14ac:dyDescent="0.3">
      <c r="A39" s="32" t="s">
        <v>15</v>
      </c>
      <c r="B39" s="45">
        <f>SUM(B37:B38)</f>
        <v>3415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349</v>
      </c>
      <c r="H40" s="16">
        <f>G40/G44</f>
        <v>0.47547683923705725</v>
      </c>
    </row>
    <row r="41" spans="1:8" x14ac:dyDescent="0.25">
      <c r="E41" s="15"/>
      <c r="F41" s="11" t="s">
        <v>77</v>
      </c>
      <c r="G41" s="9">
        <v>113</v>
      </c>
      <c r="H41" s="16">
        <f>G41/G44</f>
        <v>0.15395095367847411</v>
      </c>
    </row>
    <row r="42" spans="1:8" x14ac:dyDescent="0.25">
      <c r="E42" s="15"/>
      <c r="F42" s="11" t="s">
        <v>78</v>
      </c>
      <c r="G42" s="9">
        <v>163</v>
      </c>
      <c r="H42" s="16">
        <f>G42/G44</f>
        <v>0.22207084468664851</v>
      </c>
    </row>
    <row r="43" spans="1:8" ht="16.5" thickBot="1" x14ac:dyDescent="0.3">
      <c r="E43" s="15"/>
      <c r="F43" s="23" t="s">
        <v>79</v>
      </c>
      <c r="G43" s="28">
        <v>109</v>
      </c>
      <c r="H43" s="29">
        <f>G43/G44</f>
        <v>0.14850136239782016</v>
      </c>
    </row>
    <row r="44" spans="1:8" ht="16.5" thickBot="1" x14ac:dyDescent="0.3">
      <c r="E44" s="27"/>
      <c r="F44" s="39" t="s">
        <v>15</v>
      </c>
      <c r="G44" s="45">
        <f>SUM(G40:G43)</f>
        <v>734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689</v>
      </c>
      <c r="H47" s="16">
        <f>G47/G49</f>
        <v>0.84332925336597309</v>
      </c>
    </row>
    <row r="48" spans="1:8" ht="16.5" thickBot="1" x14ac:dyDescent="0.3">
      <c r="B48"/>
      <c r="E48" s="15"/>
      <c r="F48" s="23" t="s">
        <v>82</v>
      </c>
      <c r="G48" s="28">
        <v>128</v>
      </c>
      <c r="H48" s="29">
        <f>G48/G49</f>
        <v>0.15667074663402691</v>
      </c>
    </row>
    <row r="49" spans="2:8" ht="16.5" thickBot="1" x14ac:dyDescent="0.3">
      <c r="B49"/>
      <c r="E49" s="27"/>
      <c r="F49" s="39" t="s">
        <v>15</v>
      </c>
      <c r="G49" s="45">
        <f>SUM(G47:G48)</f>
        <v>817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531</v>
      </c>
      <c r="H52" s="16">
        <f>G52/G54</f>
        <v>0.78088235294117647</v>
      </c>
    </row>
    <row r="53" spans="2:8" ht="16.5" thickBot="1" x14ac:dyDescent="0.3">
      <c r="B53"/>
      <c r="E53" s="15"/>
      <c r="F53" s="23" t="s">
        <v>85</v>
      </c>
      <c r="G53" s="28">
        <v>149</v>
      </c>
      <c r="H53" s="29">
        <f>G53/G54</f>
        <v>0.21911764705882353</v>
      </c>
    </row>
    <row r="54" spans="2:8" ht="16.5" thickBot="1" x14ac:dyDescent="0.3">
      <c r="B54"/>
      <c r="E54" s="27"/>
      <c r="F54" s="39" t="s">
        <v>15</v>
      </c>
      <c r="G54" s="45">
        <f>SUM(G52:G53)</f>
        <v>680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278</v>
      </c>
      <c r="H57" s="16">
        <f>G57/G59</f>
        <v>0.38772663877266389</v>
      </c>
    </row>
    <row r="58" spans="2:8" ht="16.5" thickBot="1" x14ac:dyDescent="0.3">
      <c r="B58"/>
      <c r="E58" s="15"/>
      <c r="F58" s="23" t="s">
        <v>88</v>
      </c>
      <c r="G58" s="28">
        <v>439</v>
      </c>
      <c r="H58" s="29">
        <f>G58/G59</f>
        <v>0.61227336122733611</v>
      </c>
    </row>
    <row r="59" spans="2:8" ht="16.5" thickBot="1" x14ac:dyDescent="0.3">
      <c r="B59"/>
      <c r="E59" s="27"/>
      <c r="F59" s="39" t="s">
        <v>15</v>
      </c>
      <c r="G59" s="45">
        <f>SUM(G57:G58)</f>
        <v>717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358</v>
      </c>
      <c r="H62" s="16">
        <f>G62/G64</f>
        <v>0.50924608819345663</v>
      </c>
    </row>
    <row r="63" spans="2:8" ht="16.5" thickBot="1" x14ac:dyDescent="0.3">
      <c r="B63"/>
      <c r="E63" s="15"/>
      <c r="F63" s="23" t="s">
        <v>91</v>
      </c>
      <c r="G63" s="28">
        <v>345</v>
      </c>
      <c r="H63" s="29">
        <f>G63/G64</f>
        <v>0.49075391180654337</v>
      </c>
    </row>
    <row r="64" spans="2:8" ht="16.5" thickBot="1" x14ac:dyDescent="0.3">
      <c r="B64"/>
      <c r="E64" s="27"/>
      <c r="F64" s="39" t="s">
        <v>15</v>
      </c>
      <c r="G64" s="45">
        <f>SUM(G62:G63)</f>
        <v>703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467</v>
      </c>
      <c r="H67" s="16">
        <f>G67/G70</f>
        <v>0.48144329896907218</v>
      </c>
    </row>
    <row r="68" spans="2:8" x14ac:dyDescent="0.25">
      <c r="B68"/>
      <c r="E68" s="15"/>
      <c r="F68" s="11" t="s">
        <v>94</v>
      </c>
      <c r="G68" s="9">
        <v>248</v>
      </c>
      <c r="H68" s="16">
        <f>G68/G70</f>
        <v>0.25567010309278349</v>
      </c>
    </row>
    <row r="69" spans="2:8" ht="16.5" thickBot="1" x14ac:dyDescent="0.3">
      <c r="B69"/>
      <c r="E69" s="15"/>
      <c r="F69" s="23" t="s">
        <v>95</v>
      </c>
      <c r="G69" s="28">
        <v>255</v>
      </c>
      <c r="H69" s="29">
        <f>G69/G70</f>
        <v>0.26288659793814434</v>
      </c>
    </row>
    <row r="70" spans="2:8" ht="16.5" thickBot="1" x14ac:dyDescent="0.3">
      <c r="B70"/>
      <c r="E70" s="27"/>
      <c r="F70" s="39" t="s">
        <v>15</v>
      </c>
      <c r="G70" s="45">
        <f>SUM(G67:G69)</f>
        <v>970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335</v>
      </c>
      <c r="H73" s="16">
        <f>G73/G75</f>
        <v>0.37305122494432069</v>
      </c>
    </row>
    <row r="74" spans="2:8" ht="16.5" thickBot="1" x14ac:dyDescent="0.3">
      <c r="B74"/>
      <c r="E74" s="15"/>
      <c r="F74" s="23" t="s">
        <v>98</v>
      </c>
      <c r="G74" s="28">
        <v>563</v>
      </c>
      <c r="H74" s="29">
        <f>G74/G75</f>
        <v>0.62694877505567925</v>
      </c>
    </row>
    <row r="75" spans="2:8" ht="16.5" thickBot="1" x14ac:dyDescent="0.3">
      <c r="B75"/>
      <c r="E75" s="27"/>
      <c r="F75" s="39" t="s">
        <v>15</v>
      </c>
      <c r="G75" s="45">
        <f>SUM(G73:G74)</f>
        <v>898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280</v>
      </c>
      <c r="H78" s="16">
        <f>G78/G82</f>
        <v>0.30837004405286345</v>
      </c>
    </row>
    <row r="79" spans="2:8" x14ac:dyDescent="0.25">
      <c r="B79"/>
      <c r="E79" s="22"/>
      <c r="F79" s="23" t="s">
        <v>101</v>
      </c>
      <c r="G79" s="28">
        <v>120</v>
      </c>
      <c r="H79" s="29">
        <f>G79/G82</f>
        <v>0.13215859030837004</v>
      </c>
    </row>
    <row r="80" spans="2:8" x14ac:dyDescent="0.25">
      <c r="B80"/>
      <c r="E80" s="15"/>
      <c r="F80" s="11" t="s">
        <v>635</v>
      </c>
      <c r="G80" s="9">
        <v>416</v>
      </c>
      <c r="H80" s="16">
        <f>G80/G82</f>
        <v>0.45814977973568283</v>
      </c>
    </row>
    <row r="81" spans="2:8" ht="16.5" thickBot="1" x14ac:dyDescent="0.3">
      <c r="B81"/>
      <c r="E81" s="17"/>
      <c r="F81" s="91" t="s">
        <v>636</v>
      </c>
      <c r="G81" s="40">
        <v>92</v>
      </c>
      <c r="H81" s="41">
        <f>G81/G82</f>
        <v>0.1013215859030837</v>
      </c>
    </row>
    <row r="82" spans="2:8" ht="16.5" thickBot="1" x14ac:dyDescent="0.3">
      <c r="B82"/>
      <c r="E82" s="104"/>
      <c r="F82" s="105" t="s">
        <v>15</v>
      </c>
      <c r="G82" s="106">
        <f>SUM(G78:G81)</f>
        <v>908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357</v>
      </c>
      <c r="H85" s="16">
        <f>G85/G88</f>
        <v>0.39578713968957874</v>
      </c>
    </row>
    <row r="86" spans="2:8" x14ac:dyDescent="0.25">
      <c r="B86"/>
      <c r="E86" s="15"/>
      <c r="F86" s="11" t="s">
        <v>104</v>
      </c>
      <c r="G86" s="9">
        <v>288</v>
      </c>
      <c r="H86" s="16">
        <f>G86/G88</f>
        <v>0.31929046563192903</v>
      </c>
    </row>
    <row r="87" spans="2:8" ht="16.5" thickBot="1" x14ac:dyDescent="0.3">
      <c r="B87"/>
      <c r="E87" s="15"/>
      <c r="F87" s="23" t="s">
        <v>105</v>
      </c>
      <c r="G87" s="28">
        <v>257</v>
      </c>
      <c r="H87" s="29">
        <f>G87/G88</f>
        <v>0.28492239467849223</v>
      </c>
    </row>
    <row r="88" spans="2:8" ht="16.5" thickBot="1" x14ac:dyDescent="0.3">
      <c r="B88"/>
      <c r="E88" s="27"/>
      <c r="F88" s="39" t="s">
        <v>15</v>
      </c>
      <c r="G88" s="45">
        <f>SUM(G85:G87)</f>
        <v>902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550</v>
      </c>
      <c r="H91" s="16">
        <f>G91/G93</f>
        <v>0.6084070796460177</v>
      </c>
    </row>
    <row r="92" spans="2:8" ht="16.5" thickBot="1" x14ac:dyDescent="0.3">
      <c r="B92"/>
      <c r="E92" s="15"/>
      <c r="F92" s="23" t="s">
        <v>108</v>
      </c>
      <c r="G92" s="28">
        <v>354</v>
      </c>
      <c r="H92" s="29">
        <f>G92/G93</f>
        <v>0.3915929203539823</v>
      </c>
    </row>
    <row r="93" spans="2:8" ht="16.5" thickBot="1" x14ac:dyDescent="0.3">
      <c r="B93"/>
      <c r="E93" s="27"/>
      <c r="F93" s="39" t="s">
        <v>15</v>
      </c>
      <c r="G93" s="45">
        <f>SUM(G91:G92)</f>
        <v>904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360</v>
      </c>
      <c r="H96" s="16">
        <f>G96/G98</f>
        <v>0.41142857142857142</v>
      </c>
    </row>
    <row r="97" spans="2:8" ht="16.5" thickBot="1" x14ac:dyDescent="0.3">
      <c r="B97"/>
      <c r="E97" s="15"/>
      <c r="F97" s="23" t="s">
        <v>111</v>
      </c>
      <c r="G97" s="28">
        <v>515</v>
      </c>
      <c r="H97" s="29">
        <f>G97/G98</f>
        <v>0.58857142857142852</v>
      </c>
    </row>
    <row r="98" spans="2:8" ht="16.5" thickBot="1" x14ac:dyDescent="0.3">
      <c r="B98"/>
      <c r="E98" s="27"/>
      <c r="F98" s="39" t="s">
        <v>15</v>
      </c>
      <c r="G98" s="45">
        <f>SUM(G96:G97)</f>
        <v>875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217</v>
      </c>
      <c r="H101" s="16">
        <f>G101/G103</f>
        <v>0.57407407407407407</v>
      </c>
    </row>
    <row r="102" spans="2:8" ht="16.5" thickBot="1" x14ac:dyDescent="0.3">
      <c r="B102"/>
      <c r="E102" s="15"/>
      <c r="F102" s="23" t="s">
        <v>114</v>
      </c>
      <c r="G102" s="28">
        <v>161</v>
      </c>
      <c r="H102" s="29">
        <f>G102/G103</f>
        <v>0.42592592592592593</v>
      </c>
    </row>
    <row r="103" spans="2:8" ht="16.5" thickBot="1" x14ac:dyDescent="0.3">
      <c r="B103"/>
      <c r="E103" s="27"/>
      <c r="F103" s="39" t="s">
        <v>15</v>
      </c>
      <c r="G103" s="45">
        <f>SUM(G101:G102)</f>
        <v>378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230</v>
      </c>
      <c r="H106" s="16">
        <f>G106/G108</f>
        <v>0.49568965517241381</v>
      </c>
    </row>
    <row r="107" spans="2:8" ht="16.5" thickBot="1" x14ac:dyDescent="0.3">
      <c r="B107"/>
      <c r="E107" s="15"/>
      <c r="F107" s="23" t="s">
        <v>117</v>
      </c>
      <c r="G107" s="28">
        <v>234</v>
      </c>
      <c r="H107" s="29">
        <f>G107/G108</f>
        <v>0.50431034482758619</v>
      </c>
    </row>
    <row r="108" spans="2:8" ht="16.5" thickBot="1" x14ac:dyDescent="0.3">
      <c r="B108"/>
      <c r="E108" s="27"/>
      <c r="F108" s="39" t="s">
        <v>15</v>
      </c>
      <c r="G108" s="45">
        <f>SUM(G106:G107)</f>
        <v>464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245</v>
      </c>
      <c r="H111" s="16">
        <f>G111/G116</f>
        <v>0.34850640113798009</v>
      </c>
    </row>
    <row r="112" spans="2:8" x14ac:dyDescent="0.25">
      <c r="B112"/>
      <c r="E112" s="15"/>
      <c r="F112" s="11" t="s">
        <v>120</v>
      </c>
      <c r="G112" s="9">
        <v>36</v>
      </c>
      <c r="H112" s="16">
        <f>G112/G116</f>
        <v>5.1209103840682786E-2</v>
      </c>
    </row>
    <row r="113" spans="2:8" x14ac:dyDescent="0.25">
      <c r="B113"/>
      <c r="E113" s="15"/>
      <c r="F113" s="11" t="s">
        <v>121</v>
      </c>
      <c r="G113" s="9">
        <v>171</v>
      </c>
      <c r="H113" s="16">
        <f>G113/G116</f>
        <v>0.24324324324324326</v>
      </c>
    </row>
    <row r="114" spans="2:8" x14ac:dyDescent="0.25">
      <c r="B114"/>
      <c r="E114" s="15"/>
      <c r="F114" s="11" t="s">
        <v>122</v>
      </c>
      <c r="G114" s="9">
        <v>122</v>
      </c>
      <c r="H114" s="16">
        <f>G114/G116</f>
        <v>0.17354196301564723</v>
      </c>
    </row>
    <row r="115" spans="2:8" ht="16.5" thickBot="1" x14ac:dyDescent="0.3">
      <c r="B115"/>
      <c r="E115" s="15"/>
      <c r="F115" s="23" t="s">
        <v>123</v>
      </c>
      <c r="G115" s="28">
        <v>129</v>
      </c>
      <c r="H115" s="29">
        <f>G115/G116</f>
        <v>0.18349928876244664</v>
      </c>
    </row>
    <row r="116" spans="2:8" ht="16.5" thickBot="1" x14ac:dyDescent="0.3">
      <c r="B116"/>
      <c r="E116" s="27"/>
      <c r="F116" s="39" t="s">
        <v>15</v>
      </c>
      <c r="G116" s="45">
        <f>SUM(G111:G115)</f>
        <v>703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305</v>
      </c>
      <c r="H119" s="16">
        <f>G119/G121</f>
        <v>0.45252225519287836</v>
      </c>
    </row>
    <row r="120" spans="2:8" ht="16.5" thickBot="1" x14ac:dyDescent="0.3">
      <c r="B120"/>
      <c r="E120" s="15"/>
      <c r="F120" s="23" t="s">
        <v>126</v>
      </c>
      <c r="G120" s="28">
        <v>369</v>
      </c>
      <c r="H120" s="29">
        <f>G120/G121</f>
        <v>0.54747774480712164</v>
      </c>
    </row>
    <row r="121" spans="2:8" ht="16.5" thickBot="1" x14ac:dyDescent="0.3">
      <c r="B121"/>
      <c r="E121" s="27"/>
      <c r="F121" s="39" t="s">
        <v>15</v>
      </c>
      <c r="G121" s="45">
        <f>SUM(G119:G120)</f>
        <v>674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331</v>
      </c>
      <c r="H124" s="16">
        <f>G124/G127</f>
        <v>0.47285714285714286</v>
      </c>
    </row>
    <row r="125" spans="2:8" x14ac:dyDescent="0.25">
      <c r="B125"/>
      <c r="E125" s="15"/>
      <c r="F125" s="11" t="s">
        <v>129</v>
      </c>
      <c r="G125" s="9">
        <v>109</v>
      </c>
      <c r="H125" s="16">
        <f>G125/G127</f>
        <v>0.15571428571428572</v>
      </c>
    </row>
    <row r="126" spans="2:8" ht="16.5" thickBot="1" x14ac:dyDescent="0.3">
      <c r="B126"/>
      <c r="E126" s="15"/>
      <c r="F126" s="23" t="s">
        <v>130</v>
      </c>
      <c r="G126" s="28">
        <v>260</v>
      </c>
      <c r="H126" s="29">
        <f>G126/G127</f>
        <v>0.37142857142857144</v>
      </c>
    </row>
    <row r="127" spans="2:8" ht="16.5" thickBot="1" x14ac:dyDescent="0.3">
      <c r="B127"/>
      <c r="E127" s="27"/>
      <c r="F127" s="39" t="s">
        <v>15</v>
      </c>
      <c r="G127" s="45">
        <f>SUM(G124:G126)</f>
        <v>700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363</v>
      </c>
      <c r="H130" s="16">
        <f>G130/G134</f>
        <v>0.52230215827338133</v>
      </c>
    </row>
    <row r="131" spans="2:8" x14ac:dyDescent="0.25">
      <c r="B131"/>
      <c r="E131" s="15"/>
      <c r="F131" s="11" t="s">
        <v>133</v>
      </c>
      <c r="G131" s="9">
        <v>55</v>
      </c>
      <c r="H131" s="16">
        <f>G131/G134</f>
        <v>7.9136690647482008E-2</v>
      </c>
    </row>
    <row r="132" spans="2:8" x14ac:dyDescent="0.25">
      <c r="B132"/>
      <c r="E132" s="15"/>
      <c r="F132" s="11" t="s">
        <v>134</v>
      </c>
      <c r="G132" s="9">
        <v>225</v>
      </c>
      <c r="H132" s="16">
        <f>G132/G134</f>
        <v>0.32374100719424459</v>
      </c>
    </row>
    <row r="133" spans="2:8" ht="16.5" thickBot="1" x14ac:dyDescent="0.3">
      <c r="B133"/>
      <c r="E133" s="15"/>
      <c r="F133" s="23" t="s">
        <v>135</v>
      </c>
      <c r="G133" s="28">
        <v>52</v>
      </c>
      <c r="H133" s="29">
        <f>G133/G134</f>
        <v>7.4820143884892082E-2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695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356</v>
      </c>
      <c r="H137" s="16">
        <f>G137/G139</f>
        <v>0.52740740740740744</v>
      </c>
    </row>
    <row r="138" spans="2:8" ht="16.5" thickBot="1" x14ac:dyDescent="0.3">
      <c r="B138"/>
      <c r="E138" s="15"/>
      <c r="F138" s="23" t="s">
        <v>138</v>
      </c>
      <c r="G138" s="28">
        <v>319</v>
      </c>
      <c r="H138" s="29">
        <f>G138/G139</f>
        <v>0.47259259259259262</v>
      </c>
    </row>
    <row r="139" spans="2:8" ht="16.5" thickBot="1" x14ac:dyDescent="0.3">
      <c r="B139"/>
      <c r="E139" s="27"/>
      <c r="F139" s="39" t="s">
        <v>15</v>
      </c>
      <c r="G139" s="45">
        <f>SUM(G137:G138)</f>
        <v>675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96</v>
      </c>
      <c r="H142" s="16">
        <f>G142/G146</f>
        <v>0.13892908827785819</v>
      </c>
    </row>
    <row r="143" spans="2:8" x14ac:dyDescent="0.25">
      <c r="E143" s="15"/>
      <c r="F143" s="11" t="s">
        <v>141</v>
      </c>
      <c r="G143" s="9">
        <v>247</v>
      </c>
      <c r="H143" s="16">
        <f>G143/G146</f>
        <v>0.35745296671490595</v>
      </c>
    </row>
    <row r="144" spans="2:8" x14ac:dyDescent="0.25">
      <c r="E144" s="15"/>
      <c r="F144" s="11" t="s">
        <v>142</v>
      </c>
      <c r="G144" s="9">
        <v>121</v>
      </c>
      <c r="H144" s="16">
        <f>G144/G146</f>
        <v>0.17510853835021709</v>
      </c>
    </row>
    <row r="145" spans="5:8" ht="16.5" thickBot="1" x14ac:dyDescent="0.3">
      <c r="E145" s="15"/>
      <c r="F145" s="23" t="s">
        <v>143</v>
      </c>
      <c r="G145" s="28">
        <v>227</v>
      </c>
      <c r="H145" s="29">
        <f>G145/G146</f>
        <v>0.32850940665701883</v>
      </c>
    </row>
    <row r="146" spans="5:8" ht="16.5" thickBot="1" x14ac:dyDescent="0.3">
      <c r="E146" s="27"/>
      <c r="F146" s="39" t="s">
        <v>15</v>
      </c>
      <c r="G146" s="45">
        <f>SUM(G142:G145)</f>
        <v>691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335</v>
      </c>
      <c r="H149" s="16">
        <f>G149/G152</f>
        <v>0.48270893371757922</v>
      </c>
    </row>
    <row r="150" spans="5:8" x14ac:dyDescent="0.25">
      <c r="E150" s="15"/>
      <c r="F150" s="11" t="s">
        <v>146</v>
      </c>
      <c r="G150" s="9">
        <v>114</v>
      </c>
      <c r="H150" s="16">
        <f>G150/G152</f>
        <v>0.16426512968299711</v>
      </c>
    </row>
    <row r="151" spans="5:8" ht="16.5" thickBot="1" x14ac:dyDescent="0.3">
      <c r="E151" s="15"/>
      <c r="F151" s="23" t="s">
        <v>147</v>
      </c>
      <c r="G151" s="28">
        <v>245</v>
      </c>
      <c r="H151" s="29">
        <f>G151/G152</f>
        <v>0.35302593659942361</v>
      </c>
    </row>
    <row r="152" spans="5:8" ht="16.5" thickBot="1" x14ac:dyDescent="0.3">
      <c r="E152" s="27"/>
      <c r="F152" s="39" t="s">
        <v>15</v>
      </c>
      <c r="G152" s="45">
        <f>SUM(G149:G151)</f>
        <v>694</v>
      </c>
      <c r="H152" s="34">
        <f>SUM(H149:H151)</f>
        <v>0.99999999999999989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395</v>
      </c>
      <c r="H155" s="16">
        <f>G155/G158</f>
        <v>0.57329462989840352</v>
      </c>
    </row>
    <row r="156" spans="5:8" x14ac:dyDescent="0.25">
      <c r="E156" s="15"/>
      <c r="F156" s="11" t="s">
        <v>150</v>
      </c>
      <c r="G156" s="9">
        <v>101</v>
      </c>
      <c r="H156" s="16">
        <f>G156/G158</f>
        <v>0.14658925979680695</v>
      </c>
    </row>
    <row r="157" spans="5:8" ht="16.5" thickBot="1" x14ac:dyDescent="0.3">
      <c r="E157" s="15"/>
      <c r="F157" s="23" t="s">
        <v>151</v>
      </c>
      <c r="G157" s="28">
        <v>193</v>
      </c>
      <c r="H157" s="29">
        <f>G157/G158</f>
        <v>0.28011611030478956</v>
      </c>
    </row>
    <row r="158" spans="5:8" ht="16.5" thickBot="1" x14ac:dyDescent="0.3">
      <c r="E158" s="27"/>
      <c r="F158" s="39" t="s">
        <v>15</v>
      </c>
      <c r="G158" s="45">
        <f>SUM(G155:G157)</f>
        <v>689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423</v>
      </c>
      <c r="H161" s="16">
        <f>G161/G163</f>
        <v>0.63134328358208958</v>
      </c>
    </row>
    <row r="162" spans="5:8" ht="16.5" thickBot="1" x14ac:dyDescent="0.3">
      <c r="E162" s="15"/>
      <c r="F162" s="23" t="s">
        <v>154</v>
      </c>
      <c r="G162" s="28">
        <v>247</v>
      </c>
      <c r="H162" s="29">
        <f>G162/G163</f>
        <v>0.36865671641791042</v>
      </c>
    </row>
    <row r="163" spans="5:8" ht="16.5" thickBot="1" x14ac:dyDescent="0.3">
      <c r="E163" s="27"/>
      <c r="F163" s="39" t="s">
        <v>15</v>
      </c>
      <c r="G163" s="45">
        <f>SUM(G161:G162)</f>
        <v>670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356</v>
      </c>
      <c r="H166" s="16">
        <f>G166/G168</f>
        <v>0.54021244309559935</v>
      </c>
    </row>
    <row r="167" spans="5:8" ht="16.5" thickBot="1" x14ac:dyDescent="0.3">
      <c r="E167" s="15"/>
      <c r="F167" s="23" t="s">
        <v>157</v>
      </c>
      <c r="G167" s="28">
        <v>303</v>
      </c>
      <c r="H167" s="29">
        <f>G167/G168</f>
        <v>0.4597875569044006</v>
      </c>
    </row>
    <row r="168" spans="5:8" ht="16.5" thickBot="1" x14ac:dyDescent="0.3">
      <c r="E168" s="27"/>
      <c r="F168" s="39" t="s">
        <v>15</v>
      </c>
      <c r="G168" s="45">
        <f>SUM(G166:G167)</f>
        <v>659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317</v>
      </c>
      <c r="H171" s="16">
        <f>G171/G176</f>
        <v>0.19154078549848944</v>
      </c>
    </row>
    <row r="172" spans="5:8" x14ac:dyDescent="0.25">
      <c r="E172" s="15"/>
      <c r="F172" s="11" t="s">
        <v>50</v>
      </c>
      <c r="G172" s="9">
        <v>530</v>
      </c>
      <c r="H172" s="16">
        <f>G172/G176</f>
        <v>0.3202416918429003</v>
      </c>
    </row>
    <row r="173" spans="5:8" x14ac:dyDescent="0.25">
      <c r="E173" s="15"/>
      <c r="F173" s="11" t="s">
        <v>160</v>
      </c>
      <c r="G173" s="9">
        <v>409</v>
      </c>
      <c r="H173" s="16">
        <f>G173/G176</f>
        <v>0.24712990936555893</v>
      </c>
    </row>
    <row r="174" spans="5:8" x14ac:dyDescent="0.25">
      <c r="E174" s="15"/>
      <c r="F174" s="11" t="s">
        <v>161</v>
      </c>
      <c r="G174" s="9">
        <v>174</v>
      </c>
      <c r="H174" s="16">
        <f>G174/G176</f>
        <v>0.10513595166163142</v>
      </c>
    </row>
    <row r="175" spans="5:8" ht="16.5" thickBot="1" x14ac:dyDescent="0.3">
      <c r="E175" s="15"/>
      <c r="F175" s="23" t="s">
        <v>162</v>
      </c>
      <c r="G175" s="28">
        <v>225</v>
      </c>
      <c r="H175" s="29">
        <f>G175/G176</f>
        <v>0.13595166163141995</v>
      </c>
    </row>
    <row r="176" spans="5:8" ht="16.5" thickBot="1" x14ac:dyDescent="0.3">
      <c r="E176" s="27"/>
      <c r="F176" s="39" t="s">
        <v>15</v>
      </c>
      <c r="G176" s="45">
        <f>SUM(G171:G175)</f>
        <v>1655</v>
      </c>
      <c r="H176" s="34">
        <f>SUM(H171:H175)</f>
        <v>0.99999999999999989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1233</v>
      </c>
      <c r="H179" s="16">
        <f>G179/G181</f>
        <v>0.78285714285714281</v>
      </c>
    </row>
    <row r="180" spans="5:8" ht="16.5" thickBot="1" x14ac:dyDescent="0.3">
      <c r="E180" s="15"/>
      <c r="F180" s="23" t="s">
        <v>165</v>
      </c>
      <c r="G180" s="28">
        <v>342</v>
      </c>
      <c r="H180" s="29">
        <f>G180/G181</f>
        <v>0.21714285714285714</v>
      </c>
    </row>
    <row r="181" spans="5:8" ht="16.5" thickBot="1" x14ac:dyDescent="0.3">
      <c r="E181" s="27"/>
      <c r="F181" s="39" t="s">
        <v>15</v>
      </c>
      <c r="G181" s="45">
        <f>SUM(G179:G180)</f>
        <v>1575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1053</v>
      </c>
      <c r="H184" s="16">
        <f>G184/G186</f>
        <v>0.69049180327868853</v>
      </c>
    </row>
    <row r="185" spans="5:8" ht="16.5" thickBot="1" x14ac:dyDescent="0.3">
      <c r="E185" s="15"/>
      <c r="F185" s="23" t="s">
        <v>168</v>
      </c>
      <c r="G185" s="28">
        <v>472</v>
      </c>
      <c r="H185" s="29">
        <f>G185/G186</f>
        <v>0.30950819672131147</v>
      </c>
    </row>
    <row r="186" spans="5:8" ht="16.5" thickBot="1" x14ac:dyDescent="0.3">
      <c r="E186" s="27"/>
      <c r="F186" s="39" t="s">
        <v>15</v>
      </c>
      <c r="G186" s="45">
        <f>SUM(G184:G185)</f>
        <v>1525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5" customWidth="1"/>
    <col min="17" max="17" width="12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319</v>
      </c>
      <c r="P2" s="42" t="s">
        <v>310</v>
      </c>
      <c r="Q2" s="14" t="s">
        <v>17</v>
      </c>
    </row>
    <row r="3" spans="1:17" x14ac:dyDescent="0.25">
      <c r="A3" s="15" t="s">
        <v>2</v>
      </c>
      <c r="B3" s="9">
        <v>20</v>
      </c>
      <c r="C3" s="16">
        <f>B3/B16</f>
        <v>3.7418147801683817E-3</v>
      </c>
      <c r="E3" s="15" t="s">
        <v>56</v>
      </c>
      <c r="F3" s="8" t="s">
        <v>57</v>
      </c>
      <c r="G3" s="9">
        <v>437</v>
      </c>
      <c r="H3" s="16">
        <f>G3/G5</f>
        <v>0.4877232142857143</v>
      </c>
      <c r="J3" s="15"/>
      <c r="K3" s="8" t="s">
        <v>171</v>
      </c>
      <c r="L3" s="9">
        <v>652</v>
      </c>
      <c r="M3" s="16">
        <f>L3/L5</f>
        <v>0.65134865134865139</v>
      </c>
      <c r="O3" s="15" t="s">
        <v>317</v>
      </c>
      <c r="P3" s="9">
        <v>2629</v>
      </c>
      <c r="Q3" s="16">
        <f>P3/P5</f>
        <v>0.57920246750385551</v>
      </c>
    </row>
    <row r="4" spans="1:17" ht="16.5" thickBot="1" x14ac:dyDescent="0.3">
      <c r="A4" s="15" t="s">
        <v>3</v>
      </c>
      <c r="B4" s="9">
        <v>535</v>
      </c>
      <c r="C4" s="16">
        <f>B4/B16</f>
        <v>0.10009354536950421</v>
      </c>
      <c r="E4" s="15"/>
      <c r="F4" s="24" t="s">
        <v>58</v>
      </c>
      <c r="G4" s="28">
        <v>459</v>
      </c>
      <c r="H4" s="29">
        <f>G4/G5</f>
        <v>0.5122767857142857</v>
      </c>
      <c r="J4" s="15"/>
      <c r="K4" s="10" t="s">
        <v>170</v>
      </c>
      <c r="L4" s="28">
        <v>349</v>
      </c>
      <c r="M4" s="29">
        <f>L4/L5</f>
        <v>0.34865134865134867</v>
      </c>
      <c r="O4" s="22" t="s">
        <v>318</v>
      </c>
      <c r="P4" s="28">
        <v>1910</v>
      </c>
      <c r="Q4" s="29">
        <f>P4/P5</f>
        <v>0.42079753249614454</v>
      </c>
    </row>
    <row r="5" spans="1:17" ht="16.5" thickBot="1" x14ac:dyDescent="0.3">
      <c r="A5" s="15" t="s">
        <v>4</v>
      </c>
      <c r="B5" s="9">
        <v>3</v>
      </c>
      <c r="C5" s="16">
        <f>B5/B16</f>
        <v>5.6127221702525728E-4</v>
      </c>
      <c r="E5" s="27"/>
      <c r="F5" s="32" t="s">
        <v>15</v>
      </c>
      <c r="G5" s="45">
        <f>SUM(G3:G4)</f>
        <v>896</v>
      </c>
      <c r="H5" s="34">
        <f>SUM(H3:H4)</f>
        <v>1</v>
      </c>
      <c r="J5" s="27"/>
      <c r="K5" s="32" t="s">
        <v>15</v>
      </c>
      <c r="L5" s="45">
        <f>SUM(L3:L4)</f>
        <v>1001</v>
      </c>
      <c r="M5" s="34">
        <f>SUM(M3:M4)</f>
        <v>1</v>
      </c>
      <c r="O5" s="32" t="s">
        <v>15</v>
      </c>
      <c r="P5" s="45">
        <f>SUM(P3:P4)</f>
        <v>4539</v>
      </c>
      <c r="Q5" s="34">
        <f>SUM(Q3:Q4)</f>
        <v>1</v>
      </c>
    </row>
    <row r="6" spans="1:17" ht="16.5" thickBot="1" x14ac:dyDescent="0.3">
      <c r="A6" s="15" t="s">
        <v>5</v>
      </c>
      <c r="B6" s="9">
        <v>921</v>
      </c>
      <c r="C6" s="16">
        <f>B6/B16</f>
        <v>0.17231057062675398</v>
      </c>
    </row>
    <row r="7" spans="1:17" x14ac:dyDescent="0.25">
      <c r="A7" s="15" t="s">
        <v>6</v>
      </c>
      <c r="B7" s="9">
        <v>4</v>
      </c>
      <c r="C7" s="16">
        <f>B7/B16</f>
        <v>7.483629560336763E-4</v>
      </c>
      <c r="E7" s="12" t="s">
        <v>59</v>
      </c>
      <c r="F7" s="13"/>
      <c r="G7" s="42" t="s">
        <v>16</v>
      </c>
      <c r="H7" s="19" t="s">
        <v>17</v>
      </c>
      <c r="J7" s="12" t="s">
        <v>181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3</v>
      </c>
      <c r="C8" s="16">
        <f>B8/B16</f>
        <v>5.6127221702525728E-4</v>
      </c>
      <c r="E8" s="15"/>
      <c r="F8" s="8" t="s">
        <v>60</v>
      </c>
      <c r="G8" s="9">
        <v>334</v>
      </c>
      <c r="H8" s="16">
        <f>G8/G11</f>
        <v>0.32938856015779094</v>
      </c>
      <c r="J8" s="15"/>
      <c r="K8" s="31" t="s">
        <v>183</v>
      </c>
      <c r="L8" s="9">
        <v>43</v>
      </c>
      <c r="M8" s="16">
        <f>L8/L10</f>
        <v>0.69354838709677424</v>
      </c>
    </row>
    <row r="9" spans="1:17" ht="16.5" thickBot="1" x14ac:dyDescent="0.3">
      <c r="A9" s="15" t="s">
        <v>8</v>
      </c>
      <c r="B9" s="9">
        <v>29</v>
      </c>
      <c r="C9" s="16">
        <f>B9/B16</f>
        <v>5.4256314312441534E-3</v>
      </c>
      <c r="E9" s="15"/>
      <c r="F9" s="8" t="s">
        <v>61</v>
      </c>
      <c r="G9" s="9">
        <v>366</v>
      </c>
      <c r="H9" s="16">
        <f>G9/G11</f>
        <v>0.36094674556213019</v>
      </c>
      <c r="J9" s="15"/>
      <c r="K9" s="24" t="s">
        <v>182</v>
      </c>
      <c r="L9" s="28">
        <v>19</v>
      </c>
      <c r="M9" s="29">
        <f>L9/L10</f>
        <v>0.30645161290322581</v>
      </c>
    </row>
    <row r="10" spans="1:17" ht="16.5" thickBot="1" x14ac:dyDescent="0.3">
      <c r="A10" s="15" t="s">
        <v>9</v>
      </c>
      <c r="B10" s="9">
        <v>151</v>
      </c>
      <c r="C10" s="16">
        <f>B10/B16</f>
        <v>2.8250701590271283E-2</v>
      </c>
      <c r="E10" s="15"/>
      <c r="F10" s="24" t="s">
        <v>62</v>
      </c>
      <c r="G10" s="28">
        <v>314</v>
      </c>
      <c r="H10" s="29">
        <f>G10/G11</f>
        <v>0.30966469428007892</v>
      </c>
      <c r="J10" s="27"/>
      <c r="K10" s="32" t="s">
        <v>15</v>
      </c>
      <c r="L10" s="45">
        <f>SUM(L8:L9)</f>
        <v>62</v>
      </c>
      <c r="M10" s="34">
        <f>SUM(M8:M9)</f>
        <v>1</v>
      </c>
    </row>
    <row r="11" spans="1:17" ht="16.5" thickBot="1" x14ac:dyDescent="0.3">
      <c r="A11" s="15" t="s">
        <v>10</v>
      </c>
      <c r="B11" s="9">
        <v>6</v>
      </c>
      <c r="C11" s="16">
        <f>B11/B16</f>
        <v>1.1225444340505146E-3</v>
      </c>
      <c r="E11" s="27"/>
      <c r="F11" s="32" t="s">
        <v>15</v>
      </c>
      <c r="G11" s="45">
        <f>SUM(G8:G10)</f>
        <v>1014</v>
      </c>
      <c r="H11" s="34">
        <f>SUM(H8:H10)</f>
        <v>1</v>
      </c>
    </row>
    <row r="12" spans="1:17" ht="16.5" thickBot="1" x14ac:dyDescent="0.3">
      <c r="A12" s="15" t="s">
        <v>11</v>
      </c>
      <c r="B12" s="9">
        <v>812</v>
      </c>
      <c r="C12" s="16">
        <f>B12/B16</f>
        <v>0.1519176800748363</v>
      </c>
      <c r="F12" s="4"/>
      <c r="J12" s="12" t="s">
        <v>184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7</v>
      </c>
      <c r="C13" s="16">
        <f>B13/B16</f>
        <v>1.3096351730589337E-3</v>
      </c>
      <c r="E13" s="20" t="s">
        <v>63</v>
      </c>
      <c r="F13" s="13"/>
      <c r="G13" s="42" t="s">
        <v>16</v>
      </c>
      <c r="H13" s="19" t="s">
        <v>17</v>
      </c>
      <c r="J13" s="15"/>
      <c r="K13" s="10" t="s">
        <v>186</v>
      </c>
      <c r="L13" s="9">
        <v>13</v>
      </c>
      <c r="M13" s="16" t="e">
        <f>L13/L17</f>
        <v>#DIV/0!</v>
      </c>
    </row>
    <row r="14" spans="1:17" x14ac:dyDescent="0.25">
      <c r="A14" s="15" t="s">
        <v>13</v>
      </c>
      <c r="B14" s="9">
        <v>2785</v>
      </c>
      <c r="C14" s="16">
        <f>B14/B16</f>
        <v>0.52104770813844714</v>
      </c>
      <c r="E14" s="21"/>
      <c r="F14" s="10" t="s">
        <v>64</v>
      </c>
      <c r="G14" s="9">
        <v>411</v>
      </c>
      <c r="H14" s="16">
        <f>G14/G17</f>
        <v>0.42024539877300615</v>
      </c>
      <c r="J14" s="15"/>
      <c r="K14" s="126" t="s">
        <v>185</v>
      </c>
      <c r="L14" s="9">
        <v>12</v>
      </c>
      <c r="M14" s="16">
        <f>L14/L16</f>
        <v>0.20689655172413793</v>
      </c>
    </row>
    <row r="15" spans="1:17" ht="16.5" thickBot="1" x14ac:dyDescent="0.3">
      <c r="A15" s="22" t="s">
        <v>14</v>
      </c>
      <c r="B15" s="28">
        <v>69</v>
      </c>
      <c r="C15" s="29">
        <f>B15/B16</f>
        <v>1.2909260991580917E-2</v>
      </c>
      <c r="E15" s="21"/>
      <c r="F15" s="10" t="s">
        <v>65</v>
      </c>
      <c r="G15" s="9">
        <v>373</v>
      </c>
      <c r="H15" s="16">
        <f>G15/G17</f>
        <v>0.38139059304703476</v>
      </c>
      <c r="J15" s="15"/>
      <c r="K15" s="127" t="s">
        <v>187</v>
      </c>
      <c r="L15" s="28">
        <v>33</v>
      </c>
      <c r="M15" s="29">
        <f>L15/L16</f>
        <v>0.56896551724137934</v>
      </c>
    </row>
    <row r="16" spans="1:17" ht="16.5" thickBot="1" x14ac:dyDescent="0.3">
      <c r="A16" s="32" t="s">
        <v>15</v>
      </c>
      <c r="B16" s="45">
        <f>SUM(B3:B15)</f>
        <v>5345</v>
      </c>
      <c r="C16" s="34">
        <f>SUM(C3:C15)</f>
        <v>1</v>
      </c>
      <c r="E16" s="15"/>
      <c r="F16" s="31" t="s">
        <v>66</v>
      </c>
      <c r="G16" s="28">
        <v>194</v>
      </c>
      <c r="H16" s="29">
        <f>G16/G17</f>
        <v>0.19836400817995911</v>
      </c>
      <c r="J16" s="27"/>
      <c r="K16" s="32" t="s">
        <v>15</v>
      </c>
      <c r="L16" s="45">
        <f>SUM(L13:L15)</f>
        <v>58</v>
      </c>
      <c r="M16" s="34" t="e">
        <f>SUM(M13:M15)</f>
        <v>#DIV/0!</v>
      </c>
    </row>
    <row r="17" spans="1:13" ht="16.5" thickBot="1" x14ac:dyDescent="0.3">
      <c r="E17" s="27"/>
      <c r="F17" s="38" t="s">
        <v>15</v>
      </c>
      <c r="G17" s="45">
        <f>SUM(G14:G16)</f>
        <v>978</v>
      </c>
      <c r="H17" s="34">
        <f>SUM(H14:H16)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224</v>
      </c>
      <c r="K18" s="13"/>
      <c r="L18" s="44" t="s">
        <v>16</v>
      </c>
      <c r="M18" s="19" t="s">
        <v>17</v>
      </c>
    </row>
    <row r="19" spans="1:13" x14ac:dyDescent="0.25">
      <c r="A19" s="15" t="s">
        <v>19</v>
      </c>
      <c r="B19" s="9">
        <v>122</v>
      </c>
      <c r="C19" s="16">
        <f>B19/B24</f>
        <v>2.5809181298921093E-2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225</v>
      </c>
      <c r="L19" s="9">
        <v>386</v>
      </c>
      <c r="M19" s="16">
        <f>L19/L21</f>
        <v>0.43273542600896858</v>
      </c>
    </row>
    <row r="20" spans="1:13" ht="16.5" thickBot="1" x14ac:dyDescent="0.3">
      <c r="A20" s="15" t="s">
        <v>20</v>
      </c>
      <c r="B20" s="9">
        <v>183</v>
      </c>
      <c r="C20" s="16">
        <f>B20/B24</f>
        <v>3.8713771948381638E-2</v>
      </c>
      <c r="E20" s="15"/>
      <c r="F20" s="11" t="s">
        <v>68</v>
      </c>
      <c r="G20" s="9">
        <v>427</v>
      </c>
      <c r="H20" s="16">
        <f>G20/G22</f>
        <v>0.45185185185185184</v>
      </c>
      <c r="J20" s="15"/>
      <c r="K20" s="24" t="s">
        <v>226</v>
      </c>
      <c r="L20" s="28">
        <v>506</v>
      </c>
      <c r="M20" s="29">
        <f>L20/L21</f>
        <v>0.56726457399103136</v>
      </c>
    </row>
    <row r="21" spans="1:13" ht="16.5" thickBot="1" x14ac:dyDescent="0.3">
      <c r="A21" s="15" t="s">
        <v>21</v>
      </c>
      <c r="B21" s="9">
        <v>1127</v>
      </c>
      <c r="C21" s="16">
        <f>B21/B24</f>
        <v>0.23841760101544321</v>
      </c>
      <c r="E21" s="15"/>
      <c r="F21" s="23" t="s">
        <v>69</v>
      </c>
      <c r="G21" s="28">
        <v>518</v>
      </c>
      <c r="H21" s="29">
        <f>G21/G22</f>
        <v>0.54814814814814816</v>
      </c>
      <c r="J21" s="27"/>
      <c r="K21" s="32" t="s">
        <v>15</v>
      </c>
      <c r="L21" s="45">
        <f>SUM(L19:L20)</f>
        <v>892</v>
      </c>
      <c r="M21" s="34">
        <f>SUM(M19:M20)</f>
        <v>1</v>
      </c>
    </row>
    <row r="22" spans="1:13" ht="16.5" thickBot="1" x14ac:dyDescent="0.3">
      <c r="A22" s="15" t="s">
        <v>22</v>
      </c>
      <c r="B22" s="9">
        <v>120</v>
      </c>
      <c r="C22" s="16">
        <f>B22/B24</f>
        <v>2.5386079966151893E-2</v>
      </c>
      <c r="E22" s="27"/>
      <c r="F22" s="39" t="s">
        <v>15</v>
      </c>
      <c r="G22" s="45">
        <f>SUM(G20:G21)</f>
        <v>945</v>
      </c>
      <c r="H22" s="34">
        <f>SUM(H20:H21)</f>
        <v>1</v>
      </c>
    </row>
    <row r="23" spans="1:13" ht="16.5" thickBot="1" x14ac:dyDescent="0.3">
      <c r="A23" s="22" t="s">
        <v>23</v>
      </c>
      <c r="B23" s="28">
        <v>3175</v>
      </c>
      <c r="C23" s="29">
        <f>B23/B24</f>
        <v>0.67167336577110215</v>
      </c>
      <c r="F23" s="3"/>
      <c r="J23" s="12" t="s">
        <v>227</v>
      </c>
      <c r="K23" s="13"/>
      <c r="L23" s="44" t="s">
        <v>16</v>
      </c>
      <c r="M23" s="19" t="s">
        <v>17</v>
      </c>
    </row>
    <row r="24" spans="1:13" ht="16.5" thickBot="1" x14ac:dyDescent="0.3">
      <c r="A24" s="35" t="s">
        <v>15</v>
      </c>
      <c r="B24" s="45">
        <f>SUM(B19:B23)</f>
        <v>4727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8" t="s">
        <v>229</v>
      </c>
      <c r="L24" s="9">
        <v>490</v>
      </c>
      <c r="M24" s="16">
        <f>L24/L26</f>
        <v>0.57444314185228607</v>
      </c>
    </row>
    <row r="25" spans="1:13" ht="16.5" thickBot="1" x14ac:dyDescent="0.3">
      <c r="E25" s="15"/>
      <c r="F25" s="11" t="s">
        <v>71</v>
      </c>
      <c r="G25" s="9">
        <v>303</v>
      </c>
      <c r="H25" s="16">
        <f>G25/G29</f>
        <v>0.3261571582346609</v>
      </c>
      <c r="J25" s="15"/>
      <c r="K25" s="10" t="s">
        <v>228</v>
      </c>
      <c r="L25" s="28">
        <v>363</v>
      </c>
      <c r="M25" s="29">
        <f>L25/L26</f>
        <v>0.42555685814771393</v>
      </c>
    </row>
    <row r="26" spans="1:13" ht="16.5" thickBot="1" x14ac:dyDescent="0.3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141</v>
      </c>
      <c r="H26" s="16">
        <f>G26/G29</f>
        <v>0.15177610333692143</v>
      </c>
      <c r="J26" s="27"/>
      <c r="K26" s="32" t="s">
        <v>15</v>
      </c>
      <c r="L26" s="45">
        <f>SUM(L24:L25)</f>
        <v>853</v>
      </c>
      <c r="M26" s="34">
        <f>SUM(M24:M25)</f>
        <v>1</v>
      </c>
    </row>
    <row r="27" spans="1:13" ht="16.5" thickBot="1" x14ac:dyDescent="0.3">
      <c r="A27" s="15" t="s">
        <v>33</v>
      </c>
      <c r="B27" s="9">
        <v>856</v>
      </c>
      <c r="C27" s="16">
        <f>B27/B29</f>
        <v>0.19660082682590721</v>
      </c>
      <c r="E27" s="15"/>
      <c r="F27" s="11" t="s">
        <v>73</v>
      </c>
      <c r="G27" s="9">
        <v>135</v>
      </c>
      <c r="H27" s="16">
        <f>G27/G29</f>
        <v>0.14531754574811626</v>
      </c>
    </row>
    <row r="28" spans="1:13" ht="16.5" thickBot="1" x14ac:dyDescent="0.3">
      <c r="A28" s="21" t="s">
        <v>32</v>
      </c>
      <c r="B28" s="28">
        <v>3498</v>
      </c>
      <c r="C28" s="29">
        <f>B28/B29</f>
        <v>0.80339917317409282</v>
      </c>
      <c r="E28" s="15"/>
      <c r="F28" s="23" t="s">
        <v>74</v>
      </c>
      <c r="G28" s="28">
        <v>350</v>
      </c>
      <c r="H28" s="29">
        <f>G28/G29</f>
        <v>0.37674919268030138</v>
      </c>
      <c r="J28" s="12" t="s">
        <v>230</v>
      </c>
      <c r="K28" s="13"/>
      <c r="L28" s="44" t="s">
        <v>16</v>
      </c>
      <c r="M28" s="19" t="s">
        <v>17</v>
      </c>
    </row>
    <row r="29" spans="1:13" ht="16.5" thickBot="1" x14ac:dyDescent="0.3">
      <c r="A29" s="32" t="s">
        <v>15</v>
      </c>
      <c r="B29" s="45">
        <f>SUM(B27:B28)</f>
        <v>4354</v>
      </c>
      <c r="C29" s="34">
        <f>SUM(C27:C28)</f>
        <v>1</v>
      </c>
      <c r="E29" s="27"/>
      <c r="F29" s="39" t="s">
        <v>15</v>
      </c>
      <c r="G29" s="45">
        <f>SUM(G25:G28)</f>
        <v>929</v>
      </c>
      <c r="H29" s="34">
        <f>SUM(H25:H28)</f>
        <v>1</v>
      </c>
      <c r="J29" s="15"/>
      <c r="K29" s="8" t="s">
        <v>231</v>
      </c>
      <c r="L29" s="9">
        <v>511</v>
      </c>
      <c r="M29" s="16">
        <f>L29/L31</f>
        <v>0.59418604651162787</v>
      </c>
    </row>
    <row r="30" spans="1:13" ht="16.5" thickBot="1" x14ac:dyDescent="0.3">
      <c r="E30" s="4"/>
      <c r="F30" s="3"/>
      <c r="G30" s="43"/>
      <c r="H30" s="6"/>
      <c r="J30" s="15"/>
      <c r="K30" s="24" t="s">
        <v>232</v>
      </c>
      <c r="L30" s="28">
        <v>349</v>
      </c>
      <c r="M30" s="29">
        <f>L30/L31</f>
        <v>0.40581395348837207</v>
      </c>
    </row>
    <row r="31" spans="1:13" ht="16.5" thickBot="1" x14ac:dyDescent="0.3">
      <c r="A31" s="12" t="s">
        <v>34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27"/>
      <c r="K31" s="32" t="s">
        <v>15</v>
      </c>
      <c r="L31" s="45">
        <f>SUM(L29:L30)</f>
        <v>860</v>
      </c>
      <c r="M31" s="34">
        <f>SUM(M29:M30)</f>
        <v>1</v>
      </c>
    </row>
    <row r="32" spans="1:13" ht="16.5" thickBot="1" x14ac:dyDescent="0.3">
      <c r="A32" s="15" t="s">
        <v>35</v>
      </c>
      <c r="B32" s="9">
        <v>193</v>
      </c>
      <c r="C32" s="16">
        <f>B32/B34</f>
        <v>0.73384030418250945</v>
      </c>
      <c r="E32" s="15"/>
      <c r="F32" s="11" t="s">
        <v>628</v>
      </c>
      <c r="G32" s="95">
        <v>295</v>
      </c>
      <c r="H32" s="16">
        <f>G32/G37</f>
        <v>0.32850779510022271</v>
      </c>
    </row>
    <row r="33" spans="1:13" ht="16.5" thickBot="1" x14ac:dyDescent="0.3">
      <c r="A33" s="22" t="s">
        <v>36</v>
      </c>
      <c r="B33" s="28">
        <v>70</v>
      </c>
      <c r="C33" s="29">
        <f>B33/B34</f>
        <v>0.26615969581749049</v>
      </c>
      <c r="E33" s="15"/>
      <c r="F33" s="11" t="s">
        <v>629</v>
      </c>
      <c r="G33" s="95">
        <v>142</v>
      </c>
      <c r="H33" s="16">
        <f>G33/G37</f>
        <v>0.15812917594654788</v>
      </c>
      <c r="J33" s="12" t="s">
        <v>248</v>
      </c>
      <c r="K33" s="13"/>
      <c r="L33" s="44" t="s">
        <v>16</v>
      </c>
      <c r="M33" s="19" t="s">
        <v>17</v>
      </c>
    </row>
    <row r="34" spans="1:13" ht="16.5" thickBot="1" x14ac:dyDescent="0.3">
      <c r="A34" s="32" t="s">
        <v>15</v>
      </c>
      <c r="B34" s="45">
        <f>SUM(B32:B33)</f>
        <v>263</v>
      </c>
      <c r="C34" s="34">
        <f>SUM(C32:C33)</f>
        <v>1</v>
      </c>
      <c r="E34" s="15"/>
      <c r="F34" s="11" t="s">
        <v>630</v>
      </c>
      <c r="G34" s="95">
        <v>194</v>
      </c>
      <c r="H34" s="16">
        <f>G34/G37</f>
        <v>0.21603563474387527</v>
      </c>
      <c r="J34" s="15"/>
      <c r="K34" s="8" t="s">
        <v>250</v>
      </c>
      <c r="L34" s="9">
        <v>57</v>
      </c>
      <c r="M34" s="16">
        <f>L34/L36</f>
        <v>0.58163265306122447</v>
      </c>
    </row>
    <row r="35" spans="1:13" ht="16.5" thickBot="1" x14ac:dyDescent="0.3">
      <c r="E35" s="15"/>
      <c r="F35" s="11" t="s">
        <v>631</v>
      </c>
      <c r="G35" s="95">
        <v>208</v>
      </c>
      <c r="H35" s="16">
        <f>G35/G37</f>
        <v>0.23162583518930957</v>
      </c>
      <c r="J35" s="15"/>
      <c r="K35" s="10" t="s">
        <v>249</v>
      </c>
      <c r="L35" s="28">
        <v>41</v>
      </c>
      <c r="M35" s="29">
        <f>L35/L36</f>
        <v>0.41836734693877553</v>
      </c>
    </row>
    <row r="36" spans="1:13" ht="16.5" thickBot="1" x14ac:dyDescent="0.3">
      <c r="A36" s="12" t="s">
        <v>37</v>
      </c>
      <c r="B36" s="42" t="s">
        <v>16</v>
      </c>
      <c r="C36" s="19" t="s">
        <v>17</v>
      </c>
      <c r="E36" s="15"/>
      <c r="F36" s="23" t="s">
        <v>632</v>
      </c>
      <c r="G36" s="96">
        <v>59</v>
      </c>
      <c r="H36" s="29">
        <f>G36/G37</f>
        <v>6.5701559020044542E-2</v>
      </c>
      <c r="J36" s="27"/>
      <c r="K36" s="32" t="s">
        <v>15</v>
      </c>
      <c r="L36" s="45">
        <f>SUM(L34:L35)</f>
        <v>98</v>
      </c>
      <c r="M36" s="34">
        <f>SUM(M34:M35)</f>
        <v>1</v>
      </c>
    </row>
    <row r="37" spans="1:13" ht="16.5" thickBot="1" x14ac:dyDescent="0.3">
      <c r="A37" s="15" t="s">
        <v>38</v>
      </c>
      <c r="B37" s="9">
        <v>963</v>
      </c>
      <c r="C37" s="16">
        <f>B37/B39</f>
        <v>0.26297105406881488</v>
      </c>
      <c r="E37" s="27"/>
      <c r="F37" s="39" t="s">
        <v>15</v>
      </c>
      <c r="G37" s="97">
        <f>SUM(G32:G36)</f>
        <v>898</v>
      </c>
      <c r="H37" s="37">
        <f>SUM(H32:H36)</f>
        <v>1</v>
      </c>
    </row>
    <row r="38" spans="1:13" ht="16.5" thickBot="1" x14ac:dyDescent="0.3">
      <c r="A38" s="22" t="s">
        <v>39</v>
      </c>
      <c r="B38" s="28">
        <v>2699</v>
      </c>
      <c r="C38" s="29">
        <f>B38/B39</f>
        <v>0.73702894593118518</v>
      </c>
      <c r="F38" s="3"/>
    </row>
    <row r="39" spans="1:13" ht="16.5" thickBot="1" x14ac:dyDescent="0.3">
      <c r="A39" s="32" t="s">
        <v>15</v>
      </c>
      <c r="B39" s="45">
        <f>SUM(B37:B38)</f>
        <v>3662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13" ht="16.5" thickBot="1" x14ac:dyDescent="0.3">
      <c r="E40" s="15"/>
      <c r="F40" s="11" t="s">
        <v>76</v>
      </c>
      <c r="G40" s="9">
        <v>397</v>
      </c>
      <c r="H40" s="16">
        <f>G40/G44</f>
        <v>0.45895953757225433</v>
      </c>
    </row>
    <row r="41" spans="1:13" x14ac:dyDescent="0.25">
      <c r="A41" s="12" t="s">
        <v>52</v>
      </c>
      <c r="B41" s="42" t="s">
        <v>16</v>
      </c>
      <c r="C41" s="19" t="s">
        <v>17</v>
      </c>
      <c r="E41" s="15"/>
      <c r="F41" s="11" t="s">
        <v>77</v>
      </c>
      <c r="G41" s="9">
        <v>163</v>
      </c>
      <c r="H41" s="16">
        <f>G41/G44</f>
        <v>0.18843930635838149</v>
      </c>
    </row>
    <row r="42" spans="1:13" x14ac:dyDescent="0.25">
      <c r="A42" s="15" t="s">
        <v>53</v>
      </c>
      <c r="B42" s="9">
        <v>2512</v>
      </c>
      <c r="C42" s="16">
        <f>B42/B44</f>
        <v>0.59540175397013506</v>
      </c>
      <c r="E42" s="15"/>
      <c r="F42" s="11" t="s">
        <v>78</v>
      </c>
      <c r="G42" s="9">
        <v>161</v>
      </c>
      <c r="H42" s="16">
        <f>G42/G44</f>
        <v>0.18612716763005779</v>
      </c>
    </row>
    <row r="43" spans="1:13" ht="16.5" thickBot="1" x14ac:dyDescent="0.3">
      <c r="A43" s="22" t="s">
        <v>54</v>
      </c>
      <c r="B43" s="28">
        <v>1707</v>
      </c>
      <c r="C43" s="29">
        <f>B43/B44</f>
        <v>0.40459824602986488</v>
      </c>
      <c r="E43" s="15"/>
      <c r="F43" s="23" t="s">
        <v>79</v>
      </c>
      <c r="G43" s="28">
        <v>144</v>
      </c>
      <c r="H43" s="29">
        <f>G43/G44</f>
        <v>0.16647398843930636</v>
      </c>
    </row>
    <row r="44" spans="1:13" ht="16.5" thickBot="1" x14ac:dyDescent="0.3">
      <c r="A44" s="32" t="s">
        <v>15</v>
      </c>
      <c r="B44" s="45">
        <f>SUM(B42:B43)</f>
        <v>4219</v>
      </c>
      <c r="C44" s="34">
        <f>SUM(C42:C43)</f>
        <v>1</v>
      </c>
      <c r="E44" s="27"/>
      <c r="F44" s="39" t="s">
        <v>15</v>
      </c>
      <c r="G44" s="45">
        <f>SUM(G40:G43)</f>
        <v>865</v>
      </c>
      <c r="H44" s="34">
        <f>SUM(H40:H43)</f>
        <v>1</v>
      </c>
    </row>
    <row r="45" spans="1:13" ht="16.5" thickBot="1" x14ac:dyDescent="0.3">
      <c r="E45" s="4"/>
      <c r="F45" s="3"/>
      <c r="G45" s="43"/>
      <c r="H45" s="4"/>
    </row>
    <row r="46" spans="1:13" x14ac:dyDescent="0.25">
      <c r="A46" s="12" t="s">
        <v>642</v>
      </c>
      <c r="B46" s="42" t="s">
        <v>16</v>
      </c>
      <c r="C46" s="14" t="s">
        <v>17</v>
      </c>
      <c r="E46" s="12" t="s">
        <v>80</v>
      </c>
      <c r="F46" s="13"/>
      <c r="G46" s="42" t="s">
        <v>16</v>
      </c>
      <c r="H46" s="19" t="s">
        <v>17</v>
      </c>
    </row>
    <row r="47" spans="1:13" x14ac:dyDescent="0.25">
      <c r="A47" s="15" t="s">
        <v>2</v>
      </c>
      <c r="B47" s="9">
        <v>14</v>
      </c>
      <c r="C47" s="16">
        <f>B47/B60</f>
        <v>2.8016810086051629E-3</v>
      </c>
      <c r="E47" s="15"/>
      <c r="F47" s="11" t="s">
        <v>641</v>
      </c>
      <c r="G47" s="9">
        <v>500</v>
      </c>
      <c r="H47" s="16">
        <f>G47/G49</f>
        <v>0.61500615006150061</v>
      </c>
    </row>
    <row r="48" spans="1:13" ht="16.5" thickBot="1" x14ac:dyDescent="0.3">
      <c r="A48" s="15" t="s">
        <v>3</v>
      </c>
      <c r="B48" s="9">
        <v>500</v>
      </c>
      <c r="C48" s="16">
        <f>B48/B60</f>
        <v>0.10006003602161297</v>
      </c>
      <c r="E48" s="15"/>
      <c r="F48" s="23" t="s">
        <v>82</v>
      </c>
      <c r="G48" s="28">
        <v>313</v>
      </c>
      <c r="H48" s="29">
        <f>G48/G49</f>
        <v>0.38499384993849939</v>
      </c>
    </row>
    <row r="49" spans="1:8" ht="16.5" thickBot="1" x14ac:dyDescent="0.3">
      <c r="A49" s="15" t="s">
        <v>4</v>
      </c>
      <c r="B49" s="9">
        <v>3</v>
      </c>
      <c r="C49" s="16">
        <f>B49/B60</f>
        <v>6.0036021612967783E-4</v>
      </c>
      <c r="E49" s="27"/>
      <c r="F49" s="39" t="s">
        <v>15</v>
      </c>
      <c r="G49" s="45">
        <f>SUM(G47:G48)</f>
        <v>813</v>
      </c>
      <c r="H49" s="34">
        <f>SUM(H47:H48)</f>
        <v>1</v>
      </c>
    </row>
    <row r="50" spans="1:8" ht="16.5" thickBot="1" x14ac:dyDescent="0.3">
      <c r="A50" s="15" t="s">
        <v>5</v>
      </c>
      <c r="B50" s="9">
        <v>848</v>
      </c>
      <c r="C50" s="16">
        <f>B50/B60</f>
        <v>0.16970182109265558</v>
      </c>
      <c r="F50" s="3"/>
    </row>
    <row r="51" spans="1:8" x14ac:dyDescent="0.25">
      <c r="A51" s="15" t="s">
        <v>6</v>
      </c>
      <c r="B51" s="9">
        <v>4</v>
      </c>
      <c r="C51" s="16">
        <f>B51/B60</f>
        <v>8.0048028817290373E-4</v>
      </c>
      <c r="E51" s="12" t="s">
        <v>83</v>
      </c>
      <c r="F51" s="13"/>
      <c r="G51" s="42" t="s">
        <v>16</v>
      </c>
      <c r="H51" s="19" t="s">
        <v>17</v>
      </c>
    </row>
    <row r="52" spans="1:8" x14ac:dyDescent="0.25">
      <c r="A52" s="15" t="s">
        <v>7</v>
      </c>
      <c r="B52" s="9">
        <v>3</v>
      </c>
      <c r="C52" s="16">
        <f>B52/B60</f>
        <v>6.0036021612967783E-4</v>
      </c>
      <c r="E52" s="15"/>
      <c r="F52" s="11" t="s">
        <v>84</v>
      </c>
      <c r="G52" s="9">
        <v>550</v>
      </c>
      <c r="H52" s="16">
        <f>G52/G54</f>
        <v>0.68664169787765295</v>
      </c>
    </row>
    <row r="53" spans="1:8" ht="16.5" thickBot="1" x14ac:dyDescent="0.3">
      <c r="A53" s="15" t="s">
        <v>8</v>
      </c>
      <c r="B53" s="9">
        <v>29</v>
      </c>
      <c r="C53" s="16">
        <f>B53/B60</f>
        <v>5.803482089253552E-3</v>
      </c>
      <c r="E53" s="15"/>
      <c r="F53" s="23" t="s">
        <v>85</v>
      </c>
      <c r="G53" s="28">
        <v>251</v>
      </c>
      <c r="H53" s="29">
        <f>G53/G54</f>
        <v>0.31335830212234705</v>
      </c>
    </row>
    <row r="54" spans="1:8" ht="16.5" thickBot="1" x14ac:dyDescent="0.3">
      <c r="A54" s="15" t="s">
        <v>9</v>
      </c>
      <c r="B54" s="9">
        <v>137</v>
      </c>
      <c r="C54" s="16">
        <f>B54/B60</f>
        <v>2.7416449869921953E-2</v>
      </c>
      <c r="E54" s="27"/>
      <c r="F54" s="39" t="s">
        <v>15</v>
      </c>
      <c r="G54" s="45">
        <f>SUM(G52:G53)</f>
        <v>801</v>
      </c>
      <c r="H54" s="34">
        <f>SUM(H52:H53)</f>
        <v>1</v>
      </c>
    </row>
    <row r="55" spans="1:8" ht="16.5" thickBot="1" x14ac:dyDescent="0.3">
      <c r="A55" s="15" t="s">
        <v>10</v>
      </c>
      <c r="B55" s="9">
        <v>6</v>
      </c>
      <c r="C55" s="16">
        <f>B55/B60</f>
        <v>1.2007204322593557E-3</v>
      </c>
      <c r="F55" s="3"/>
    </row>
    <row r="56" spans="1:8" x14ac:dyDescent="0.25">
      <c r="A56" s="15" t="s">
        <v>11</v>
      </c>
      <c r="B56" s="9">
        <v>761</v>
      </c>
      <c r="C56" s="16">
        <f>B56/B60</f>
        <v>0.15229137482489494</v>
      </c>
      <c r="E56" s="12" t="s">
        <v>86</v>
      </c>
      <c r="F56" s="13"/>
      <c r="G56" s="42" t="s">
        <v>16</v>
      </c>
      <c r="H56" s="19" t="s">
        <v>17</v>
      </c>
    </row>
    <row r="57" spans="1:8" x14ac:dyDescent="0.25">
      <c r="A57" s="15" t="s">
        <v>12</v>
      </c>
      <c r="B57" s="9">
        <v>6</v>
      </c>
      <c r="C57" s="16">
        <f>B57/B60</f>
        <v>1.2007204322593557E-3</v>
      </c>
      <c r="E57" s="15"/>
      <c r="F57" s="11" t="s">
        <v>87</v>
      </c>
      <c r="G57" s="9">
        <v>329</v>
      </c>
      <c r="H57" s="16">
        <f>G57/G59</f>
        <v>0.3987878787878788</v>
      </c>
    </row>
    <row r="58" spans="1:8" ht="16.5" thickBot="1" x14ac:dyDescent="0.3">
      <c r="A58" s="15" t="s">
        <v>13</v>
      </c>
      <c r="B58" s="9">
        <v>2618</v>
      </c>
      <c r="C58" s="16">
        <f>B58/B60</f>
        <v>0.52391434860916553</v>
      </c>
      <c r="E58" s="15"/>
      <c r="F58" s="23" t="s">
        <v>88</v>
      </c>
      <c r="G58" s="28">
        <v>496</v>
      </c>
      <c r="H58" s="29">
        <f>G58/G59</f>
        <v>0.6012121212121212</v>
      </c>
    </row>
    <row r="59" spans="1:8" ht="16.5" thickBot="1" x14ac:dyDescent="0.3">
      <c r="A59" s="22" t="s">
        <v>14</v>
      </c>
      <c r="B59" s="28">
        <v>68</v>
      </c>
      <c r="C59" s="29">
        <f>B59/B60</f>
        <v>1.3608164898939363E-2</v>
      </c>
      <c r="E59" s="27"/>
      <c r="F59" s="39" t="s">
        <v>15</v>
      </c>
      <c r="G59" s="45">
        <f>SUM(G57:G58)</f>
        <v>825</v>
      </c>
      <c r="H59" s="34">
        <f>SUM(H57:H58)</f>
        <v>1</v>
      </c>
    </row>
    <row r="60" spans="1:8" ht="16.5" thickBot="1" x14ac:dyDescent="0.3">
      <c r="A60" s="32" t="s">
        <v>15</v>
      </c>
      <c r="B60" s="45">
        <f>SUM(B47:B59)</f>
        <v>4997</v>
      </c>
      <c r="C60" s="34">
        <f>SUM(C47:C59)</f>
        <v>1.0000000000000002</v>
      </c>
      <c r="F60" s="3"/>
    </row>
    <row r="61" spans="1:8" ht="16.5" thickBot="1" x14ac:dyDescent="0.3">
      <c r="B61"/>
      <c r="E61" s="12" t="s">
        <v>89</v>
      </c>
      <c r="F61" s="13"/>
      <c r="G61" s="42" t="s">
        <v>16</v>
      </c>
      <c r="H61" s="19" t="s">
        <v>17</v>
      </c>
    </row>
    <row r="62" spans="1:8" x14ac:dyDescent="0.25">
      <c r="A62" s="20" t="s">
        <v>646</v>
      </c>
      <c r="B62" s="62" t="s">
        <v>463</v>
      </c>
      <c r="C62" s="63" t="s">
        <v>17</v>
      </c>
      <c r="E62" s="15"/>
      <c r="F62" s="11" t="s">
        <v>90</v>
      </c>
      <c r="G62" s="9">
        <v>418</v>
      </c>
      <c r="H62" s="16">
        <f>G62/G64</f>
        <v>0.50119904076738608</v>
      </c>
    </row>
    <row r="63" spans="1:8" ht="16.5" thickBot="1" x14ac:dyDescent="0.3">
      <c r="A63" s="64" t="s">
        <v>2</v>
      </c>
      <c r="B63" s="65">
        <v>6</v>
      </c>
      <c r="C63" s="66">
        <v>1E-4</v>
      </c>
      <c r="E63" s="15"/>
      <c r="F63" s="23" t="s">
        <v>91</v>
      </c>
      <c r="G63" s="28">
        <v>416</v>
      </c>
      <c r="H63" s="29">
        <f>G63/G64</f>
        <v>0.49880095923261392</v>
      </c>
    </row>
    <row r="64" spans="1:8" ht="16.5" thickBot="1" x14ac:dyDescent="0.3">
      <c r="A64" s="64" t="s">
        <v>3</v>
      </c>
      <c r="B64" s="65">
        <v>34</v>
      </c>
      <c r="C64" s="66">
        <v>1.9E-3</v>
      </c>
      <c r="E64" s="27"/>
      <c r="F64" s="39" t="s">
        <v>15</v>
      </c>
      <c r="G64" s="45">
        <f>SUM(G62:G63)</f>
        <v>834</v>
      </c>
      <c r="H64" s="34">
        <f>SUM(H62:H63)</f>
        <v>1</v>
      </c>
    </row>
    <row r="65" spans="1:8" ht="16.5" thickBot="1" x14ac:dyDescent="0.3">
      <c r="A65" s="64" t="s">
        <v>4</v>
      </c>
      <c r="B65" s="65">
        <v>0</v>
      </c>
      <c r="C65" s="66">
        <v>0</v>
      </c>
      <c r="F65" s="3"/>
    </row>
    <row r="66" spans="1:8" x14ac:dyDescent="0.25">
      <c r="A66" s="64" t="s">
        <v>5</v>
      </c>
      <c r="B66" s="65">
        <v>73</v>
      </c>
      <c r="C66" s="66">
        <v>3.3E-3</v>
      </c>
      <c r="E66" s="12" t="s">
        <v>92</v>
      </c>
      <c r="F66" s="13"/>
      <c r="G66" s="42" t="s">
        <v>16</v>
      </c>
      <c r="H66" s="19" t="s">
        <v>17</v>
      </c>
    </row>
    <row r="67" spans="1:8" x14ac:dyDescent="0.25">
      <c r="A67" s="64" t="s">
        <v>6</v>
      </c>
      <c r="B67" s="65">
        <v>0</v>
      </c>
      <c r="C67" s="66">
        <v>0</v>
      </c>
      <c r="E67" s="15"/>
      <c r="F67" s="11" t="s">
        <v>93</v>
      </c>
      <c r="G67" s="9">
        <v>466</v>
      </c>
      <c r="H67" s="16">
        <f>G67/G70</f>
        <v>0.42057761732851984</v>
      </c>
    </row>
    <row r="68" spans="1:8" x14ac:dyDescent="0.25">
      <c r="A68" s="64" t="s">
        <v>7</v>
      </c>
      <c r="B68" s="65">
        <v>0</v>
      </c>
      <c r="C68" s="66">
        <v>0</v>
      </c>
      <c r="E68" s="15"/>
      <c r="F68" s="11" t="s">
        <v>94</v>
      </c>
      <c r="G68" s="9">
        <v>298</v>
      </c>
      <c r="H68" s="16">
        <f>G68/G70</f>
        <v>0.26895306859205775</v>
      </c>
    </row>
    <row r="69" spans="1:8" ht="16.5" thickBot="1" x14ac:dyDescent="0.3">
      <c r="A69" s="64" t="s">
        <v>8</v>
      </c>
      <c r="B69" s="65">
        <v>0</v>
      </c>
      <c r="C69" s="66">
        <v>1E-4</v>
      </c>
      <c r="E69" s="15"/>
      <c r="F69" s="23" t="s">
        <v>95</v>
      </c>
      <c r="G69" s="28">
        <v>344</v>
      </c>
      <c r="H69" s="29">
        <f>G69/G70</f>
        <v>0.31046931407942241</v>
      </c>
    </row>
    <row r="70" spans="1:8" ht="16.5" thickBot="1" x14ac:dyDescent="0.3">
      <c r="A70" s="64" t="s">
        <v>9</v>
      </c>
      <c r="B70" s="65">
        <v>13</v>
      </c>
      <c r="C70" s="66">
        <v>5.0000000000000001E-4</v>
      </c>
      <c r="E70" s="27"/>
      <c r="F70" s="39" t="s">
        <v>15</v>
      </c>
      <c r="G70" s="45">
        <f>SUM(G67:G69)</f>
        <v>1108</v>
      </c>
      <c r="H70" s="34">
        <f>SUM(H67:H69)</f>
        <v>1</v>
      </c>
    </row>
    <row r="71" spans="1:8" ht="16.5" thickBot="1" x14ac:dyDescent="0.3">
      <c r="A71" s="64" t="s">
        <v>10</v>
      </c>
      <c r="B71" s="65">
        <v>0</v>
      </c>
      <c r="C71" s="66">
        <v>0</v>
      </c>
      <c r="F71" s="3"/>
    </row>
    <row r="72" spans="1:8" x14ac:dyDescent="0.25">
      <c r="A72" s="64" t="s">
        <v>11</v>
      </c>
      <c r="B72" s="65">
        <v>49</v>
      </c>
      <c r="C72" s="66">
        <v>2.8999999999999998E-3</v>
      </c>
      <c r="E72" s="12" t="s">
        <v>96</v>
      </c>
      <c r="F72" s="13"/>
      <c r="G72" s="42" t="s">
        <v>16</v>
      </c>
      <c r="H72" s="19" t="s">
        <v>17</v>
      </c>
    </row>
    <row r="73" spans="1:8" x14ac:dyDescent="0.25">
      <c r="A73" s="64" t="s">
        <v>12</v>
      </c>
      <c r="B73" s="65">
        <v>1</v>
      </c>
      <c r="C73" s="66">
        <v>0</v>
      </c>
      <c r="E73" s="15"/>
      <c r="F73" s="11" t="s">
        <v>97</v>
      </c>
      <c r="G73" s="9">
        <v>352</v>
      </c>
      <c r="H73" s="16">
        <f>G73/G75</f>
        <v>0.33619866284622729</v>
      </c>
    </row>
    <row r="74" spans="1:8" ht="16.5" thickBot="1" x14ac:dyDescent="0.3">
      <c r="A74" s="64" t="s">
        <v>13</v>
      </c>
      <c r="B74" s="65">
        <v>159</v>
      </c>
      <c r="C74" s="66">
        <v>0.9909</v>
      </c>
      <c r="E74" s="15"/>
      <c r="F74" s="23" t="s">
        <v>98</v>
      </c>
      <c r="G74" s="28">
        <v>695</v>
      </c>
      <c r="H74" s="29">
        <f>G74/G75</f>
        <v>0.66380133715377265</v>
      </c>
    </row>
    <row r="75" spans="1:8" ht="16.5" thickBot="1" x14ac:dyDescent="0.3">
      <c r="A75" s="67" t="s">
        <v>14</v>
      </c>
      <c r="B75" s="68">
        <v>1</v>
      </c>
      <c r="C75" s="58">
        <v>2.0000000000000001E-4</v>
      </c>
      <c r="E75" s="27"/>
      <c r="F75" s="39" t="s">
        <v>15</v>
      </c>
      <c r="G75" s="45">
        <f>SUM(G73:G74)</f>
        <v>1047</v>
      </c>
      <c r="H75" s="34">
        <f>SUM(H73:H74)</f>
        <v>1</v>
      </c>
    </row>
    <row r="76" spans="1:8" ht="16.5" thickBot="1" x14ac:dyDescent="0.3">
      <c r="A76" s="38" t="s">
        <v>15</v>
      </c>
      <c r="B76" s="69">
        <v>280326</v>
      </c>
      <c r="C76" s="59">
        <v>1</v>
      </c>
      <c r="F76" s="3"/>
    </row>
    <row r="77" spans="1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1:8" x14ac:dyDescent="0.25">
      <c r="B78"/>
      <c r="E78" s="15"/>
      <c r="F78" s="11" t="s">
        <v>100</v>
      </c>
      <c r="G78" s="9">
        <v>444</v>
      </c>
      <c r="H78" s="16">
        <f>G78/G82</f>
        <v>0.41456582633053224</v>
      </c>
    </row>
    <row r="79" spans="1:8" x14ac:dyDescent="0.25">
      <c r="B79"/>
      <c r="E79" s="22"/>
      <c r="F79" s="23" t="s">
        <v>101</v>
      </c>
      <c r="G79" s="28">
        <v>139</v>
      </c>
      <c r="H79" s="29">
        <f>G79/G82</f>
        <v>0.12978524743230627</v>
      </c>
    </row>
    <row r="80" spans="1:8" x14ac:dyDescent="0.25">
      <c r="B80"/>
      <c r="E80" s="15"/>
      <c r="F80" s="11" t="s">
        <v>635</v>
      </c>
      <c r="G80" s="9">
        <v>370</v>
      </c>
      <c r="H80" s="16">
        <f>G80/G82</f>
        <v>0.34547152194211017</v>
      </c>
    </row>
    <row r="81" spans="2:8" ht="16.5" thickBot="1" x14ac:dyDescent="0.3">
      <c r="B81"/>
      <c r="E81" s="17"/>
      <c r="F81" s="91" t="s">
        <v>636</v>
      </c>
      <c r="G81" s="40">
        <v>118</v>
      </c>
      <c r="H81" s="41">
        <f>G81/G82</f>
        <v>0.11017740429505135</v>
      </c>
    </row>
    <row r="82" spans="2:8" ht="16.5" thickBot="1" x14ac:dyDescent="0.3">
      <c r="B82"/>
      <c r="E82" s="104"/>
      <c r="F82" s="105" t="s">
        <v>15</v>
      </c>
      <c r="G82" s="106">
        <f>SUM(G78:G81)</f>
        <v>1071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377</v>
      </c>
      <c r="H85" s="16">
        <f>G85/G88</f>
        <v>0.35233644859813085</v>
      </c>
    </row>
    <row r="86" spans="2:8" x14ac:dyDescent="0.25">
      <c r="B86"/>
      <c r="E86" s="15"/>
      <c r="F86" s="11" t="s">
        <v>104</v>
      </c>
      <c r="G86" s="9">
        <v>363</v>
      </c>
      <c r="H86" s="16">
        <f>G86/G88</f>
        <v>0.33925233644859815</v>
      </c>
    </row>
    <row r="87" spans="2:8" ht="16.5" thickBot="1" x14ac:dyDescent="0.3">
      <c r="B87"/>
      <c r="E87" s="15"/>
      <c r="F87" s="23" t="s">
        <v>105</v>
      </c>
      <c r="G87" s="28">
        <v>330</v>
      </c>
      <c r="H87" s="29">
        <f>G87/G88</f>
        <v>0.30841121495327101</v>
      </c>
    </row>
    <row r="88" spans="2:8" ht="16.5" thickBot="1" x14ac:dyDescent="0.3">
      <c r="B88"/>
      <c r="E88" s="27"/>
      <c r="F88" s="39" t="s">
        <v>15</v>
      </c>
      <c r="G88" s="45">
        <f>SUM(G85:G87)</f>
        <v>1070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630</v>
      </c>
      <c r="H91" s="16">
        <f>G91/G93</f>
        <v>0.60576923076923073</v>
      </c>
    </row>
    <row r="92" spans="2:8" ht="16.5" thickBot="1" x14ac:dyDescent="0.3">
      <c r="B92"/>
      <c r="E92" s="15"/>
      <c r="F92" s="23" t="s">
        <v>108</v>
      </c>
      <c r="G92" s="28">
        <v>410</v>
      </c>
      <c r="H92" s="29">
        <f>G92/G93</f>
        <v>0.39423076923076922</v>
      </c>
    </row>
    <row r="93" spans="2:8" ht="16.5" thickBot="1" x14ac:dyDescent="0.3">
      <c r="B93"/>
      <c r="E93" s="27"/>
      <c r="F93" s="39" t="s">
        <v>15</v>
      </c>
      <c r="G93" s="45">
        <f>SUM(G91:G92)</f>
        <v>1040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378</v>
      </c>
      <c r="H96" s="16">
        <f>G96/G98</f>
        <v>0.37649402390438247</v>
      </c>
    </row>
    <row r="97" spans="2:8" ht="16.5" thickBot="1" x14ac:dyDescent="0.3">
      <c r="B97"/>
      <c r="E97" s="15"/>
      <c r="F97" s="23" t="s">
        <v>111</v>
      </c>
      <c r="G97" s="28">
        <v>626</v>
      </c>
      <c r="H97" s="29">
        <f>G97/G98</f>
        <v>0.62350597609561753</v>
      </c>
    </row>
    <row r="98" spans="2:8" ht="16.5" thickBot="1" x14ac:dyDescent="0.3">
      <c r="B98"/>
      <c r="E98" s="27"/>
      <c r="F98" s="39" t="s">
        <v>15</v>
      </c>
      <c r="G98" s="45">
        <f>SUM(G96:G97)</f>
        <v>1004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321</v>
      </c>
      <c r="H101" s="16">
        <f>G101/G103</f>
        <v>0.54406779661016946</v>
      </c>
    </row>
    <row r="102" spans="2:8" ht="16.5" thickBot="1" x14ac:dyDescent="0.3">
      <c r="B102"/>
      <c r="E102" s="15"/>
      <c r="F102" s="23" t="s">
        <v>114</v>
      </c>
      <c r="G102" s="28">
        <v>269</v>
      </c>
      <c r="H102" s="29">
        <f>G102/G103</f>
        <v>0.45593220338983048</v>
      </c>
    </row>
    <row r="103" spans="2:8" ht="16.5" thickBot="1" x14ac:dyDescent="0.3">
      <c r="B103"/>
      <c r="E103" s="27"/>
      <c r="F103" s="39" t="s">
        <v>15</v>
      </c>
      <c r="G103" s="45">
        <f>SUM(G101:G102)</f>
        <v>590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279</v>
      </c>
      <c r="H106" s="16">
        <f>G106/G108</f>
        <v>0.44145569620253167</v>
      </c>
    </row>
    <row r="107" spans="2:8" ht="16.5" thickBot="1" x14ac:dyDescent="0.3">
      <c r="B107"/>
      <c r="E107" s="15"/>
      <c r="F107" s="23" t="s">
        <v>117</v>
      </c>
      <c r="G107" s="28">
        <v>353</v>
      </c>
      <c r="H107" s="29">
        <f>G107/G108</f>
        <v>0.55854430379746833</v>
      </c>
    </row>
    <row r="108" spans="2:8" ht="16.5" thickBot="1" x14ac:dyDescent="0.3">
      <c r="B108"/>
      <c r="E108" s="27"/>
      <c r="F108" s="39" t="s">
        <v>15</v>
      </c>
      <c r="G108" s="45">
        <f>SUM(G106:G107)</f>
        <v>632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295</v>
      </c>
      <c r="H111" s="16">
        <f>G111/G116</f>
        <v>0.30761209593326383</v>
      </c>
    </row>
    <row r="112" spans="2:8" x14ac:dyDescent="0.25">
      <c r="B112"/>
      <c r="E112" s="15"/>
      <c r="F112" s="11" t="s">
        <v>120</v>
      </c>
      <c r="G112" s="9">
        <v>81</v>
      </c>
      <c r="H112" s="16">
        <f>G112/G116</f>
        <v>8.4462982273201245E-2</v>
      </c>
    </row>
    <row r="113" spans="2:8" x14ac:dyDescent="0.25">
      <c r="B113"/>
      <c r="E113" s="15"/>
      <c r="F113" s="11" t="s">
        <v>121</v>
      </c>
      <c r="G113" s="9">
        <v>215</v>
      </c>
      <c r="H113" s="16">
        <f>G113/G116</f>
        <v>0.22419186652763295</v>
      </c>
    </row>
    <row r="114" spans="2:8" x14ac:dyDescent="0.25">
      <c r="B114"/>
      <c r="E114" s="15"/>
      <c r="F114" s="11" t="s">
        <v>122</v>
      </c>
      <c r="G114" s="9">
        <v>144</v>
      </c>
      <c r="H114" s="16">
        <f>G114/G116</f>
        <v>0.15015641293013557</v>
      </c>
    </row>
    <row r="115" spans="2:8" ht="16.5" thickBot="1" x14ac:dyDescent="0.3">
      <c r="B115"/>
      <c r="E115" s="15"/>
      <c r="F115" s="23" t="s">
        <v>123</v>
      </c>
      <c r="G115" s="28">
        <v>224</v>
      </c>
      <c r="H115" s="29">
        <f>G115/G116</f>
        <v>0.23357664233576642</v>
      </c>
    </row>
    <row r="116" spans="2:8" ht="16.5" thickBot="1" x14ac:dyDescent="0.3">
      <c r="B116"/>
      <c r="E116" s="27"/>
      <c r="F116" s="39" t="s">
        <v>15</v>
      </c>
      <c r="G116" s="45">
        <f>SUM(G111:G115)</f>
        <v>959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443</v>
      </c>
      <c r="H119" s="16">
        <f>G119/G121</f>
        <v>0.47481243301178994</v>
      </c>
    </row>
    <row r="120" spans="2:8" ht="16.5" thickBot="1" x14ac:dyDescent="0.3">
      <c r="B120"/>
      <c r="E120" s="15"/>
      <c r="F120" s="23" t="s">
        <v>126</v>
      </c>
      <c r="G120" s="28">
        <v>490</v>
      </c>
      <c r="H120" s="29">
        <f>G120/G121</f>
        <v>0.52518756698821012</v>
      </c>
    </row>
    <row r="121" spans="2:8" ht="16.5" thickBot="1" x14ac:dyDescent="0.3">
      <c r="B121"/>
      <c r="E121" s="27"/>
      <c r="F121" s="39" t="s">
        <v>15</v>
      </c>
      <c r="G121" s="45">
        <f>SUM(G119:G120)</f>
        <v>933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429</v>
      </c>
      <c r="H124" s="16">
        <f>G124/G127</f>
        <v>0.46228448275862066</v>
      </c>
    </row>
    <row r="125" spans="2:8" x14ac:dyDescent="0.25">
      <c r="B125"/>
      <c r="E125" s="15"/>
      <c r="F125" s="11" t="s">
        <v>129</v>
      </c>
      <c r="G125" s="9">
        <v>168</v>
      </c>
      <c r="H125" s="16">
        <f>G125/G127</f>
        <v>0.18103448275862069</v>
      </c>
    </row>
    <row r="126" spans="2:8" ht="16.5" thickBot="1" x14ac:dyDescent="0.3">
      <c r="B126"/>
      <c r="E126" s="15"/>
      <c r="F126" s="23" t="s">
        <v>130</v>
      </c>
      <c r="G126" s="28">
        <v>331</v>
      </c>
      <c r="H126" s="29">
        <f>G126/G127</f>
        <v>0.35668103448275862</v>
      </c>
    </row>
    <row r="127" spans="2:8" ht="16.5" thickBot="1" x14ac:dyDescent="0.3">
      <c r="B127"/>
      <c r="E127" s="27"/>
      <c r="F127" s="39" t="s">
        <v>15</v>
      </c>
      <c r="G127" s="45">
        <f>SUM(G124:G126)</f>
        <v>928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457</v>
      </c>
      <c r="H130" s="16">
        <f>G130/G134</f>
        <v>0.47753396029258099</v>
      </c>
    </row>
    <row r="131" spans="2:8" x14ac:dyDescent="0.25">
      <c r="B131"/>
      <c r="E131" s="15"/>
      <c r="F131" s="11" t="s">
        <v>133</v>
      </c>
      <c r="G131" s="9">
        <v>91</v>
      </c>
      <c r="H131" s="16">
        <f>G131/G134</f>
        <v>9.5088819226750262E-2</v>
      </c>
    </row>
    <row r="132" spans="2:8" x14ac:dyDescent="0.25">
      <c r="B132"/>
      <c r="E132" s="15"/>
      <c r="F132" s="11" t="s">
        <v>134</v>
      </c>
      <c r="G132" s="9">
        <v>328</v>
      </c>
      <c r="H132" s="16">
        <f>G132/G134</f>
        <v>0.34273772204806685</v>
      </c>
    </row>
    <row r="133" spans="2:8" ht="16.5" thickBot="1" x14ac:dyDescent="0.3">
      <c r="B133"/>
      <c r="E133" s="15"/>
      <c r="F133" s="23" t="s">
        <v>135</v>
      </c>
      <c r="G133" s="28">
        <v>81</v>
      </c>
      <c r="H133" s="29">
        <f>G133/G134</f>
        <v>8.4639498432601878E-2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957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579</v>
      </c>
      <c r="H137" s="16">
        <f>G137/G139</f>
        <v>0.61464968152866239</v>
      </c>
    </row>
    <row r="138" spans="2:8" ht="16.5" thickBot="1" x14ac:dyDescent="0.3">
      <c r="B138"/>
      <c r="E138" s="15"/>
      <c r="F138" s="23" t="s">
        <v>138</v>
      </c>
      <c r="G138" s="28">
        <v>363</v>
      </c>
      <c r="H138" s="29">
        <f>G138/G139</f>
        <v>0.38535031847133761</v>
      </c>
    </row>
    <row r="139" spans="2:8" ht="16.5" thickBot="1" x14ac:dyDescent="0.3">
      <c r="B139"/>
      <c r="E139" s="27"/>
      <c r="F139" s="39" t="s">
        <v>15</v>
      </c>
      <c r="G139" s="45">
        <f>SUM(G137:G138)</f>
        <v>942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151</v>
      </c>
      <c r="H142" s="16">
        <f>G142/G146</f>
        <v>0.15778474399164055</v>
      </c>
    </row>
    <row r="143" spans="2:8" x14ac:dyDescent="0.25">
      <c r="B143"/>
      <c r="E143" s="15"/>
      <c r="F143" s="11" t="s">
        <v>141</v>
      </c>
      <c r="G143" s="9">
        <v>322</v>
      </c>
      <c r="H143" s="16">
        <f>G143/G146</f>
        <v>0.33646812957157785</v>
      </c>
    </row>
    <row r="144" spans="2:8" x14ac:dyDescent="0.25">
      <c r="B144"/>
      <c r="E144" s="15"/>
      <c r="F144" s="11" t="s">
        <v>142</v>
      </c>
      <c r="G144" s="9">
        <v>195</v>
      </c>
      <c r="H144" s="16">
        <f>G144/G146</f>
        <v>0.20376175548589343</v>
      </c>
    </row>
    <row r="145" spans="2:8" ht="16.5" thickBot="1" x14ac:dyDescent="0.3">
      <c r="B145"/>
      <c r="E145" s="15"/>
      <c r="F145" s="23" t="s">
        <v>143</v>
      </c>
      <c r="G145" s="28">
        <v>289</v>
      </c>
      <c r="H145" s="29">
        <f>G145/G146</f>
        <v>0.30198537095088818</v>
      </c>
    </row>
    <row r="146" spans="2:8" ht="16.5" thickBot="1" x14ac:dyDescent="0.3">
      <c r="B146"/>
      <c r="E146" s="27"/>
      <c r="F146" s="39" t="s">
        <v>15</v>
      </c>
      <c r="G146" s="45">
        <f>SUM(G142:G145)</f>
        <v>957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360</v>
      </c>
      <c r="H149" s="16">
        <f>G149/G152</f>
        <v>0.36659877800407331</v>
      </c>
    </row>
    <row r="150" spans="2:8" x14ac:dyDescent="0.25">
      <c r="E150" s="15"/>
      <c r="F150" s="11" t="s">
        <v>146</v>
      </c>
      <c r="G150" s="9">
        <v>157</v>
      </c>
      <c r="H150" s="16">
        <f>G150/G152</f>
        <v>0.15987780040733199</v>
      </c>
    </row>
    <row r="151" spans="2:8" ht="16.5" thickBot="1" x14ac:dyDescent="0.3">
      <c r="E151" s="15"/>
      <c r="F151" s="23" t="s">
        <v>147</v>
      </c>
      <c r="G151" s="28">
        <v>465</v>
      </c>
      <c r="H151" s="29">
        <f>G151/G152</f>
        <v>0.47352342158859473</v>
      </c>
    </row>
    <row r="152" spans="2:8" ht="16.5" thickBot="1" x14ac:dyDescent="0.3">
      <c r="E152" s="27"/>
      <c r="F152" s="39" t="s">
        <v>15</v>
      </c>
      <c r="G152" s="45">
        <f>SUM(G149:G151)</f>
        <v>982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409</v>
      </c>
      <c r="H155" s="16">
        <f>G155/G158</f>
        <v>0.43189017951425557</v>
      </c>
    </row>
    <row r="156" spans="2:8" x14ac:dyDescent="0.25">
      <c r="E156" s="15"/>
      <c r="F156" s="11" t="s">
        <v>150</v>
      </c>
      <c r="G156" s="9">
        <v>147</v>
      </c>
      <c r="H156" s="16">
        <f>G156/G158</f>
        <v>0.15522703273495247</v>
      </c>
    </row>
    <row r="157" spans="2:8" ht="16.5" thickBot="1" x14ac:dyDescent="0.3">
      <c r="E157" s="15"/>
      <c r="F157" s="23" t="s">
        <v>151</v>
      </c>
      <c r="G157" s="28">
        <v>391</v>
      </c>
      <c r="H157" s="29">
        <f>G157/G158</f>
        <v>0.41288278775079196</v>
      </c>
    </row>
    <row r="158" spans="2:8" ht="16.5" thickBot="1" x14ac:dyDescent="0.3">
      <c r="E158" s="27"/>
      <c r="F158" s="39" t="s">
        <v>15</v>
      </c>
      <c r="G158" s="45">
        <f>SUM(G155:G157)</f>
        <v>947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531</v>
      </c>
      <c r="H161" s="16">
        <f>G161/G163</f>
        <v>0.57467532467532467</v>
      </c>
    </row>
    <row r="162" spans="5:8" ht="16.5" thickBot="1" x14ac:dyDescent="0.3">
      <c r="E162" s="15"/>
      <c r="F162" s="23" t="s">
        <v>154</v>
      </c>
      <c r="G162" s="28">
        <v>393</v>
      </c>
      <c r="H162" s="29">
        <f>G162/G163</f>
        <v>0.42532467532467533</v>
      </c>
    </row>
    <row r="163" spans="5:8" ht="16.5" thickBot="1" x14ac:dyDescent="0.3">
      <c r="E163" s="27"/>
      <c r="F163" s="39" t="s">
        <v>15</v>
      </c>
      <c r="G163" s="45">
        <f>SUM(G161:G162)</f>
        <v>924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582</v>
      </c>
      <c r="H166" s="16">
        <f>G166/G168</f>
        <v>0.6388583973655324</v>
      </c>
    </row>
    <row r="167" spans="5:8" ht="16.5" thickBot="1" x14ac:dyDescent="0.3">
      <c r="E167" s="15"/>
      <c r="F167" s="23" t="s">
        <v>157</v>
      </c>
      <c r="G167" s="28">
        <v>329</v>
      </c>
      <c r="H167" s="29">
        <f>G167/G168</f>
        <v>0.3611416026344676</v>
      </c>
    </row>
    <row r="168" spans="5:8" ht="16.5" thickBot="1" x14ac:dyDescent="0.3">
      <c r="E168" s="27"/>
      <c r="F168" s="39" t="s">
        <v>15</v>
      </c>
      <c r="G168" s="45">
        <f>SUM(G166:G167)</f>
        <v>911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392</v>
      </c>
      <c r="H171" s="16">
        <f>G171/G176</f>
        <v>0.18973862536302033</v>
      </c>
    </row>
    <row r="172" spans="5:8" x14ac:dyDescent="0.25">
      <c r="E172" s="15"/>
      <c r="F172" s="11" t="s">
        <v>50</v>
      </c>
      <c r="G172" s="9">
        <v>591</v>
      </c>
      <c r="H172" s="16">
        <f>G172/G176</f>
        <v>0.28606001936108422</v>
      </c>
    </row>
    <row r="173" spans="5:8" x14ac:dyDescent="0.25">
      <c r="E173" s="15"/>
      <c r="F173" s="11" t="s">
        <v>160</v>
      </c>
      <c r="G173" s="9">
        <v>504</v>
      </c>
      <c r="H173" s="16">
        <f>G173/G176</f>
        <v>0.24394966118102615</v>
      </c>
    </row>
    <row r="174" spans="5:8" x14ac:dyDescent="0.25">
      <c r="E174" s="15"/>
      <c r="F174" s="11" t="s">
        <v>161</v>
      </c>
      <c r="G174" s="9">
        <v>255</v>
      </c>
      <c r="H174" s="16">
        <f>G174/G176</f>
        <v>0.1234269119070668</v>
      </c>
    </row>
    <row r="175" spans="5:8" ht="16.5" thickBot="1" x14ac:dyDescent="0.3">
      <c r="E175" s="15"/>
      <c r="F175" s="23" t="s">
        <v>162</v>
      </c>
      <c r="G175" s="28">
        <v>324</v>
      </c>
      <c r="H175" s="29">
        <f>G175/G176</f>
        <v>0.15682478218780252</v>
      </c>
    </row>
    <row r="176" spans="5:8" ht="16.5" thickBot="1" x14ac:dyDescent="0.3">
      <c r="E176" s="27"/>
      <c r="F176" s="39" t="s">
        <v>15</v>
      </c>
      <c r="G176" s="45">
        <f>SUM(G171:G175)</f>
        <v>2066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1596</v>
      </c>
      <c r="H179" s="16">
        <f>G179/G181</f>
        <v>0.80892042574759249</v>
      </c>
    </row>
    <row r="180" spans="5:8" ht="16.5" thickBot="1" x14ac:dyDescent="0.3">
      <c r="E180" s="15"/>
      <c r="F180" s="23" t="s">
        <v>165</v>
      </c>
      <c r="G180" s="28">
        <v>377</v>
      </c>
      <c r="H180" s="29">
        <f>G180/G181</f>
        <v>0.19107957425240751</v>
      </c>
    </row>
    <row r="181" spans="5:8" ht="16.5" thickBot="1" x14ac:dyDescent="0.3">
      <c r="E181" s="27"/>
      <c r="F181" s="39" t="s">
        <v>15</v>
      </c>
      <c r="G181" s="45">
        <f>SUM(G179:G180)</f>
        <v>1973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1245</v>
      </c>
      <c r="H184" s="16">
        <f>G184/G186</f>
        <v>0.64945226917057908</v>
      </c>
    </row>
    <row r="185" spans="5:8" ht="16.5" thickBot="1" x14ac:dyDescent="0.3">
      <c r="E185" s="15"/>
      <c r="F185" s="23" t="s">
        <v>168</v>
      </c>
      <c r="G185" s="28">
        <v>672</v>
      </c>
      <c r="H185" s="29">
        <f>G185/G186</f>
        <v>0.35054773082942098</v>
      </c>
    </row>
    <row r="186" spans="5:8" ht="16.5" thickBot="1" x14ac:dyDescent="0.3">
      <c r="E186" s="27"/>
      <c r="F186" s="39" t="s">
        <v>15</v>
      </c>
      <c r="G186" s="45">
        <f>SUM(G184:G185)</f>
        <v>1917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G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3.375" customWidth="1"/>
    <col min="17" max="17" width="13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192</v>
      </c>
      <c r="K2" s="13"/>
      <c r="L2" s="44" t="s">
        <v>16</v>
      </c>
      <c r="M2" s="19" t="s">
        <v>17</v>
      </c>
      <c r="O2" s="20" t="s">
        <v>321</v>
      </c>
      <c r="P2" s="62" t="s">
        <v>320</v>
      </c>
      <c r="Q2" s="63" t="s">
        <v>17</v>
      </c>
    </row>
    <row r="3" spans="1:17" x14ac:dyDescent="0.25">
      <c r="A3" s="15" t="s">
        <v>2</v>
      </c>
      <c r="B3" s="9">
        <v>63</v>
      </c>
      <c r="C3" s="16">
        <f>B3/B16</f>
        <v>5.8900523560209425E-3</v>
      </c>
      <c r="E3" s="15" t="s">
        <v>56</v>
      </c>
      <c r="F3" s="8" t="s">
        <v>57</v>
      </c>
      <c r="G3" s="9">
        <v>713</v>
      </c>
      <c r="H3" s="16">
        <f>G3/G5</f>
        <v>0.49445214979195562</v>
      </c>
      <c r="J3" s="15"/>
      <c r="K3" s="8" t="s">
        <v>194</v>
      </c>
      <c r="L3" s="9">
        <v>865</v>
      </c>
      <c r="M3" s="16">
        <f>L3/L5</f>
        <v>0.51920768307322929</v>
      </c>
      <c r="O3" s="64" t="s">
        <v>267</v>
      </c>
      <c r="P3" s="65">
        <v>3572</v>
      </c>
      <c r="Q3" s="71">
        <f>P3/P5</f>
        <v>0.37879109225874869</v>
      </c>
    </row>
    <row r="4" spans="1:17" ht="16.5" thickBot="1" x14ac:dyDescent="0.3">
      <c r="A4" s="15" t="s">
        <v>3</v>
      </c>
      <c r="B4" s="9">
        <v>1150</v>
      </c>
      <c r="C4" s="16">
        <f>B4/B16</f>
        <v>0.1075168287210172</v>
      </c>
      <c r="E4" s="15"/>
      <c r="F4" s="24" t="s">
        <v>58</v>
      </c>
      <c r="G4" s="28">
        <v>729</v>
      </c>
      <c r="H4" s="29">
        <f>G4/G5</f>
        <v>0.50554785020804438</v>
      </c>
      <c r="J4" s="15"/>
      <c r="K4" s="10" t="s">
        <v>193</v>
      </c>
      <c r="L4" s="28">
        <v>801</v>
      </c>
      <c r="M4" s="29">
        <f>L4/L5</f>
        <v>0.48079231692677071</v>
      </c>
      <c r="O4" s="67" t="s">
        <v>268</v>
      </c>
      <c r="P4" s="68">
        <v>5858</v>
      </c>
      <c r="Q4" s="72">
        <f>P4/P5</f>
        <v>0.62120890774125137</v>
      </c>
    </row>
    <row r="5" spans="1:17" ht="16.5" thickBot="1" x14ac:dyDescent="0.3">
      <c r="A5" s="15" t="s">
        <v>4</v>
      </c>
      <c r="B5" s="9">
        <v>10</v>
      </c>
      <c r="C5" s="16">
        <f>B5/B16</f>
        <v>9.3492894540014957E-4</v>
      </c>
      <c r="E5" s="27"/>
      <c r="F5" s="32" t="s">
        <v>15</v>
      </c>
      <c r="G5" s="45">
        <f>SUM(G3:G4)</f>
        <v>1442</v>
      </c>
      <c r="H5" s="34">
        <f>SUM(H3:H4)</f>
        <v>1</v>
      </c>
      <c r="J5" s="27"/>
      <c r="K5" s="32" t="s">
        <v>15</v>
      </c>
      <c r="L5" s="45">
        <f>SUM(L3:L4)</f>
        <v>1666</v>
      </c>
      <c r="M5" s="34">
        <f>SUM(M3:M4)</f>
        <v>1</v>
      </c>
      <c r="O5" s="38" t="s">
        <v>15</v>
      </c>
      <c r="P5" s="69">
        <f>SUM(P3:P4)</f>
        <v>9430</v>
      </c>
      <c r="Q5" s="70">
        <f>SUM(Q3:Q4)</f>
        <v>1</v>
      </c>
    </row>
    <row r="6" spans="1:17" ht="16.5" thickBot="1" x14ac:dyDescent="0.3">
      <c r="A6" s="15" t="s">
        <v>5</v>
      </c>
      <c r="B6" s="9">
        <v>2330</v>
      </c>
      <c r="C6" s="16">
        <f>B6/B16</f>
        <v>0.21783844427823484</v>
      </c>
    </row>
    <row r="7" spans="1:17" x14ac:dyDescent="0.25">
      <c r="A7" s="15" t="s">
        <v>6</v>
      </c>
      <c r="B7" s="9">
        <v>6</v>
      </c>
      <c r="C7" s="16">
        <f>B7/B16</f>
        <v>5.6095736724008974E-4</v>
      </c>
      <c r="E7" s="12" t="s">
        <v>59</v>
      </c>
      <c r="F7" s="13"/>
      <c r="G7" s="42" t="s">
        <v>16</v>
      </c>
      <c r="H7" s="19" t="s">
        <v>17</v>
      </c>
      <c r="J7" s="12" t="s">
        <v>218</v>
      </c>
      <c r="K7" s="13"/>
      <c r="L7" s="44" t="s">
        <v>16</v>
      </c>
      <c r="M7" s="19" t="s">
        <v>17</v>
      </c>
      <c r="O7" s="20" t="s">
        <v>322</v>
      </c>
      <c r="P7" s="73" t="s">
        <v>320</v>
      </c>
      <c r="Q7" s="19" t="s">
        <v>17</v>
      </c>
    </row>
    <row r="8" spans="1:17" x14ac:dyDescent="0.25">
      <c r="A8" s="15" t="s">
        <v>7</v>
      </c>
      <c r="B8" s="9">
        <v>5</v>
      </c>
      <c r="C8" s="16">
        <f>B8/B16</f>
        <v>4.6746447270007478E-4</v>
      </c>
      <c r="E8" s="15"/>
      <c r="F8" s="8" t="s">
        <v>60</v>
      </c>
      <c r="G8" s="9">
        <v>581</v>
      </c>
      <c r="H8" s="16">
        <f>G8/G11</f>
        <v>0.31473456121343446</v>
      </c>
      <c r="J8" s="15"/>
      <c r="K8" s="8" t="s">
        <v>206</v>
      </c>
      <c r="L8" s="9">
        <v>1211</v>
      </c>
      <c r="M8" s="16">
        <f>L8/L10</f>
        <v>0.54159212880143115</v>
      </c>
      <c r="O8" s="21" t="s">
        <v>323</v>
      </c>
      <c r="P8" s="26">
        <v>2081</v>
      </c>
      <c r="Q8" s="74">
        <f>P8/P11</f>
        <v>0.21043583779957528</v>
      </c>
    </row>
    <row r="9" spans="1:17" ht="16.5" thickBot="1" x14ac:dyDescent="0.3">
      <c r="A9" s="15" t="s">
        <v>8</v>
      </c>
      <c r="B9" s="9">
        <v>51</v>
      </c>
      <c r="C9" s="16">
        <f>B9/B16</f>
        <v>4.7681376215407629E-3</v>
      </c>
      <c r="E9" s="15"/>
      <c r="F9" s="8" t="s">
        <v>61</v>
      </c>
      <c r="G9" s="9">
        <v>811</v>
      </c>
      <c r="H9" s="16">
        <f>G9/G11</f>
        <v>0.43932827735644636</v>
      </c>
      <c r="J9" s="15"/>
      <c r="K9" s="10" t="s">
        <v>205</v>
      </c>
      <c r="L9" s="28">
        <v>1025</v>
      </c>
      <c r="M9" s="29">
        <f>L9/L10</f>
        <v>0.45840787119856885</v>
      </c>
      <c r="O9" s="21" t="s">
        <v>324</v>
      </c>
      <c r="P9" s="26">
        <v>1485</v>
      </c>
      <c r="Q9" s="74">
        <f>P9/P11</f>
        <v>0.15016685205784205</v>
      </c>
    </row>
    <row r="10" spans="1:17" ht="16.5" thickBot="1" x14ac:dyDescent="0.3">
      <c r="A10" s="15" t="s">
        <v>9</v>
      </c>
      <c r="B10" s="9">
        <v>218</v>
      </c>
      <c r="C10" s="16">
        <f>B10/B16</f>
        <v>2.0381451009723262E-2</v>
      </c>
      <c r="E10" s="15"/>
      <c r="F10" s="24" t="s">
        <v>62</v>
      </c>
      <c r="G10" s="28">
        <v>454</v>
      </c>
      <c r="H10" s="29">
        <f>G10/G11</f>
        <v>0.24593716143011918</v>
      </c>
      <c r="J10" s="27"/>
      <c r="K10" s="32" t="s">
        <v>15</v>
      </c>
      <c r="L10" s="45">
        <f>SUM(L8:L9)</f>
        <v>2236</v>
      </c>
      <c r="M10" s="34">
        <f>SUM(M8:M9)</f>
        <v>1</v>
      </c>
      <c r="O10" s="75" t="s">
        <v>325</v>
      </c>
      <c r="P10" s="76">
        <v>6323</v>
      </c>
      <c r="Q10" s="78">
        <f>P10/P11</f>
        <v>0.63939731014258272</v>
      </c>
    </row>
    <row r="11" spans="1:17" ht="16.5" thickBot="1" x14ac:dyDescent="0.3">
      <c r="A11" s="15" t="s">
        <v>10</v>
      </c>
      <c r="B11" s="9">
        <v>11</v>
      </c>
      <c r="C11" s="16">
        <f>B11/B16</f>
        <v>1.0284218399401646E-3</v>
      </c>
      <c r="E11" s="27"/>
      <c r="F11" s="32" t="s">
        <v>15</v>
      </c>
      <c r="G11" s="45">
        <f>SUM(G8:G10)</f>
        <v>1846</v>
      </c>
      <c r="H11" s="34">
        <f>SUM(H8:H10)</f>
        <v>1</v>
      </c>
      <c r="O11" s="39" t="s">
        <v>15</v>
      </c>
      <c r="P11" s="33">
        <f>SUM(P8:P10)</f>
        <v>9889</v>
      </c>
      <c r="Q11" s="77">
        <f>SUM(Q8:Q10)</f>
        <v>1</v>
      </c>
    </row>
    <row r="12" spans="1:17" ht="16.5" thickBot="1" x14ac:dyDescent="0.3">
      <c r="A12" s="15" t="s">
        <v>11</v>
      </c>
      <c r="B12" s="9">
        <v>1438</v>
      </c>
      <c r="C12" s="16">
        <f>B12/B16</f>
        <v>0.13444278234854151</v>
      </c>
      <c r="F12" s="4"/>
      <c r="J12" s="12" t="s">
        <v>217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9</v>
      </c>
      <c r="C13" s="16">
        <f>B13/B16</f>
        <v>8.4143605086013467E-4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208</v>
      </c>
      <c r="L13" s="9">
        <v>294</v>
      </c>
      <c r="M13" s="16" t="e">
        <f>L13/L17</f>
        <v>#DIV/0!</v>
      </c>
    </row>
    <row r="14" spans="1:17" x14ac:dyDescent="0.25">
      <c r="A14" s="15" t="s">
        <v>13</v>
      </c>
      <c r="B14" s="9">
        <v>5287</v>
      </c>
      <c r="C14" s="16">
        <f>B14/B16</f>
        <v>0.49429693343305908</v>
      </c>
      <c r="E14" s="21"/>
      <c r="F14" s="10" t="s">
        <v>64</v>
      </c>
      <c r="G14" s="9">
        <v>736</v>
      </c>
      <c r="H14" s="16">
        <f>G14/G17</f>
        <v>0.40662983425414367</v>
      </c>
      <c r="J14" s="15"/>
      <c r="K14" s="8" t="s">
        <v>209</v>
      </c>
      <c r="L14" s="9">
        <v>1486</v>
      </c>
      <c r="M14" s="16">
        <f>L14/L16</f>
        <v>0.68828161185734138</v>
      </c>
    </row>
    <row r="15" spans="1:17" ht="16.5" thickBot="1" x14ac:dyDescent="0.3">
      <c r="A15" s="22" t="s">
        <v>14</v>
      </c>
      <c r="B15" s="28">
        <v>118</v>
      </c>
      <c r="C15" s="29">
        <f>B15/B16</f>
        <v>1.1032161555721766E-2</v>
      </c>
      <c r="E15" s="21"/>
      <c r="F15" s="10" t="s">
        <v>65</v>
      </c>
      <c r="G15" s="9">
        <v>699</v>
      </c>
      <c r="H15" s="16">
        <f>G15/G17</f>
        <v>0.38618784530386741</v>
      </c>
      <c r="J15" s="15"/>
      <c r="K15" s="24" t="s">
        <v>654</v>
      </c>
      <c r="L15" s="28">
        <v>379</v>
      </c>
      <c r="M15" s="29">
        <f>L15/L16</f>
        <v>0.17554423344140807</v>
      </c>
    </row>
    <row r="16" spans="1:17" ht="16.5" thickBot="1" x14ac:dyDescent="0.3">
      <c r="A16" s="32" t="s">
        <v>15</v>
      </c>
      <c r="B16" s="45">
        <f>SUM(B3:B15)</f>
        <v>10696</v>
      </c>
      <c r="C16" s="34">
        <f>SUM(C3:C15)</f>
        <v>0.99999999999999989</v>
      </c>
      <c r="E16" s="15"/>
      <c r="F16" s="31" t="s">
        <v>66</v>
      </c>
      <c r="G16" s="28">
        <v>375</v>
      </c>
      <c r="H16" s="29">
        <f>G16/G17</f>
        <v>0.20718232044198895</v>
      </c>
      <c r="J16" s="27"/>
      <c r="K16" s="32" t="s">
        <v>15</v>
      </c>
      <c r="L16" s="45">
        <f>SUM(L13:L15)</f>
        <v>2159</v>
      </c>
      <c r="M16" s="34" t="e">
        <f>SUM(M13:M15)</f>
        <v>#DIV/0!</v>
      </c>
    </row>
    <row r="17" spans="1:13" ht="16.5" thickBot="1" x14ac:dyDescent="0.3">
      <c r="E17" s="27"/>
      <c r="F17" s="38" t="s">
        <v>15</v>
      </c>
      <c r="G17" s="45">
        <f>SUM(G14:G16)</f>
        <v>1810</v>
      </c>
      <c r="H17" s="34">
        <f>SUM(H14:H16)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236</v>
      </c>
      <c r="K18" s="13"/>
      <c r="L18" s="44" t="s">
        <v>16</v>
      </c>
      <c r="M18" s="19" t="s">
        <v>17</v>
      </c>
    </row>
    <row r="19" spans="1:13" x14ac:dyDescent="0.25">
      <c r="A19" s="15" t="s">
        <v>19</v>
      </c>
      <c r="B19" s="9">
        <v>294</v>
      </c>
      <c r="C19" s="16">
        <f>B19/B24</f>
        <v>3.0119864767954103E-2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238</v>
      </c>
      <c r="L19" s="9">
        <v>923</v>
      </c>
      <c r="M19" s="16">
        <f>L19/L21</f>
        <v>0.58123425692695219</v>
      </c>
    </row>
    <row r="20" spans="1:13" ht="16.5" thickBot="1" x14ac:dyDescent="0.3">
      <c r="A20" s="15" t="s">
        <v>20</v>
      </c>
      <c r="B20" s="9">
        <v>324</v>
      </c>
      <c r="C20" s="16">
        <f>B20/B24</f>
        <v>3.3193320356520846E-2</v>
      </c>
      <c r="E20" s="15"/>
      <c r="F20" s="11" t="s">
        <v>68</v>
      </c>
      <c r="G20" s="9">
        <v>912</v>
      </c>
      <c r="H20" s="16">
        <f>G20/G22</f>
        <v>0.51877133105802042</v>
      </c>
      <c r="J20" s="15"/>
      <c r="K20" s="10" t="s">
        <v>237</v>
      </c>
      <c r="L20" s="28">
        <v>665</v>
      </c>
      <c r="M20" s="29">
        <f>L20/L21</f>
        <v>0.41876574307304787</v>
      </c>
    </row>
    <row r="21" spans="1:13" ht="16.5" thickBot="1" x14ac:dyDescent="0.3">
      <c r="A21" s="15" t="s">
        <v>21</v>
      </c>
      <c r="B21" s="9">
        <v>2716</v>
      </c>
      <c r="C21" s="16">
        <f>B21/B24</f>
        <v>0.27825017928490936</v>
      </c>
      <c r="E21" s="15"/>
      <c r="F21" s="23" t="s">
        <v>69</v>
      </c>
      <c r="G21" s="28">
        <v>846</v>
      </c>
      <c r="H21" s="29">
        <f>G21/G22</f>
        <v>0.48122866894197952</v>
      </c>
      <c r="J21" s="27"/>
      <c r="K21" s="32" t="s">
        <v>15</v>
      </c>
      <c r="L21" s="45">
        <f>SUM(L19:L20)</f>
        <v>1588</v>
      </c>
      <c r="M21" s="34">
        <f>SUM(M19:M20)</f>
        <v>1</v>
      </c>
    </row>
    <row r="22" spans="1:13" ht="16.5" thickBot="1" x14ac:dyDescent="0.3">
      <c r="A22" s="15" t="s">
        <v>22</v>
      </c>
      <c r="B22" s="9">
        <v>120</v>
      </c>
      <c r="C22" s="16">
        <f>B22/B24</f>
        <v>1.2293822354266981E-2</v>
      </c>
      <c r="E22" s="27"/>
      <c r="F22" s="39" t="s">
        <v>15</v>
      </c>
      <c r="G22" s="45">
        <f>SUM(G20:G21)</f>
        <v>1758</v>
      </c>
      <c r="H22" s="34">
        <f>SUM(H20:H21)</f>
        <v>1</v>
      </c>
    </row>
    <row r="23" spans="1:13" ht="16.5" thickBot="1" x14ac:dyDescent="0.3">
      <c r="A23" s="22" t="s">
        <v>23</v>
      </c>
      <c r="B23" s="28">
        <v>6307</v>
      </c>
      <c r="C23" s="29">
        <f>B23/B24</f>
        <v>0.6461428132363487</v>
      </c>
      <c r="F23" s="3"/>
      <c r="J23" s="12" t="s">
        <v>260</v>
      </c>
      <c r="K23" s="13"/>
      <c r="L23" s="44" t="s">
        <v>16</v>
      </c>
      <c r="M23" s="19" t="s">
        <v>17</v>
      </c>
    </row>
    <row r="24" spans="1:13" ht="16.5" thickBot="1" x14ac:dyDescent="0.3">
      <c r="A24" s="35" t="s">
        <v>15</v>
      </c>
      <c r="B24" s="45">
        <f>SUM(B19:B23)</f>
        <v>9761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8" t="s">
        <v>262</v>
      </c>
      <c r="L24" s="9">
        <v>1501</v>
      </c>
      <c r="M24" s="16">
        <f>L24/L26</f>
        <v>0.37487512487512487</v>
      </c>
    </row>
    <row r="25" spans="1:13" ht="16.5" thickBot="1" x14ac:dyDescent="0.3">
      <c r="E25" s="15"/>
      <c r="F25" s="11" t="s">
        <v>71</v>
      </c>
      <c r="G25" s="9">
        <v>455</v>
      </c>
      <c r="H25" s="16">
        <f>G25/G29</f>
        <v>0.23178807947019867</v>
      </c>
      <c r="J25" s="15"/>
      <c r="K25" s="10" t="s">
        <v>261</v>
      </c>
      <c r="L25" s="28">
        <v>2503</v>
      </c>
      <c r="M25" s="29">
        <f>L25/L26</f>
        <v>0.62512487512487513</v>
      </c>
    </row>
    <row r="26" spans="1:13" ht="16.5" thickBot="1" x14ac:dyDescent="0.3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780</v>
      </c>
      <c r="H26" s="16">
        <f>G26/G29</f>
        <v>0.39735099337748342</v>
      </c>
      <c r="J26" s="27"/>
      <c r="K26" s="32" t="s">
        <v>15</v>
      </c>
      <c r="L26" s="45">
        <f>SUM(L24:L25)</f>
        <v>4004</v>
      </c>
      <c r="M26" s="34">
        <f>SUM(M24:M25)</f>
        <v>1</v>
      </c>
    </row>
    <row r="27" spans="1:13" x14ac:dyDescent="0.25">
      <c r="A27" s="15" t="s">
        <v>38</v>
      </c>
      <c r="B27" s="9">
        <v>2167</v>
      </c>
      <c r="C27" s="16">
        <f>B27/B29</f>
        <v>0.26720098643649814</v>
      </c>
      <c r="E27" s="15"/>
      <c r="F27" s="11" t="s">
        <v>73</v>
      </c>
      <c r="G27" s="9">
        <v>247</v>
      </c>
      <c r="H27" s="16">
        <f>G27/G29</f>
        <v>0.12582781456953643</v>
      </c>
    </row>
    <row r="28" spans="1:13" ht="16.5" thickBot="1" x14ac:dyDescent="0.3">
      <c r="A28" s="22" t="s">
        <v>39</v>
      </c>
      <c r="B28" s="28">
        <v>5943</v>
      </c>
      <c r="C28" s="29">
        <f>B28/B29</f>
        <v>0.73279901356350186</v>
      </c>
      <c r="E28" s="15"/>
      <c r="F28" s="23" t="s">
        <v>74</v>
      </c>
      <c r="G28" s="28">
        <v>481</v>
      </c>
      <c r="H28" s="29">
        <f>G28/G29</f>
        <v>0.24503311258278146</v>
      </c>
    </row>
    <row r="29" spans="1:13" ht="16.5" thickBot="1" x14ac:dyDescent="0.3">
      <c r="A29" s="32" t="s">
        <v>15</v>
      </c>
      <c r="B29" s="45">
        <f>SUM(B27:B28)</f>
        <v>8110</v>
      </c>
      <c r="C29" s="34">
        <f>SUM(C27:C28)</f>
        <v>1</v>
      </c>
      <c r="E29" s="27"/>
      <c r="F29" s="39" t="s">
        <v>15</v>
      </c>
      <c r="G29" s="45">
        <f>SUM(G25:G28)</f>
        <v>1963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5966</v>
      </c>
      <c r="C32" s="16">
        <f>B32/B34</f>
        <v>0.65166575641725832</v>
      </c>
      <c r="E32" s="15"/>
      <c r="F32" s="11" t="s">
        <v>628</v>
      </c>
      <c r="G32" s="95">
        <v>613</v>
      </c>
      <c r="H32" s="16">
        <f>G32/G37</f>
        <v>0.35372186959030583</v>
      </c>
    </row>
    <row r="33" spans="1:8" ht="16.5" thickBot="1" x14ac:dyDescent="0.3">
      <c r="A33" s="22" t="s">
        <v>54</v>
      </c>
      <c r="B33" s="28">
        <v>3189</v>
      </c>
      <c r="C33" s="29">
        <f>B33/B34</f>
        <v>0.34833424358274168</v>
      </c>
      <c r="E33" s="15"/>
      <c r="F33" s="11" t="s">
        <v>629</v>
      </c>
      <c r="G33" s="95">
        <v>346</v>
      </c>
      <c r="H33" s="16">
        <f>G33/G37</f>
        <v>0.19965377957299479</v>
      </c>
    </row>
    <row r="34" spans="1:8" ht="16.5" thickBot="1" x14ac:dyDescent="0.3">
      <c r="A34" s="32" t="s">
        <v>15</v>
      </c>
      <c r="B34" s="45">
        <f>SUM(B32:B33)</f>
        <v>9155</v>
      </c>
      <c r="C34" s="34">
        <f>SUM(C32:C33)</f>
        <v>1</v>
      </c>
      <c r="E34" s="15"/>
      <c r="F34" s="11" t="s">
        <v>630</v>
      </c>
      <c r="G34" s="95">
        <v>315</v>
      </c>
      <c r="H34" s="16">
        <f>G34/G37</f>
        <v>0.18176572417772649</v>
      </c>
    </row>
    <row r="35" spans="1:8" ht="16.5" thickBot="1" x14ac:dyDescent="0.3">
      <c r="E35" s="15"/>
      <c r="F35" s="11" t="s">
        <v>631</v>
      </c>
      <c r="G35" s="95">
        <v>365</v>
      </c>
      <c r="H35" s="16">
        <f>G35/G37</f>
        <v>0.21061742642815925</v>
      </c>
    </row>
    <row r="36" spans="1:8" ht="16.5" thickBot="1" x14ac:dyDescent="0.3">
      <c r="A36" s="12" t="s">
        <v>47</v>
      </c>
      <c r="B36" s="42" t="s">
        <v>16</v>
      </c>
      <c r="C36" s="19" t="s">
        <v>17</v>
      </c>
      <c r="E36" s="15"/>
      <c r="F36" s="23" t="s">
        <v>632</v>
      </c>
      <c r="G36" s="96">
        <v>94</v>
      </c>
      <c r="H36" s="29">
        <f>G36/G37</f>
        <v>5.4241200230813615E-2</v>
      </c>
    </row>
    <row r="37" spans="1:8" ht="16.5" thickBot="1" x14ac:dyDescent="0.3">
      <c r="A37" s="15" t="s">
        <v>46</v>
      </c>
      <c r="B37" s="9">
        <v>3725</v>
      </c>
      <c r="C37" s="16">
        <f>B37/B39</f>
        <v>0.42474344355758265</v>
      </c>
      <c r="E37" s="27"/>
      <c r="F37" s="39" t="s">
        <v>15</v>
      </c>
      <c r="G37" s="97">
        <f>SUM(G32:G36)</f>
        <v>1733</v>
      </c>
      <c r="H37" s="37">
        <f>SUM(H32:H36)</f>
        <v>1</v>
      </c>
    </row>
    <row r="38" spans="1:8" ht="16.5" thickBot="1" x14ac:dyDescent="0.3">
      <c r="A38" s="22" t="s">
        <v>45</v>
      </c>
      <c r="B38" s="9">
        <v>5045</v>
      </c>
      <c r="C38" s="29">
        <f>B38/B39</f>
        <v>0.57525655644241735</v>
      </c>
      <c r="F38" s="3"/>
    </row>
    <row r="39" spans="1:8" ht="16.5" thickBot="1" x14ac:dyDescent="0.3">
      <c r="A39" s="32" t="s">
        <v>15</v>
      </c>
      <c r="B39" s="45">
        <f>SUM(B37+B38)</f>
        <v>8770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855</v>
      </c>
      <c r="H40" s="16">
        <f>G40/G44</f>
        <v>0.51258992805755399</v>
      </c>
    </row>
    <row r="41" spans="1:8" x14ac:dyDescent="0.25">
      <c r="E41" s="15"/>
      <c r="F41" s="11" t="s">
        <v>77</v>
      </c>
      <c r="G41" s="9">
        <v>278</v>
      </c>
      <c r="H41" s="16">
        <f>G41/G44</f>
        <v>0.16666666666666666</v>
      </c>
    </row>
    <row r="42" spans="1:8" x14ac:dyDescent="0.25">
      <c r="B42"/>
      <c r="E42" s="15"/>
      <c r="F42" s="11" t="s">
        <v>78</v>
      </c>
      <c r="G42" s="9">
        <v>290</v>
      </c>
      <c r="H42" s="16">
        <f>G42/G44</f>
        <v>0.17386091127098321</v>
      </c>
    </row>
    <row r="43" spans="1:8" ht="16.5" thickBot="1" x14ac:dyDescent="0.3">
      <c r="B43"/>
      <c r="E43" s="15"/>
      <c r="F43" s="23" t="s">
        <v>79</v>
      </c>
      <c r="G43" s="28">
        <v>245</v>
      </c>
      <c r="H43" s="29">
        <f>G43/G44</f>
        <v>0.14688249400479617</v>
      </c>
    </row>
    <row r="44" spans="1:8" ht="16.5" thickBot="1" x14ac:dyDescent="0.3">
      <c r="B44"/>
      <c r="E44" s="27"/>
      <c r="F44" s="39" t="s">
        <v>15</v>
      </c>
      <c r="G44" s="45">
        <f>SUM(G40:G43)</f>
        <v>1668</v>
      </c>
      <c r="H44" s="34">
        <f>SUM(H40:H43)</f>
        <v>1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1184</v>
      </c>
      <c r="H47" s="16">
        <f>G47/G49</f>
        <v>0.72283272283272282</v>
      </c>
    </row>
    <row r="48" spans="1:8" ht="16.5" thickBot="1" x14ac:dyDescent="0.3">
      <c r="B48"/>
      <c r="E48" s="15"/>
      <c r="F48" s="23" t="s">
        <v>82</v>
      </c>
      <c r="G48" s="28">
        <v>454</v>
      </c>
      <c r="H48" s="29">
        <f>G48/G49</f>
        <v>0.27716727716727718</v>
      </c>
    </row>
    <row r="49" spans="2:8" ht="16.5" thickBot="1" x14ac:dyDescent="0.3">
      <c r="B49"/>
      <c r="E49" s="27"/>
      <c r="F49" s="39" t="s">
        <v>15</v>
      </c>
      <c r="G49" s="45">
        <f>SUM(G47:G48)</f>
        <v>1638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1157</v>
      </c>
      <c r="H52" s="16">
        <f>G52/G54</f>
        <v>0.72630257376020091</v>
      </c>
    </row>
    <row r="53" spans="2:8" ht="16.5" thickBot="1" x14ac:dyDescent="0.3">
      <c r="B53"/>
      <c r="E53" s="15"/>
      <c r="F53" s="23" t="s">
        <v>85</v>
      </c>
      <c r="G53" s="28">
        <v>436</v>
      </c>
      <c r="H53" s="29">
        <f>G53/G54</f>
        <v>0.27369742623979915</v>
      </c>
    </row>
    <row r="54" spans="2:8" ht="16.5" thickBot="1" x14ac:dyDescent="0.3">
      <c r="B54"/>
      <c r="E54" s="27"/>
      <c r="F54" s="39" t="s">
        <v>15</v>
      </c>
      <c r="G54" s="45">
        <f>SUM(G52:G53)</f>
        <v>1593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705</v>
      </c>
      <c r="H57" s="16">
        <f>G57/G59</f>
        <v>0.43925233644859812</v>
      </c>
    </row>
    <row r="58" spans="2:8" ht="16.5" thickBot="1" x14ac:dyDescent="0.3">
      <c r="B58"/>
      <c r="E58" s="15"/>
      <c r="F58" s="23" t="s">
        <v>88</v>
      </c>
      <c r="G58" s="28">
        <v>900</v>
      </c>
      <c r="H58" s="29">
        <f>G58/G59</f>
        <v>0.56074766355140182</v>
      </c>
    </row>
    <row r="59" spans="2:8" ht="16.5" thickBot="1" x14ac:dyDescent="0.3">
      <c r="B59"/>
      <c r="E59" s="27"/>
      <c r="F59" s="39" t="s">
        <v>15</v>
      </c>
      <c r="G59" s="45">
        <f>SUM(G57:G58)</f>
        <v>1605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879</v>
      </c>
      <c r="H62" s="16">
        <f>G62/G64</f>
        <v>0.54971857410881797</v>
      </c>
    </row>
    <row r="63" spans="2:8" ht="16.5" thickBot="1" x14ac:dyDescent="0.3">
      <c r="B63"/>
      <c r="E63" s="15"/>
      <c r="F63" s="23" t="s">
        <v>91</v>
      </c>
      <c r="G63" s="28">
        <v>720</v>
      </c>
      <c r="H63" s="29">
        <f>G63/G64</f>
        <v>0.45028142589118197</v>
      </c>
    </row>
    <row r="64" spans="2:8" ht="16.5" thickBot="1" x14ac:dyDescent="0.3">
      <c r="B64"/>
      <c r="E64" s="27"/>
      <c r="F64" s="39" t="s">
        <v>15</v>
      </c>
      <c r="G64" s="45">
        <f>SUM(G62:G63)</f>
        <v>1599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1104</v>
      </c>
      <c r="H67" s="16">
        <f>G67/G70</f>
        <v>0.46250523669878507</v>
      </c>
    </row>
    <row r="68" spans="2:8" x14ac:dyDescent="0.25">
      <c r="B68"/>
      <c r="E68" s="15"/>
      <c r="F68" s="11" t="s">
        <v>94</v>
      </c>
      <c r="G68" s="9">
        <v>596</v>
      </c>
      <c r="H68" s="16">
        <f>G68/G70</f>
        <v>0.24968579807289484</v>
      </c>
    </row>
    <row r="69" spans="2:8" ht="16.5" thickBot="1" x14ac:dyDescent="0.3">
      <c r="B69"/>
      <c r="E69" s="15"/>
      <c r="F69" s="23" t="s">
        <v>95</v>
      </c>
      <c r="G69" s="28">
        <v>687</v>
      </c>
      <c r="H69" s="29">
        <f>G69/G70</f>
        <v>0.28780896522832006</v>
      </c>
    </row>
    <row r="70" spans="2:8" ht="16.5" thickBot="1" x14ac:dyDescent="0.3">
      <c r="B70"/>
      <c r="E70" s="27"/>
      <c r="F70" s="39" t="s">
        <v>15</v>
      </c>
      <c r="G70" s="45">
        <f>SUM(G67:G69)</f>
        <v>2387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719</v>
      </c>
      <c r="H73" s="16">
        <f>G73/G75</f>
        <v>0.30964685615848409</v>
      </c>
    </row>
    <row r="74" spans="2:8" ht="16.5" thickBot="1" x14ac:dyDescent="0.3">
      <c r="B74"/>
      <c r="E74" s="15"/>
      <c r="F74" s="23" t="s">
        <v>98</v>
      </c>
      <c r="G74" s="28">
        <v>1603</v>
      </c>
      <c r="H74" s="29">
        <f>G74/G75</f>
        <v>0.69035314384151591</v>
      </c>
    </row>
    <row r="75" spans="2:8" ht="16.5" thickBot="1" x14ac:dyDescent="0.3">
      <c r="B75"/>
      <c r="E75" s="27"/>
      <c r="F75" s="39" t="s">
        <v>15</v>
      </c>
      <c r="G75" s="45">
        <f>SUM(G73:G74)</f>
        <v>2322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929</v>
      </c>
      <c r="H78" s="16">
        <f>G78/G82</f>
        <v>0.38886563415655084</v>
      </c>
    </row>
    <row r="79" spans="2:8" x14ac:dyDescent="0.25">
      <c r="B79"/>
      <c r="E79" s="22"/>
      <c r="F79" s="23" t="s">
        <v>101</v>
      </c>
      <c r="G79" s="28">
        <v>260</v>
      </c>
      <c r="H79" s="29">
        <f>G79/G82</f>
        <v>0.1088321473419841</v>
      </c>
    </row>
    <row r="80" spans="2:8" x14ac:dyDescent="0.25">
      <c r="B80"/>
      <c r="E80" s="15"/>
      <c r="F80" s="11" t="s">
        <v>635</v>
      </c>
      <c r="G80" s="9">
        <v>914</v>
      </c>
      <c r="H80" s="16">
        <f>G80/G82</f>
        <v>0.38258685642528256</v>
      </c>
    </row>
    <row r="81" spans="2:8" ht="16.5" thickBot="1" x14ac:dyDescent="0.3">
      <c r="B81"/>
      <c r="E81" s="17"/>
      <c r="F81" s="91" t="s">
        <v>636</v>
      </c>
      <c r="G81" s="40">
        <v>286</v>
      </c>
      <c r="H81" s="41">
        <f>G81/G82</f>
        <v>0.1197153620761825</v>
      </c>
    </row>
    <row r="82" spans="2:8" ht="16.5" thickBot="1" x14ac:dyDescent="0.3">
      <c r="B82"/>
      <c r="E82" s="104"/>
      <c r="F82" s="105" t="s">
        <v>15</v>
      </c>
      <c r="G82" s="106">
        <f>SUM(G78:G81)</f>
        <v>2389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804</v>
      </c>
      <c r="H85" s="16">
        <f>G85/G88</f>
        <v>0.34476843910806176</v>
      </c>
    </row>
    <row r="86" spans="2:8" x14ac:dyDescent="0.25">
      <c r="B86"/>
      <c r="E86" s="15"/>
      <c r="F86" s="11" t="s">
        <v>104</v>
      </c>
      <c r="G86" s="9">
        <v>791</v>
      </c>
      <c r="H86" s="16">
        <f>G86/G88</f>
        <v>0.33919382504288165</v>
      </c>
    </row>
    <row r="87" spans="2:8" ht="16.5" thickBot="1" x14ac:dyDescent="0.3">
      <c r="B87"/>
      <c r="E87" s="15"/>
      <c r="F87" s="23" t="s">
        <v>105</v>
      </c>
      <c r="G87" s="28">
        <v>737</v>
      </c>
      <c r="H87" s="29">
        <f>G87/G88</f>
        <v>0.31603773584905659</v>
      </c>
    </row>
    <row r="88" spans="2:8" ht="16.5" thickBot="1" x14ac:dyDescent="0.3">
      <c r="B88"/>
      <c r="E88" s="27"/>
      <c r="F88" s="39" t="s">
        <v>15</v>
      </c>
      <c r="G88" s="45">
        <f>SUM(G85:G87)</f>
        <v>2332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1376</v>
      </c>
      <c r="H91" s="16">
        <f>G91/G93</f>
        <v>0.59208261617900171</v>
      </c>
    </row>
    <row r="92" spans="2:8" ht="16.5" thickBot="1" x14ac:dyDescent="0.3">
      <c r="B92"/>
      <c r="E92" s="15"/>
      <c r="F92" s="23" t="s">
        <v>108</v>
      </c>
      <c r="G92" s="28">
        <v>948</v>
      </c>
      <c r="H92" s="29">
        <f>G92/G93</f>
        <v>0.40791738382099829</v>
      </c>
    </row>
    <row r="93" spans="2:8" ht="16.5" thickBot="1" x14ac:dyDescent="0.3">
      <c r="B93"/>
      <c r="E93" s="27"/>
      <c r="F93" s="39" t="s">
        <v>15</v>
      </c>
      <c r="G93" s="45">
        <f>SUM(G91:G92)</f>
        <v>2324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1147</v>
      </c>
      <c r="H96" s="16">
        <f>G96/G98</f>
        <v>0.50174978127734038</v>
      </c>
    </row>
    <row r="97" spans="2:8" ht="16.5" thickBot="1" x14ac:dyDescent="0.3">
      <c r="B97"/>
      <c r="E97" s="15"/>
      <c r="F97" s="23" t="s">
        <v>111</v>
      </c>
      <c r="G97" s="28">
        <v>1139</v>
      </c>
      <c r="H97" s="29">
        <f>G97/G98</f>
        <v>0.49825021872265968</v>
      </c>
    </row>
    <row r="98" spans="2:8" ht="16.5" thickBot="1" x14ac:dyDescent="0.3">
      <c r="B98"/>
      <c r="E98" s="27"/>
      <c r="F98" s="39" t="s">
        <v>15</v>
      </c>
      <c r="G98" s="45">
        <f>SUM(G96:G97)</f>
        <v>2286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550</v>
      </c>
      <c r="H101" s="16">
        <f>G101/G103</f>
        <v>0.52083333333333337</v>
      </c>
    </row>
    <row r="102" spans="2:8" ht="16.5" thickBot="1" x14ac:dyDescent="0.3">
      <c r="B102"/>
      <c r="E102" s="15"/>
      <c r="F102" s="23" t="s">
        <v>114</v>
      </c>
      <c r="G102" s="28">
        <v>506</v>
      </c>
      <c r="H102" s="29">
        <f>G102/G103</f>
        <v>0.47916666666666669</v>
      </c>
    </row>
    <row r="103" spans="2:8" ht="16.5" thickBot="1" x14ac:dyDescent="0.3">
      <c r="B103"/>
      <c r="E103" s="27"/>
      <c r="F103" s="39" t="s">
        <v>15</v>
      </c>
      <c r="G103" s="45">
        <f>SUM(G101:G102)</f>
        <v>1056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497</v>
      </c>
      <c r="H106" s="16">
        <f>G106/G108</f>
        <v>0.43558282208588955</v>
      </c>
    </row>
    <row r="107" spans="2:8" ht="16.5" thickBot="1" x14ac:dyDescent="0.3">
      <c r="B107"/>
      <c r="E107" s="15"/>
      <c r="F107" s="23" t="s">
        <v>117</v>
      </c>
      <c r="G107" s="28">
        <v>644</v>
      </c>
      <c r="H107" s="29">
        <f>G107/G108</f>
        <v>0.56441717791411039</v>
      </c>
    </row>
    <row r="108" spans="2:8" ht="16.5" thickBot="1" x14ac:dyDescent="0.3">
      <c r="B108"/>
      <c r="E108" s="27"/>
      <c r="F108" s="39" t="s">
        <v>15</v>
      </c>
      <c r="G108" s="45">
        <f>SUM(G106:G107)</f>
        <v>1141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732</v>
      </c>
      <c r="H111" s="16">
        <f>G111/G116</f>
        <v>0.4166192373363688</v>
      </c>
    </row>
    <row r="112" spans="2:8" x14ac:dyDescent="0.25">
      <c r="B112"/>
      <c r="E112" s="15"/>
      <c r="F112" s="11" t="s">
        <v>120</v>
      </c>
      <c r="G112" s="9">
        <v>131</v>
      </c>
      <c r="H112" s="16">
        <f>G112/G116</f>
        <v>7.4558907228229943E-2</v>
      </c>
    </row>
    <row r="113" spans="2:8" x14ac:dyDescent="0.25">
      <c r="B113"/>
      <c r="E113" s="15"/>
      <c r="F113" s="11" t="s">
        <v>121</v>
      </c>
      <c r="G113" s="9">
        <v>350</v>
      </c>
      <c r="H113" s="16">
        <f>G113/G116</f>
        <v>0.19920318725099601</v>
      </c>
    </row>
    <row r="114" spans="2:8" x14ac:dyDescent="0.25">
      <c r="B114"/>
      <c r="E114" s="15"/>
      <c r="F114" s="11" t="s">
        <v>122</v>
      </c>
      <c r="G114" s="9">
        <v>239</v>
      </c>
      <c r="H114" s="16">
        <f>G114/G116</f>
        <v>0.13602731929425158</v>
      </c>
    </row>
    <row r="115" spans="2:8" ht="16.5" thickBot="1" x14ac:dyDescent="0.3">
      <c r="B115"/>
      <c r="E115" s="15"/>
      <c r="F115" s="23" t="s">
        <v>123</v>
      </c>
      <c r="G115" s="28">
        <v>305</v>
      </c>
      <c r="H115" s="29">
        <f>G115/G116</f>
        <v>0.17359134889015368</v>
      </c>
    </row>
    <row r="116" spans="2:8" ht="16.5" thickBot="1" x14ac:dyDescent="0.3">
      <c r="B116"/>
      <c r="E116" s="27"/>
      <c r="F116" s="39" t="s">
        <v>15</v>
      </c>
      <c r="G116" s="45">
        <f>SUM(G111:G115)</f>
        <v>1757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841</v>
      </c>
      <c r="H119" s="16">
        <f>G119/G121</f>
        <v>0.47811256395679363</v>
      </c>
    </row>
    <row r="120" spans="2:8" ht="16.5" thickBot="1" x14ac:dyDescent="0.3">
      <c r="B120"/>
      <c r="E120" s="15"/>
      <c r="F120" s="23" t="s">
        <v>126</v>
      </c>
      <c r="G120" s="28">
        <v>918</v>
      </c>
      <c r="H120" s="29">
        <f>G120/G121</f>
        <v>0.52188743604320642</v>
      </c>
    </row>
    <row r="121" spans="2:8" ht="16.5" thickBot="1" x14ac:dyDescent="0.3">
      <c r="B121"/>
      <c r="E121" s="27"/>
      <c r="F121" s="39" t="s">
        <v>15</v>
      </c>
      <c r="G121" s="45">
        <f>SUM(G119:G120)</f>
        <v>1759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562</v>
      </c>
      <c r="H124" s="16">
        <f>G124/G127</f>
        <v>0.29735449735449737</v>
      </c>
    </row>
    <row r="125" spans="2:8" x14ac:dyDescent="0.25">
      <c r="B125"/>
      <c r="E125" s="15"/>
      <c r="F125" s="11" t="s">
        <v>129</v>
      </c>
      <c r="G125" s="9">
        <v>231</v>
      </c>
      <c r="H125" s="16">
        <f>G125/G127</f>
        <v>0.12222222222222222</v>
      </c>
    </row>
    <row r="126" spans="2:8" ht="16.5" thickBot="1" x14ac:dyDescent="0.3">
      <c r="B126"/>
      <c r="E126" s="15"/>
      <c r="F126" s="23" t="s">
        <v>130</v>
      </c>
      <c r="G126" s="28">
        <v>1097</v>
      </c>
      <c r="H126" s="29">
        <f>G126/G127</f>
        <v>0.5804232804232804</v>
      </c>
    </row>
    <row r="127" spans="2:8" ht="16.5" thickBot="1" x14ac:dyDescent="0.3">
      <c r="B127"/>
      <c r="E127" s="27"/>
      <c r="F127" s="39" t="s">
        <v>15</v>
      </c>
      <c r="G127" s="45">
        <f>SUM(G124:G126)</f>
        <v>1890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961</v>
      </c>
      <c r="H130" s="16">
        <f>G130/G134</f>
        <v>0.54293785310734466</v>
      </c>
    </row>
    <row r="131" spans="2:8" x14ac:dyDescent="0.25">
      <c r="B131"/>
      <c r="E131" s="15"/>
      <c r="F131" s="11" t="s">
        <v>133</v>
      </c>
      <c r="G131" s="9">
        <v>143</v>
      </c>
      <c r="H131" s="16">
        <f>G131/G134</f>
        <v>8.0790960451977395E-2</v>
      </c>
    </row>
    <row r="132" spans="2:8" x14ac:dyDescent="0.25">
      <c r="B132"/>
      <c r="E132" s="15"/>
      <c r="F132" s="11" t="s">
        <v>134</v>
      </c>
      <c r="G132" s="9">
        <v>476</v>
      </c>
      <c r="H132" s="16">
        <f>G132/G134</f>
        <v>0.26892655367231638</v>
      </c>
    </row>
    <row r="133" spans="2:8" ht="16.5" thickBot="1" x14ac:dyDescent="0.3">
      <c r="B133"/>
      <c r="E133" s="15"/>
      <c r="F133" s="23" t="s">
        <v>135</v>
      </c>
      <c r="G133" s="28">
        <v>190</v>
      </c>
      <c r="H133" s="29">
        <f>G133/G134</f>
        <v>0.10734463276836158</v>
      </c>
    </row>
    <row r="134" spans="2:8" ht="16.5" thickBot="1" x14ac:dyDescent="0.3">
      <c r="B134"/>
      <c r="E134" s="27"/>
      <c r="F134" s="39" t="s">
        <v>15</v>
      </c>
      <c r="G134" s="45">
        <f>SUM(G130:G133)</f>
        <v>1770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1289</v>
      </c>
      <c r="H137" s="16">
        <f>G137/G139</f>
        <v>0.71136865342163358</v>
      </c>
    </row>
    <row r="138" spans="2:8" ht="16.5" thickBot="1" x14ac:dyDescent="0.3">
      <c r="E138" s="15"/>
      <c r="F138" s="23" t="s">
        <v>138</v>
      </c>
      <c r="G138" s="28">
        <v>523</v>
      </c>
      <c r="H138" s="29">
        <f>G138/G139</f>
        <v>0.28863134657836642</v>
      </c>
    </row>
    <row r="139" spans="2:8" ht="16.5" thickBot="1" x14ac:dyDescent="0.3">
      <c r="E139" s="27"/>
      <c r="F139" s="39" t="s">
        <v>15</v>
      </c>
      <c r="G139" s="45">
        <f>SUM(G137:G138)</f>
        <v>1812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426</v>
      </c>
      <c r="H142" s="16">
        <f>G142/G146</f>
        <v>0.23825503355704697</v>
      </c>
    </row>
    <row r="143" spans="2:8" x14ac:dyDescent="0.25">
      <c r="E143" s="15"/>
      <c r="F143" s="11" t="s">
        <v>141</v>
      </c>
      <c r="G143" s="9">
        <v>575</v>
      </c>
      <c r="H143" s="16">
        <f>G143/G146</f>
        <v>0.32158836689038034</v>
      </c>
    </row>
    <row r="144" spans="2:8" x14ac:dyDescent="0.25">
      <c r="E144" s="15"/>
      <c r="F144" s="11" t="s">
        <v>142</v>
      </c>
      <c r="G144" s="9">
        <v>292</v>
      </c>
      <c r="H144" s="16">
        <f>G144/G146</f>
        <v>0.16331096196868009</v>
      </c>
    </row>
    <row r="145" spans="5:8" ht="16.5" thickBot="1" x14ac:dyDescent="0.3">
      <c r="E145" s="15"/>
      <c r="F145" s="23" t="s">
        <v>143</v>
      </c>
      <c r="G145" s="28">
        <v>495</v>
      </c>
      <c r="H145" s="29">
        <f>G145/G146</f>
        <v>0.27684563758389263</v>
      </c>
    </row>
    <row r="146" spans="5:8" ht="16.5" thickBot="1" x14ac:dyDescent="0.3">
      <c r="E146" s="27"/>
      <c r="F146" s="39" t="s">
        <v>15</v>
      </c>
      <c r="G146" s="45">
        <f>SUM(G142:G145)</f>
        <v>1788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695</v>
      </c>
      <c r="H149" s="16">
        <f>G149/G152</f>
        <v>0.3904494382022472</v>
      </c>
    </row>
    <row r="150" spans="5:8" x14ac:dyDescent="0.25">
      <c r="E150" s="15"/>
      <c r="F150" s="11" t="s">
        <v>146</v>
      </c>
      <c r="G150" s="9">
        <v>399</v>
      </c>
      <c r="H150" s="16">
        <f>G150/G152</f>
        <v>0.22415730337078651</v>
      </c>
    </row>
    <row r="151" spans="5:8" ht="16.5" thickBot="1" x14ac:dyDescent="0.3">
      <c r="E151" s="15"/>
      <c r="F151" s="23" t="s">
        <v>147</v>
      </c>
      <c r="G151" s="28">
        <v>686</v>
      </c>
      <c r="H151" s="29">
        <f>G151/G152</f>
        <v>0.38539325842696631</v>
      </c>
    </row>
    <row r="152" spans="5:8" ht="16.5" thickBot="1" x14ac:dyDescent="0.3">
      <c r="E152" s="27"/>
      <c r="F152" s="39" t="s">
        <v>15</v>
      </c>
      <c r="G152" s="45">
        <f>SUM(G149:G151)</f>
        <v>1780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853</v>
      </c>
      <c r="H155" s="16">
        <f>G155/G158</f>
        <v>0.4924942263279446</v>
      </c>
    </row>
    <row r="156" spans="5:8" x14ac:dyDescent="0.25">
      <c r="E156" s="15"/>
      <c r="F156" s="11" t="s">
        <v>150</v>
      </c>
      <c r="G156" s="9">
        <v>290</v>
      </c>
      <c r="H156" s="16">
        <f>G156/G158</f>
        <v>0.1674364896073903</v>
      </c>
    </row>
    <row r="157" spans="5:8" ht="16.5" thickBot="1" x14ac:dyDescent="0.3">
      <c r="E157" s="15"/>
      <c r="F157" s="23" t="s">
        <v>151</v>
      </c>
      <c r="G157" s="28">
        <v>589</v>
      </c>
      <c r="H157" s="29">
        <f>G157/G158</f>
        <v>0.34006928406466513</v>
      </c>
    </row>
    <row r="158" spans="5:8" ht="16.5" thickBot="1" x14ac:dyDescent="0.3">
      <c r="E158" s="27"/>
      <c r="F158" s="39" t="s">
        <v>15</v>
      </c>
      <c r="G158" s="45">
        <f>SUM(G155:G157)</f>
        <v>1732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1042</v>
      </c>
      <c r="H161" s="16">
        <f>G161/G163</f>
        <v>0.60864485981308414</v>
      </c>
    </row>
    <row r="162" spans="5:8" ht="16.5" thickBot="1" x14ac:dyDescent="0.3">
      <c r="E162" s="15"/>
      <c r="F162" s="23" t="s">
        <v>154</v>
      </c>
      <c r="G162" s="28">
        <v>670</v>
      </c>
      <c r="H162" s="29">
        <f>G162/G163</f>
        <v>0.39135514018691586</v>
      </c>
    </row>
    <row r="163" spans="5:8" ht="16.5" thickBot="1" x14ac:dyDescent="0.3">
      <c r="E163" s="27"/>
      <c r="F163" s="39" t="s">
        <v>15</v>
      </c>
      <c r="G163" s="45">
        <f>SUM(G161:G162)</f>
        <v>1712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906</v>
      </c>
      <c r="H166" s="16">
        <f>G166/G168</f>
        <v>0.52889667250437833</v>
      </c>
    </row>
    <row r="167" spans="5:8" ht="16.5" thickBot="1" x14ac:dyDescent="0.3">
      <c r="E167" s="15"/>
      <c r="F167" s="23" t="s">
        <v>157</v>
      </c>
      <c r="G167" s="28">
        <v>807</v>
      </c>
      <c r="H167" s="29">
        <f>G167/G168</f>
        <v>0.47110332749562173</v>
      </c>
    </row>
    <row r="168" spans="5:8" ht="16.5" thickBot="1" x14ac:dyDescent="0.3">
      <c r="E168" s="27"/>
      <c r="F168" s="39" t="s">
        <v>15</v>
      </c>
      <c r="G168" s="45">
        <f>SUM(G166:G167)</f>
        <v>1713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984</v>
      </c>
      <c r="H171" s="16">
        <f>G171/G176</f>
        <v>0.23854545454545453</v>
      </c>
    </row>
    <row r="172" spans="5:8" x14ac:dyDescent="0.25">
      <c r="E172" s="15"/>
      <c r="F172" s="11" t="s">
        <v>50</v>
      </c>
      <c r="G172" s="9">
        <v>1336</v>
      </c>
      <c r="H172" s="16">
        <f>G172/G176</f>
        <v>0.32387878787878788</v>
      </c>
    </row>
    <row r="173" spans="5:8" x14ac:dyDescent="0.25">
      <c r="E173" s="15"/>
      <c r="F173" s="11" t="s">
        <v>160</v>
      </c>
      <c r="G173" s="9">
        <v>802</v>
      </c>
      <c r="H173" s="16">
        <f>G173/G176</f>
        <v>0.19442424242424242</v>
      </c>
    </row>
    <row r="174" spans="5:8" x14ac:dyDescent="0.25">
      <c r="E174" s="15"/>
      <c r="F174" s="11" t="s">
        <v>161</v>
      </c>
      <c r="G174" s="9">
        <v>319</v>
      </c>
      <c r="H174" s="16">
        <f>G174/G176</f>
        <v>7.7333333333333337E-2</v>
      </c>
    </row>
    <row r="175" spans="5:8" ht="16.5" thickBot="1" x14ac:dyDescent="0.3">
      <c r="E175" s="15"/>
      <c r="F175" s="23" t="s">
        <v>162</v>
      </c>
      <c r="G175" s="28">
        <v>684</v>
      </c>
      <c r="H175" s="29">
        <f>G175/G176</f>
        <v>0.16581818181818181</v>
      </c>
    </row>
    <row r="176" spans="5:8" ht="16.5" thickBot="1" x14ac:dyDescent="0.3">
      <c r="E176" s="27"/>
      <c r="F176" s="39" t="s">
        <v>15</v>
      </c>
      <c r="G176" s="45">
        <f>SUM(G171:G175)</f>
        <v>4125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3356</v>
      </c>
      <c r="H179" s="16">
        <f>G179/G181</f>
        <v>0.8282329713721619</v>
      </c>
    </row>
    <row r="180" spans="5:8" ht="16.5" thickBot="1" x14ac:dyDescent="0.3">
      <c r="E180" s="15"/>
      <c r="F180" s="23" t="s">
        <v>165</v>
      </c>
      <c r="G180" s="28">
        <v>696</v>
      </c>
      <c r="H180" s="29">
        <f>G180/G181</f>
        <v>0.1717670286278381</v>
      </c>
    </row>
    <row r="181" spans="5:8" ht="16.5" thickBot="1" x14ac:dyDescent="0.3">
      <c r="E181" s="27"/>
      <c r="F181" s="39" t="s">
        <v>15</v>
      </c>
      <c r="G181" s="45">
        <f>SUM(G179:G180)</f>
        <v>4052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2273</v>
      </c>
      <c r="H184" s="16">
        <f>G184/G186</f>
        <v>0.5665503489531406</v>
      </c>
    </row>
    <row r="185" spans="5:8" ht="16.5" thickBot="1" x14ac:dyDescent="0.3">
      <c r="E185" s="15"/>
      <c r="F185" s="23" t="s">
        <v>168</v>
      </c>
      <c r="G185" s="28">
        <v>1739</v>
      </c>
      <c r="H185" s="29">
        <f>G185/G186</f>
        <v>0.4334496510468594</v>
      </c>
    </row>
    <row r="186" spans="5:8" ht="16.5" thickBot="1" x14ac:dyDescent="0.3">
      <c r="E186" s="27"/>
      <c r="F186" s="39" t="s">
        <v>15</v>
      </c>
      <c r="G186" s="45">
        <f>SUM(G184:G185)</f>
        <v>4012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9.5" customWidth="1"/>
    <col min="16" max="16" width="11.5" style="1" bestFit="1" customWidth="1"/>
    <col min="17" max="17" width="12.875" customWidth="1"/>
  </cols>
  <sheetData>
    <row r="1" spans="1:16" ht="16.5" thickBot="1" x14ac:dyDescent="0.3">
      <c r="A1" t="s">
        <v>0</v>
      </c>
    </row>
    <row r="2" spans="1:16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  <c r="P2"/>
    </row>
    <row r="3" spans="1:16" x14ac:dyDescent="0.25">
      <c r="A3" s="15" t="s">
        <v>2</v>
      </c>
      <c r="B3" s="9">
        <v>20</v>
      </c>
      <c r="C3" s="16">
        <f>B3/B16</f>
        <v>9.3327111525898267E-3</v>
      </c>
      <c r="E3" s="15" t="s">
        <v>56</v>
      </c>
      <c r="F3" s="8" t="s">
        <v>57</v>
      </c>
      <c r="G3" s="9">
        <v>189</v>
      </c>
      <c r="H3" s="16">
        <f>G3/G5</f>
        <v>0.54941860465116277</v>
      </c>
      <c r="J3" s="15"/>
      <c r="K3" s="8" t="s">
        <v>173</v>
      </c>
      <c r="L3" s="9">
        <v>127</v>
      </c>
      <c r="M3" s="16">
        <f>L3/L5</f>
        <v>0.56194690265486724</v>
      </c>
      <c r="P3"/>
    </row>
    <row r="4" spans="1:16" ht="16.5" thickBot="1" x14ac:dyDescent="0.3">
      <c r="A4" s="15" t="s">
        <v>3</v>
      </c>
      <c r="B4" s="9">
        <v>169</v>
      </c>
      <c r="C4" s="16">
        <f>B4/B16</f>
        <v>7.8861409239384048E-2</v>
      </c>
      <c r="E4" s="15"/>
      <c r="F4" s="24" t="s">
        <v>58</v>
      </c>
      <c r="G4" s="28">
        <v>155</v>
      </c>
      <c r="H4" s="29">
        <f>G4/G5</f>
        <v>0.45058139534883723</v>
      </c>
      <c r="J4" s="15"/>
      <c r="K4" s="10" t="s">
        <v>172</v>
      </c>
      <c r="L4" s="28">
        <v>99</v>
      </c>
      <c r="M4" s="29">
        <f>L4/L5</f>
        <v>0.43805309734513276</v>
      </c>
      <c r="P4"/>
    </row>
    <row r="5" spans="1:16" ht="16.5" thickBot="1" x14ac:dyDescent="0.3">
      <c r="A5" s="15" t="s">
        <v>4</v>
      </c>
      <c r="B5" s="9">
        <v>2</v>
      </c>
      <c r="C5" s="16">
        <f>B5/B16</f>
        <v>9.3327111525898275E-4</v>
      </c>
      <c r="E5" s="27"/>
      <c r="F5" s="32" t="s">
        <v>15</v>
      </c>
      <c r="G5" s="45">
        <f>SUM(G3:G4)</f>
        <v>344</v>
      </c>
      <c r="H5" s="34">
        <f>SUM(H3:H4)</f>
        <v>1</v>
      </c>
      <c r="J5" s="27"/>
      <c r="K5" s="32" t="s">
        <v>15</v>
      </c>
      <c r="L5" s="45">
        <f>SUM(L3:L4)</f>
        <v>226</v>
      </c>
      <c r="M5" s="34">
        <f>SUM(M3:M4)</f>
        <v>1</v>
      </c>
      <c r="P5"/>
    </row>
    <row r="6" spans="1:16" ht="16.5" thickBot="1" x14ac:dyDescent="0.3">
      <c r="A6" s="15" t="s">
        <v>5</v>
      </c>
      <c r="B6" s="9">
        <v>451</v>
      </c>
      <c r="C6" s="16">
        <f>B6/B16</f>
        <v>0.2104526364909006</v>
      </c>
      <c r="P6"/>
    </row>
    <row r="7" spans="1:16" x14ac:dyDescent="0.25">
      <c r="A7" s="15" t="s">
        <v>6</v>
      </c>
      <c r="B7" s="9">
        <v>2</v>
      </c>
      <c r="C7" s="16">
        <f>B7/B16</f>
        <v>9.3327111525898275E-4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  <c r="P7"/>
    </row>
    <row r="8" spans="1:16" x14ac:dyDescent="0.25">
      <c r="A8" s="15" t="s">
        <v>7</v>
      </c>
      <c r="B8" s="9">
        <v>1</v>
      </c>
      <c r="C8" s="16">
        <f>B8/B16</f>
        <v>4.6663555762949138E-4</v>
      </c>
      <c r="E8" s="15"/>
      <c r="F8" s="8" t="s">
        <v>60</v>
      </c>
      <c r="G8" s="9">
        <v>104</v>
      </c>
      <c r="H8" s="16">
        <f>G8/G11</f>
        <v>0.2857142857142857</v>
      </c>
      <c r="J8" s="15"/>
      <c r="K8" s="8" t="s">
        <v>210</v>
      </c>
      <c r="L8" s="9">
        <v>254</v>
      </c>
      <c r="M8" s="16">
        <f>L8/L10</f>
        <v>0.73198847262247835</v>
      </c>
      <c r="P8"/>
    </row>
    <row r="9" spans="1:16" ht="16.5" thickBot="1" x14ac:dyDescent="0.3">
      <c r="A9" s="15" t="s">
        <v>8</v>
      </c>
      <c r="B9" s="9">
        <v>11</v>
      </c>
      <c r="C9" s="16">
        <f>B9/B16</f>
        <v>5.1329911339244054E-3</v>
      </c>
      <c r="E9" s="15"/>
      <c r="F9" s="8" t="s">
        <v>61</v>
      </c>
      <c r="G9" s="9">
        <v>161</v>
      </c>
      <c r="H9" s="16">
        <f>G9/G11</f>
        <v>0.44230769230769229</v>
      </c>
      <c r="J9" s="15"/>
      <c r="K9" s="24" t="s">
        <v>211</v>
      </c>
      <c r="L9" s="28">
        <v>93</v>
      </c>
      <c r="M9" s="29">
        <f>L9/L10</f>
        <v>0.2680115273775216</v>
      </c>
      <c r="P9"/>
    </row>
    <row r="10" spans="1:16" ht="16.5" thickBot="1" x14ac:dyDescent="0.3">
      <c r="A10" s="15" t="s">
        <v>9</v>
      </c>
      <c r="B10" s="9">
        <v>68</v>
      </c>
      <c r="C10" s="16">
        <f>B10/B16</f>
        <v>3.1731217918805413E-2</v>
      </c>
      <c r="E10" s="15"/>
      <c r="F10" s="24" t="s">
        <v>62</v>
      </c>
      <c r="G10" s="28">
        <v>99</v>
      </c>
      <c r="H10" s="29">
        <f>G10/G11</f>
        <v>0.27197802197802196</v>
      </c>
      <c r="J10" s="27"/>
      <c r="K10" s="32" t="s">
        <v>15</v>
      </c>
      <c r="L10" s="45">
        <f>SUM(L8:L9)</f>
        <v>347</v>
      </c>
      <c r="M10" s="34">
        <f>SUM(M8:M9)</f>
        <v>1</v>
      </c>
      <c r="P10"/>
    </row>
    <row r="11" spans="1:16" ht="16.5" thickBot="1" x14ac:dyDescent="0.3">
      <c r="A11" s="15" t="s">
        <v>10</v>
      </c>
      <c r="B11" s="9">
        <v>6</v>
      </c>
      <c r="C11" s="16">
        <f>B11/B16</f>
        <v>2.7998133457769483E-3</v>
      </c>
      <c r="E11" s="27"/>
      <c r="F11" s="32" t="s">
        <v>15</v>
      </c>
      <c r="G11" s="45">
        <f>SUM(G8:G10)</f>
        <v>364</v>
      </c>
      <c r="H11" s="34">
        <f>SUM(H8:H10)</f>
        <v>1</v>
      </c>
      <c r="P11"/>
    </row>
    <row r="12" spans="1:16" ht="16.5" thickBot="1" x14ac:dyDescent="0.3">
      <c r="A12" s="15" t="s">
        <v>11</v>
      </c>
      <c r="B12" s="9">
        <v>315</v>
      </c>
      <c r="C12" s="16">
        <f>B12/B16</f>
        <v>0.14699020065328977</v>
      </c>
      <c r="F12" s="4"/>
      <c r="J12" s="12" t="s">
        <v>215</v>
      </c>
      <c r="K12" s="13"/>
      <c r="L12" s="44" t="s">
        <v>16</v>
      </c>
      <c r="M12" s="19" t="s">
        <v>17</v>
      </c>
      <c r="P12"/>
    </row>
    <row r="13" spans="1:16" x14ac:dyDescent="0.25">
      <c r="A13" s="15" t="s">
        <v>12</v>
      </c>
      <c r="B13" s="9">
        <v>1</v>
      </c>
      <c r="C13" s="16">
        <f>B13/B16</f>
        <v>4.6663555762949138E-4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187</v>
      </c>
      <c r="M13" s="16">
        <f>L13/L15</f>
        <v>0.54360465116279066</v>
      </c>
      <c r="P13"/>
    </row>
    <row r="14" spans="1:16" ht="16.5" thickBot="1" x14ac:dyDescent="0.3">
      <c r="A14" s="15" t="s">
        <v>13</v>
      </c>
      <c r="B14" s="9">
        <v>1070</v>
      </c>
      <c r="C14" s="16">
        <f>B14/B16</f>
        <v>0.49930004666355576</v>
      </c>
      <c r="E14" s="21"/>
      <c r="F14" s="10" t="s">
        <v>64</v>
      </c>
      <c r="G14" s="9">
        <v>141</v>
      </c>
      <c r="H14" s="16">
        <f>G14/G17</f>
        <v>0.40988372093023256</v>
      </c>
      <c r="J14" s="15"/>
      <c r="K14" s="10" t="s">
        <v>212</v>
      </c>
      <c r="L14" s="28">
        <v>157</v>
      </c>
      <c r="M14" s="29">
        <f>L14/L15</f>
        <v>0.45639534883720928</v>
      </c>
      <c r="P14"/>
    </row>
    <row r="15" spans="1:16" ht="16.5" thickBot="1" x14ac:dyDescent="0.3">
      <c r="A15" s="22" t="s">
        <v>14</v>
      </c>
      <c r="B15" s="28">
        <v>27</v>
      </c>
      <c r="C15" s="29">
        <f>B15/B16</f>
        <v>1.2599160055996267E-2</v>
      </c>
      <c r="E15" s="21"/>
      <c r="F15" s="10" t="s">
        <v>65</v>
      </c>
      <c r="G15" s="9">
        <v>134</v>
      </c>
      <c r="H15" s="16">
        <f>G15/G17</f>
        <v>0.38953488372093026</v>
      </c>
      <c r="J15" s="27"/>
      <c r="K15" s="32" t="s">
        <v>15</v>
      </c>
      <c r="L15" s="45">
        <f>SUM(L13:L14)</f>
        <v>344</v>
      </c>
      <c r="M15" s="34">
        <f>SUM(M13:M14)</f>
        <v>1</v>
      </c>
      <c r="P15"/>
    </row>
    <row r="16" spans="1:16" ht="16.5" thickBot="1" x14ac:dyDescent="0.3">
      <c r="A16" s="32" t="s">
        <v>15</v>
      </c>
      <c r="B16" s="45">
        <f>SUM(B3:B15)</f>
        <v>2143</v>
      </c>
      <c r="C16" s="34">
        <f>SUM(C3:C15)</f>
        <v>1</v>
      </c>
      <c r="E16" s="15"/>
      <c r="F16" s="31" t="s">
        <v>66</v>
      </c>
      <c r="G16" s="28">
        <v>69</v>
      </c>
      <c r="H16" s="29">
        <f>G16/G17</f>
        <v>0.2005813953488372</v>
      </c>
      <c r="P16"/>
    </row>
    <row r="17" spans="1:16" ht="16.5" thickBot="1" x14ac:dyDescent="0.3">
      <c r="E17" s="27"/>
      <c r="F17" s="38" t="s">
        <v>15</v>
      </c>
      <c r="G17" s="45">
        <f>SUM(G14:G16)</f>
        <v>344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  <c r="P17"/>
    </row>
    <row r="18" spans="1:16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183</v>
      </c>
      <c r="M18" s="16">
        <f>L18/L20</f>
        <v>0.69318181818181823</v>
      </c>
      <c r="P18"/>
    </row>
    <row r="19" spans="1:16" ht="16.5" thickBot="1" x14ac:dyDescent="0.3">
      <c r="A19" s="15" t="s">
        <v>19</v>
      </c>
      <c r="B19" s="9">
        <v>26</v>
      </c>
      <c r="C19" s="16">
        <f>B19/B24</f>
        <v>1.4046461372231226E-2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81</v>
      </c>
      <c r="M19" s="29">
        <f>L19/L20</f>
        <v>0.30681818181818182</v>
      </c>
      <c r="P19"/>
    </row>
    <row r="20" spans="1:16" ht="16.5" thickBot="1" x14ac:dyDescent="0.3">
      <c r="A20" s="15" t="s">
        <v>20</v>
      </c>
      <c r="B20" s="9">
        <v>60</v>
      </c>
      <c r="C20" s="16">
        <f>B20/B24</f>
        <v>3.2414910858995137E-2</v>
      </c>
      <c r="E20" s="15"/>
      <c r="F20" s="11" t="s">
        <v>68</v>
      </c>
      <c r="G20" s="9">
        <v>178</v>
      </c>
      <c r="H20" s="16">
        <f>G20/G22</f>
        <v>0.54268292682926833</v>
      </c>
      <c r="J20" s="27"/>
      <c r="K20" s="32" t="s">
        <v>15</v>
      </c>
      <c r="L20" s="45">
        <f>SUM(L18:L19)</f>
        <v>264</v>
      </c>
      <c r="M20" s="34">
        <f>SUM(M18:M19)</f>
        <v>1</v>
      </c>
      <c r="P20"/>
    </row>
    <row r="21" spans="1:16" ht="16.5" thickBot="1" x14ac:dyDescent="0.3">
      <c r="A21" s="15" t="s">
        <v>21</v>
      </c>
      <c r="B21" s="9">
        <v>276</v>
      </c>
      <c r="C21" s="16">
        <f>B21/B24</f>
        <v>0.14910858995137763</v>
      </c>
      <c r="E21" s="15"/>
      <c r="F21" s="23" t="s">
        <v>69</v>
      </c>
      <c r="G21" s="28">
        <v>150</v>
      </c>
      <c r="H21" s="29">
        <f>G21/G22</f>
        <v>0.45731707317073172</v>
      </c>
      <c r="P21"/>
    </row>
    <row r="22" spans="1:16" ht="16.5" thickBot="1" x14ac:dyDescent="0.3">
      <c r="A22" s="15" t="s">
        <v>22</v>
      </c>
      <c r="B22" s="9">
        <v>12</v>
      </c>
      <c r="C22" s="16">
        <f>B22/B24</f>
        <v>6.4829821717990272E-3</v>
      </c>
      <c r="E22" s="27"/>
      <c r="F22" s="39" t="s">
        <v>15</v>
      </c>
      <c r="G22" s="45">
        <f>SUM(G20:G21)</f>
        <v>328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  <c r="P22"/>
    </row>
    <row r="23" spans="1:16" ht="16.5" thickBot="1" x14ac:dyDescent="0.3">
      <c r="A23" s="22" t="s">
        <v>23</v>
      </c>
      <c r="B23" s="28">
        <v>1477</v>
      </c>
      <c r="C23" s="29">
        <f>B23/B24</f>
        <v>0.79794705564559698</v>
      </c>
      <c r="F23" s="3"/>
      <c r="J23" s="15"/>
      <c r="K23" s="8" t="s">
        <v>265</v>
      </c>
      <c r="L23" s="9">
        <v>393</v>
      </c>
      <c r="M23" s="16">
        <f>L23/L25</f>
        <v>0.6811091854419411</v>
      </c>
      <c r="P23"/>
    </row>
    <row r="24" spans="1:16" ht="16.5" thickBot="1" x14ac:dyDescent="0.3">
      <c r="A24" s="35" t="s">
        <v>15</v>
      </c>
      <c r="B24" s="45">
        <f>SUM(B19:B23)</f>
        <v>1851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184</v>
      </c>
      <c r="M24" s="29">
        <f>L24/L25</f>
        <v>0.3188908145580589</v>
      </c>
      <c r="P24"/>
    </row>
    <row r="25" spans="1:16" ht="16.5" thickBot="1" x14ac:dyDescent="0.3">
      <c r="E25" s="15"/>
      <c r="F25" s="11" t="s">
        <v>71</v>
      </c>
      <c r="G25" s="9">
        <v>123</v>
      </c>
      <c r="H25" s="16">
        <f>G25/G29</f>
        <v>0.37386018237082069</v>
      </c>
      <c r="J25" s="27"/>
      <c r="K25" s="32" t="s">
        <v>15</v>
      </c>
      <c r="L25" s="45">
        <f>SUM(L23:L24)</f>
        <v>577</v>
      </c>
      <c r="M25" s="34">
        <f>SUM(M23:M24)</f>
        <v>1</v>
      </c>
      <c r="P25"/>
    </row>
    <row r="26" spans="1:16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45</v>
      </c>
      <c r="H26" s="16">
        <f>G26/G29</f>
        <v>0.13677811550151975</v>
      </c>
      <c r="P26"/>
    </row>
    <row r="27" spans="1:16" x14ac:dyDescent="0.25">
      <c r="A27" s="15" t="s">
        <v>38</v>
      </c>
      <c r="B27" s="9">
        <v>276</v>
      </c>
      <c r="C27" s="16">
        <f>B27/B29</f>
        <v>0.23370025402201525</v>
      </c>
      <c r="E27" s="15"/>
      <c r="F27" s="11" t="s">
        <v>73</v>
      </c>
      <c r="G27" s="9">
        <v>36</v>
      </c>
      <c r="H27" s="16">
        <f>G27/G29</f>
        <v>0.10942249240121581</v>
      </c>
      <c r="P27"/>
    </row>
    <row r="28" spans="1:16" ht="16.5" thickBot="1" x14ac:dyDescent="0.3">
      <c r="A28" s="22" t="s">
        <v>39</v>
      </c>
      <c r="B28" s="28">
        <v>905</v>
      </c>
      <c r="C28" s="29">
        <f>B28/B29</f>
        <v>0.76629974597798478</v>
      </c>
      <c r="E28" s="15"/>
      <c r="F28" s="23" t="s">
        <v>74</v>
      </c>
      <c r="G28" s="28">
        <v>125</v>
      </c>
      <c r="H28" s="29">
        <f>G28/G29</f>
        <v>0.37993920972644379</v>
      </c>
    </row>
    <row r="29" spans="1:16" ht="16.5" thickBot="1" x14ac:dyDescent="0.3">
      <c r="A29" s="32" t="s">
        <v>15</v>
      </c>
      <c r="B29" s="45">
        <f>SUM(B27:B28)</f>
        <v>1181</v>
      </c>
      <c r="C29" s="34">
        <f>SUM(C27:C28)</f>
        <v>1</v>
      </c>
      <c r="E29" s="27"/>
      <c r="F29" s="39" t="s">
        <v>15</v>
      </c>
      <c r="G29" s="45">
        <f>SUM(G25:G28)</f>
        <v>329</v>
      </c>
      <c r="H29" s="34">
        <f>SUM(H25:H28)</f>
        <v>1</v>
      </c>
    </row>
    <row r="30" spans="1:16" ht="16.5" thickBot="1" x14ac:dyDescent="0.3">
      <c r="E30" s="4"/>
      <c r="F30" s="3"/>
      <c r="G30" s="43"/>
      <c r="H30" s="6"/>
    </row>
    <row r="31" spans="1:16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6" x14ac:dyDescent="0.25">
      <c r="A32" s="15" t="s">
        <v>53</v>
      </c>
      <c r="B32" s="9">
        <v>470</v>
      </c>
      <c r="C32" s="16">
        <f>B32/B34</f>
        <v>0.37124802527646128</v>
      </c>
      <c r="E32" s="15"/>
      <c r="F32" s="11" t="s">
        <v>628</v>
      </c>
      <c r="G32" s="95">
        <v>154</v>
      </c>
      <c r="H32" s="16">
        <f>G32/G37</f>
        <v>0.49358974358974361</v>
      </c>
    </row>
    <row r="33" spans="1:8" ht="16.5" thickBot="1" x14ac:dyDescent="0.3">
      <c r="A33" s="22" t="s">
        <v>54</v>
      </c>
      <c r="B33" s="28">
        <v>796</v>
      </c>
      <c r="C33" s="29">
        <f>B33/B34</f>
        <v>0.62875197472353872</v>
      </c>
      <c r="E33" s="15"/>
      <c r="F33" s="11" t="s">
        <v>629</v>
      </c>
      <c r="G33" s="95">
        <v>56</v>
      </c>
      <c r="H33" s="16">
        <f>G33/G37</f>
        <v>0.17948717948717949</v>
      </c>
    </row>
    <row r="34" spans="1:8" ht="16.5" thickBot="1" x14ac:dyDescent="0.3">
      <c r="A34" s="32" t="s">
        <v>15</v>
      </c>
      <c r="B34" s="45">
        <f>SUM(B32:B33)</f>
        <v>1266</v>
      </c>
      <c r="C34" s="34">
        <f>SUM(C32:C33)</f>
        <v>1</v>
      </c>
      <c r="E34" s="15"/>
      <c r="F34" s="11" t="s">
        <v>630</v>
      </c>
      <c r="G34" s="95">
        <v>30</v>
      </c>
      <c r="H34" s="16">
        <f>G34/G37</f>
        <v>9.6153846153846159E-2</v>
      </c>
    </row>
    <row r="35" spans="1:8" x14ac:dyDescent="0.25">
      <c r="E35" s="15"/>
      <c r="F35" s="11" t="s">
        <v>631</v>
      </c>
      <c r="G35" s="95">
        <v>56</v>
      </c>
      <c r="H35" s="16">
        <f>G35/G37</f>
        <v>0.17948717948717949</v>
      </c>
    </row>
    <row r="36" spans="1:8" ht="16.5" thickBot="1" x14ac:dyDescent="0.3">
      <c r="E36" s="15"/>
      <c r="F36" s="23" t="s">
        <v>632</v>
      </c>
      <c r="G36" s="96">
        <v>16</v>
      </c>
      <c r="H36" s="29">
        <f>G36/G37</f>
        <v>5.128205128205128E-2</v>
      </c>
    </row>
    <row r="37" spans="1:8" ht="16.5" thickBot="1" x14ac:dyDescent="0.3">
      <c r="E37" s="27"/>
      <c r="F37" s="39" t="s">
        <v>15</v>
      </c>
      <c r="G37" s="97">
        <f>SUM(G32:G36)</f>
        <v>312</v>
      </c>
      <c r="H37" s="37">
        <f>SUM(H32:H36)</f>
        <v>1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139</v>
      </c>
      <c r="H40" s="16">
        <f>G40/G44</f>
        <v>0.47440273037542663</v>
      </c>
    </row>
    <row r="41" spans="1:8" x14ac:dyDescent="0.25">
      <c r="E41" s="15"/>
      <c r="F41" s="11" t="s">
        <v>77</v>
      </c>
      <c r="G41" s="9">
        <v>51</v>
      </c>
      <c r="H41" s="16">
        <f>G41/G44</f>
        <v>0.17406143344709898</v>
      </c>
    </row>
    <row r="42" spans="1:8" x14ac:dyDescent="0.25">
      <c r="B42"/>
      <c r="E42" s="15"/>
      <c r="F42" s="11" t="s">
        <v>78</v>
      </c>
      <c r="G42" s="9">
        <v>58</v>
      </c>
      <c r="H42" s="16">
        <f>G42/G44</f>
        <v>0.19795221843003413</v>
      </c>
    </row>
    <row r="43" spans="1:8" ht="16.5" thickBot="1" x14ac:dyDescent="0.3">
      <c r="B43"/>
      <c r="E43" s="15"/>
      <c r="F43" s="23" t="s">
        <v>79</v>
      </c>
      <c r="G43" s="28">
        <v>45</v>
      </c>
      <c r="H43" s="29">
        <f>G43/G44</f>
        <v>0.15358361774744028</v>
      </c>
    </row>
    <row r="44" spans="1:8" ht="16.5" thickBot="1" x14ac:dyDescent="0.3">
      <c r="B44"/>
      <c r="E44" s="27"/>
      <c r="F44" s="39" t="s">
        <v>15</v>
      </c>
      <c r="G44" s="45">
        <f>SUM(G40:G43)</f>
        <v>293</v>
      </c>
      <c r="H44" s="34">
        <f>SUM(H40:H43)</f>
        <v>1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186</v>
      </c>
      <c r="H47" s="16">
        <f>G47/G49</f>
        <v>0.68131868131868134</v>
      </c>
    </row>
    <row r="48" spans="1:8" ht="16.5" thickBot="1" x14ac:dyDescent="0.3">
      <c r="B48"/>
      <c r="E48" s="15"/>
      <c r="F48" s="23" t="s">
        <v>82</v>
      </c>
      <c r="G48" s="28">
        <v>87</v>
      </c>
      <c r="H48" s="29">
        <f>G48/G49</f>
        <v>0.31868131868131866</v>
      </c>
    </row>
    <row r="49" spans="2:8" ht="16.5" thickBot="1" x14ac:dyDescent="0.3">
      <c r="B49"/>
      <c r="E49" s="27"/>
      <c r="F49" s="39" t="s">
        <v>15</v>
      </c>
      <c r="G49" s="45">
        <f>SUM(G47:G48)</f>
        <v>273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223</v>
      </c>
      <c r="H52" s="16">
        <f>G52/G54</f>
        <v>0.81684981684981683</v>
      </c>
    </row>
    <row r="53" spans="2:8" ht="16.5" thickBot="1" x14ac:dyDescent="0.3">
      <c r="B53"/>
      <c r="E53" s="15"/>
      <c r="F53" s="23" t="s">
        <v>85</v>
      </c>
      <c r="G53" s="28">
        <v>50</v>
      </c>
      <c r="H53" s="29">
        <f>G53/G54</f>
        <v>0.18315018315018314</v>
      </c>
    </row>
    <row r="54" spans="2:8" ht="16.5" thickBot="1" x14ac:dyDescent="0.3">
      <c r="B54"/>
      <c r="E54" s="27"/>
      <c r="F54" s="39" t="s">
        <v>15</v>
      </c>
      <c r="G54" s="45">
        <f>SUM(G52:G53)</f>
        <v>273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96</v>
      </c>
      <c r="H57" s="16">
        <f>G57/G59</f>
        <v>0.33922261484098942</v>
      </c>
    </row>
    <row r="58" spans="2:8" ht="16.5" thickBot="1" x14ac:dyDescent="0.3">
      <c r="B58"/>
      <c r="E58" s="15"/>
      <c r="F58" s="23" t="s">
        <v>88</v>
      </c>
      <c r="G58" s="28">
        <v>187</v>
      </c>
      <c r="H58" s="29">
        <f>G58/G59</f>
        <v>0.66077738515901063</v>
      </c>
    </row>
    <row r="59" spans="2:8" ht="16.5" thickBot="1" x14ac:dyDescent="0.3">
      <c r="B59"/>
      <c r="E59" s="27"/>
      <c r="F59" s="39" t="s">
        <v>15</v>
      </c>
      <c r="G59" s="45">
        <f>SUM(G57:G58)</f>
        <v>283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159</v>
      </c>
      <c r="H62" s="16">
        <f>G62/G64</f>
        <v>0.55789473684210522</v>
      </c>
    </row>
    <row r="63" spans="2:8" ht="16.5" thickBot="1" x14ac:dyDescent="0.3">
      <c r="B63"/>
      <c r="E63" s="15"/>
      <c r="F63" s="23" t="s">
        <v>91</v>
      </c>
      <c r="G63" s="28">
        <v>126</v>
      </c>
      <c r="H63" s="29">
        <f>G63/G64</f>
        <v>0.44210526315789472</v>
      </c>
    </row>
    <row r="64" spans="2:8" ht="16.5" thickBot="1" x14ac:dyDescent="0.3">
      <c r="B64"/>
      <c r="E64" s="27"/>
      <c r="F64" s="39" t="s">
        <v>15</v>
      </c>
      <c r="G64" s="45">
        <f>SUM(G62:G63)</f>
        <v>285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191</v>
      </c>
      <c r="H67" s="16">
        <f>G67/G70</f>
        <v>0.47749999999999998</v>
      </c>
    </row>
    <row r="68" spans="2:8" x14ac:dyDescent="0.25">
      <c r="B68"/>
      <c r="E68" s="15"/>
      <c r="F68" s="11" t="s">
        <v>94</v>
      </c>
      <c r="G68" s="9">
        <v>96</v>
      </c>
      <c r="H68" s="16">
        <f>G68/G70</f>
        <v>0.24</v>
      </c>
    </row>
    <row r="69" spans="2:8" ht="16.5" thickBot="1" x14ac:dyDescent="0.3">
      <c r="B69"/>
      <c r="E69" s="15"/>
      <c r="F69" s="23" t="s">
        <v>95</v>
      </c>
      <c r="G69" s="28">
        <v>113</v>
      </c>
      <c r="H69" s="29">
        <f>G69/G70</f>
        <v>0.28249999999999997</v>
      </c>
    </row>
    <row r="70" spans="2:8" ht="16.5" thickBot="1" x14ac:dyDescent="0.3">
      <c r="B70"/>
      <c r="E70" s="27"/>
      <c r="F70" s="39" t="s">
        <v>15</v>
      </c>
      <c r="G70" s="45">
        <f>SUM(G67:G69)</f>
        <v>400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125</v>
      </c>
      <c r="H73" s="16">
        <f>G73/G75</f>
        <v>0.32552083333333331</v>
      </c>
    </row>
    <row r="74" spans="2:8" ht="16.5" thickBot="1" x14ac:dyDescent="0.3">
      <c r="B74"/>
      <c r="E74" s="15"/>
      <c r="F74" s="23" t="s">
        <v>98</v>
      </c>
      <c r="G74" s="28">
        <v>259</v>
      </c>
      <c r="H74" s="29">
        <f>G74/G75</f>
        <v>0.67447916666666663</v>
      </c>
    </row>
    <row r="75" spans="2:8" ht="16.5" thickBot="1" x14ac:dyDescent="0.3">
      <c r="B75"/>
      <c r="E75" s="27"/>
      <c r="F75" s="39" t="s">
        <v>15</v>
      </c>
      <c r="G75" s="45">
        <f>SUM(G73:G74)</f>
        <v>384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151</v>
      </c>
      <c r="H78" s="16">
        <f>G78/G82</f>
        <v>0.39528795811518325</v>
      </c>
    </row>
    <row r="79" spans="2:8" x14ac:dyDescent="0.25">
      <c r="B79"/>
      <c r="E79" s="22"/>
      <c r="F79" s="23" t="s">
        <v>101</v>
      </c>
      <c r="G79" s="28">
        <v>37</v>
      </c>
      <c r="H79" s="29">
        <f>G79/G82</f>
        <v>9.6858638743455502E-2</v>
      </c>
    </row>
    <row r="80" spans="2:8" x14ac:dyDescent="0.25">
      <c r="B80"/>
      <c r="E80" s="15"/>
      <c r="F80" s="11" t="s">
        <v>635</v>
      </c>
      <c r="G80" s="9">
        <v>146</v>
      </c>
      <c r="H80" s="16">
        <f>G80/G82</f>
        <v>0.38219895287958117</v>
      </c>
    </row>
    <row r="81" spans="2:8" ht="16.5" thickBot="1" x14ac:dyDescent="0.3">
      <c r="B81"/>
      <c r="E81" s="17"/>
      <c r="F81" s="91" t="s">
        <v>636</v>
      </c>
      <c r="G81" s="40">
        <v>48</v>
      </c>
      <c r="H81" s="41">
        <f>G81/G82</f>
        <v>0.1256544502617801</v>
      </c>
    </row>
    <row r="82" spans="2:8" ht="16.5" thickBot="1" x14ac:dyDescent="0.3">
      <c r="B82"/>
      <c r="E82" s="104"/>
      <c r="F82" s="105" t="s">
        <v>15</v>
      </c>
      <c r="G82" s="106">
        <f>SUM(G78:G81)</f>
        <v>382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127</v>
      </c>
      <c r="H85" s="16">
        <f>G85/G88</f>
        <v>0.33333333333333331</v>
      </c>
    </row>
    <row r="86" spans="2:8" x14ac:dyDescent="0.25">
      <c r="B86"/>
      <c r="E86" s="15"/>
      <c r="F86" s="11" t="s">
        <v>104</v>
      </c>
      <c r="G86" s="9">
        <v>154</v>
      </c>
      <c r="H86" s="16">
        <f>G86/G88</f>
        <v>0.40419947506561682</v>
      </c>
    </row>
    <row r="87" spans="2:8" ht="16.5" thickBot="1" x14ac:dyDescent="0.3">
      <c r="B87"/>
      <c r="E87" s="15"/>
      <c r="F87" s="23" t="s">
        <v>105</v>
      </c>
      <c r="G87" s="28">
        <v>100</v>
      </c>
      <c r="H87" s="29">
        <f>G87/G88</f>
        <v>0.26246719160104987</v>
      </c>
    </row>
    <row r="88" spans="2:8" ht="16.5" thickBot="1" x14ac:dyDescent="0.3">
      <c r="B88"/>
      <c r="E88" s="27"/>
      <c r="F88" s="39" t="s">
        <v>15</v>
      </c>
      <c r="G88" s="45">
        <f>SUM(G85:G87)</f>
        <v>381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210</v>
      </c>
      <c r="H91" s="16">
        <f>G91/G93</f>
        <v>0.55408970976253302</v>
      </c>
    </row>
    <row r="92" spans="2:8" ht="16.5" thickBot="1" x14ac:dyDescent="0.3">
      <c r="B92"/>
      <c r="E92" s="15"/>
      <c r="F92" s="23" t="s">
        <v>108</v>
      </c>
      <c r="G92" s="28">
        <v>169</v>
      </c>
      <c r="H92" s="29">
        <f>G92/G93</f>
        <v>0.44591029023746703</v>
      </c>
    </row>
    <row r="93" spans="2:8" ht="16.5" thickBot="1" x14ac:dyDescent="0.3">
      <c r="B93"/>
      <c r="E93" s="27"/>
      <c r="F93" s="39" t="s">
        <v>15</v>
      </c>
      <c r="G93" s="45">
        <f>SUM(G91:G92)</f>
        <v>379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188</v>
      </c>
      <c r="H96" s="16">
        <f>G96/G98</f>
        <v>0.51086956521739135</v>
      </c>
    </row>
    <row r="97" spans="2:8" ht="16.5" thickBot="1" x14ac:dyDescent="0.3">
      <c r="B97"/>
      <c r="E97" s="15"/>
      <c r="F97" s="23" t="s">
        <v>111</v>
      </c>
      <c r="G97" s="28">
        <v>180</v>
      </c>
      <c r="H97" s="29">
        <f>G97/G98</f>
        <v>0.4891304347826087</v>
      </c>
    </row>
    <row r="98" spans="2:8" ht="16.5" thickBot="1" x14ac:dyDescent="0.3">
      <c r="B98"/>
      <c r="E98" s="27"/>
      <c r="F98" s="39" t="s">
        <v>15</v>
      </c>
      <c r="G98" s="45">
        <f>SUM(G96:G97)</f>
        <v>368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143</v>
      </c>
      <c r="H101" s="16">
        <f>G101/G103</f>
        <v>0.66203703703703709</v>
      </c>
    </row>
    <row r="102" spans="2:8" ht="16.5" thickBot="1" x14ac:dyDescent="0.3">
      <c r="B102"/>
      <c r="E102" s="15"/>
      <c r="F102" s="23" t="s">
        <v>114</v>
      </c>
      <c r="G102" s="28">
        <v>73</v>
      </c>
      <c r="H102" s="29">
        <f>G102/G103</f>
        <v>0.33796296296296297</v>
      </c>
    </row>
    <row r="103" spans="2:8" ht="16.5" thickBot="1" x14ac:dyDescent="0.3">
      <c r="B103"/>
      <c r="E103" s="27"/>
      <c r="F103" s="39" t="s">
        <v>15</v>
      </c>
      <c r="G103" s="45">
        <f>SUM(G101:G102)</f>
        <v>216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111</v>
      </c>
      <c r="H106" s="16">
        <f>G106/G108</f>
        <v>0.48898678414096919</v>
      </c>
    </row>
    <row r="107" spans="2:8" ht="16.5" thickBot="1" x14ac:dyDescent="0.3">
      <c r="B107"/>
      <c r="E107" s="15"/>
      <c r="F107" s="23" t="s">
        <v>117</v>
      </c>
      <c r="G107" s="28">
        <v>116</v>
      </c>
      <c r="H107" s="29">
        <f>G107/G108</f>
        <v>0.51101321585903081</v>
      </c>
    </row>
    <row r="108" spans="2:8" ht="16.5" thickBot="1" x14ac:dyDescent="0.3">
      <c r="B108"/>
      <c r="E108" s="27"/>
      <c r="F108" s="39" t="s">
        <v>15</v>
      </c>
      <c r="G108" s="45">
        <f>SUM(G106:G107)</f>
        <v>227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134</v>
      </c>
      <c r="H111" s="16">
        <f>G111/G116</f>
        <v>0.40119760479041916</v>
      </c>
    </row>
    <row r="112" spans="2:8" x14ac:dyDescent="0.25">
      <c r="B112"/>
      <c r="E112" s="15"/>
      <c r="F112" s="11" t="s">
        <v>120</v>
      </c>
      <c r="G112" s="9">
        <v>14</v>
      </c>
      <c r="H112" s="16">
        <f>G112/G116</f>
        <v>4.1916167664670656E-2</v>
      </c>
    </row>
    <row r="113" spans="2:8" x14ac:dyDescent="0.25">
      <c r="B113"/>
      <c r="E113" s="15"/>
      <c r="F113" s="11" t="s">
        <v>121</v>
      </c>
      <c r="G113" s="9">
        <v>84</v>
      </c>
      <c r="H113" s="16">
        <f>G113/G116</f>
        <v>0.25149700598802394</v>
      </c>
    </row>
    <row r="114" spans="2:8" x14ac:dyDescent="0.25">
      <c r="B114"/>
      <c r="E114" s="15"/>
      <c r="F114" s="11" t="s">
        <v>122</v>
      </c>
      <c r="G114" s="9">
        <v>51</v>
      </c>
      <c r="H114" s="16">
        <f>G114/G116</f>
        <v>0.15269461077844312</v>
      </c>
    </row>
    <row r="115" spans="2:8" ht="16.5" thickBot="1" x14ac:dyDescent="0.3">
      <c r="B115"/>
      <c r="E115" s="15"/>
      <c r="F115" s="23" t="s">
        <v>123</v>
      </c>
      <c r="G115" s="28">
        <v>51</v>
      </c>
      <c r="H115" s="29">
        <f>G115/G116</f>
        <v>0.15269461077844312</v>
      </c>
    </row>
    <row r="116" spans="2:8" ht="16.5" thickBot="1" x14ac:dyDescent="0.3">
      <c r="B116"/>
      <c r="E116" s="27"/>
      <c r="F116" s="39" t="s">
        <v>15</v>
      </c>
      <c r="G116" s="45">
        <f>SUM(G111:G115)</f>
        <v>334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148</v>
      </c>
      <c r="H119" s="16">
        <f>G119/G121</f>
        <v>0.44848484848484849</v>
      </c>
    </row>
    <row r="120" spans="2:8" ht="16.5" thickBot="1" x14ac:dyDescent="0.3">
      <c r="B120"/>
      <c r="E120" s="15"/>
      <c r="F120" s="23" t="s">
        <v>126</v>
      </c>
      <c r="G120" s="28">
        <v>182</v>
      </c>
      <c r="H120" s="29">
        <f>G120/G121</f>
        <v>0.55151515151515151</v>
      </c>
    </row>
    <row r="121" spans="2:8" ht="16.5" thickBot="1" x14ac:dyDescent="0.3">
      <c r="B121"/>
      <c r="E121" s="27"/>
      <c r="F121" s="39" t="s">
        <v>15</v>
      </c>
      <c r="G121" s="45">
        <f>SUM(G119:G120)</f>
        <v>330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190</v>
      </c>
      <c r="H124" s="16">
        <f>G124/G127</f>
        <v>0.58282208588957052</v>
      </c>
    </row>
    <row r="125" spans="2:8" x14ac:dyDescent="0.25">
      <c r="B125"/>
      <c r="E125" s="15"/>
      <c r="F125" s="11" t="s">
        <v>129</v>
      </c>
      <c r="G125" s="9">
        <v>46</v>
      </c>
      <c r="H125" s="16">
        <f>G125/G127</f>
        <v>0.1411042944785276</v>
      </c>
    </row>
    <row r="126" spans="2:8" ht="16.5" thickBot="1" x14ac:dyDescent="0.3">
      <c r="B126"/>
      <c r="E126" s="15"/>
      <c r="F126" s="23" t="s">
        <v>130</v>
      </c>
      <c r="G126" s="28">
        <v>90</v>
      </c>
      <c r="H126" s="29">
        <f>G126/G127</f>
        <v>0.27607361963190186</v>
      </c>
    </row>
    <row r="127" spans="2:8" ht="16.5" thickBot="1" x14ac:dyDescent="0.3">
      <c r="B127"/>
      <c r="E127" s="27"/>
      <c r="F127" s="39" t="s">
        <v>15</v>
      </c>
      <c r="G127" s="45">
        <f>SUM(G124:G126)</f>
        <v>326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182</v>
      </c>
      <c r="H130" s="16">
        <f>G130/G134</f>
        <v>0.53529411764705881</v>
      </c>
    </row>
    <row r="131" spans="2:8" x14ac:dyDescent="0.25">
      <c r="B131"/>
      <c r="E131" s="15"/>
      <c r="F131" s="11" t="s">
        <v>133</v>
      </c>
      <c r="G131" s="9">
        <v>40</v>
      </c>
      <c r="H131" s="16">
        <f>G131/G134</f>
        <v>0.11764705882352941</v>
      </c>
    </row>
    <row r="132" spans="2:8" x14ac:dyDescent="0.25">
      <c r="B132"/>
      <c r="E132" s="15"/>
      <c r="F132" s="11" t="s">
        <v>134</v>
      </c>
      <c r="G132" s="9">
        <v>92</v>
      </c>
      <c r="H132" s="16">
        <f>G132/G134</f>
        <v>0.27058823529411763</v>
      </c>
    </row>
    <row r="133" spans="2:8" ht="16.5" thickBot="1" x14ac:dyDescent="0.3">
      <c r="B133"/>
      <c r="E133" s="15"/>
      <c r="F133" s="23" t="s">
        <v>135</v>
      </c>
      <c r="G133" s="28">
        <v>26</v>
      </c>
      <c r="H133" s="29">
        <f>G133/G134</f>
        <v>7.6470588235294124E-2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340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190</v>
      </c>
      <c r="H137" s="16">
        <f>G137/G139</f>
        <v>0.57750759878419455</v>
      </c>
    </row>
    <row r="138" spans="2:8" ht="16.5" thickBot="1" x14ac:dyDescent="0.3">
      <c r="E138" s="15"/>
      <c r="F138" s="23" t="s">
        <v>138</v>
      </c>
      <c r="G138" s="28">
        <v>139</v>
      </c>
      <c r="H138" s="29">
        <f>G138/G139</f>
        <v>0.42249240121580545</v>
      </c>
    </row>
    <row r="139" spans="2:8" ht="16.5" thickBot="1" x14ac:dyDescent="0.3">
      <c r="E139" s="27"/>
      <c r="F139" s="39" t="s">
        <v>15</v>
      </c>
      <c r="G139" s="45">
        <f>SUM(G137:G138)</f>
        <v>329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52</v>
      </c>
      <c r="H142" s="16">
        <f>G142/G146</f>
        <v>0.15853658536585366</v>
      </c>
    </row>
    <row r="143" spans="2:8" x14ac:dyDescent="0.25">
      <c r="E143" s="15"/>
      <c r="F143" s="11" t="s">
        <v>141</v>
      </c>
      <c r="G143" s="9">
        <v>144</v>
      </c>
      <c r="H143" s="16">
        <f>G143/G146</f>
        <v>0.43902439024390244</v>
      </c>
    </row>
    <row r="144" spans="2:8" x14ac:dyDescent="0.25">
      <c r="E144" s="15"/>
      <c r="F144" s="11" t="s">
        <v>142</v>
      </c>
      <c r="G144" s="9">
        <v>66</v>
      </c>
      <c r="H144" s="16">
        <f>G144/G146</f>
        <v>0.20121951219512196</v>
      </c>
    </row>
    <row r="145" spans="5:8" ht="16.5" thickBot="1" x14ac:dyDescent="0.3">
      <c r="E145" s="15"/>
      <c r="F145" s="23" t="s">
        <v>143</v>
      </c>
      <c r="G145" s="28">
        <v>66</v>
      </c>
      <c r="H145" s="29">
        <f>G145/G146</f>
        <v>0.20121951219512196</v>
      </c>
    </row>
    <row r="146" spans="5:8" ht="16.5" thickBot="1" x14ac:dyDescent="0.3">
      <c r="E146" s="27"/>
      <c r="F146" s="39" t="s">
        <v>15</v>
      </c>
      <c r="G146" s="45">
        <f>SUM(G142:G145)</f>
        <v>328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161</v>
      </c>
      <c r="H149" s="16">
        <f>G149/G152</f>
        <v>0.47774480712166173</v>
      </c>
    </row>
    <row r="150" spans="5:8" x14ac:dyDescent="0.25">
      <c r="E150" s="15"/>
      <c r="F150" s="11" t="s">
        <v>146</v>
      </c>
      <c r="G150" s="9">
        <v>56</v>
      </c>
      <c r="H150" s="16">
        <f>G150/G152</f>
        <v>0.16617210682492581</v>
      </c>
    </row>
    <row r="151" spans="5:8" ht="16.5" thickBot="1" x14ac:dyDescent="0.3">
      <c r="E151" s="15"/>
      <c r="F151" s="23" t="s">
        <v>147</v>
      </c>
      <c r="G151" s="28">
        <v>120</v>
      </c>
      <c r="H151" s="29">
        <f>G151/G152</f>
        <v>0.35608308605341249</v>
      </c>
    </row>
    <row r="152" spans="5:8" ht="16.5" thickBot="1" x14ac:dyDescent="0.3">
      <c r="E152" s="27"/>
      <c r="F152" s="39" t="s">
        <v>15</v>
      </c>
      <c r="G152" s="45">
        <f>SUM(G149:G151)</f>
        <v>337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141</v>
      </c>
      <c r="H155" s="16">
        <f>G155/G158</f>
        <v>0.44339622641509435</v>
      </c>
    </row>
    <row r="156" spans="5:8" x14ac:dyDescent="0.25">
      <c r="E156" s="15"/>
      <c r="F156" s="11" t="s">
        <v>150</v>
      </c>
      <c r="G156" s="9">
        <v>46</v>
      </c>
      <c r="H156" s="16">
        <f>G156/G158</f>
        <v>0.14465408805031446</v>
      </c>
    </row>
    <row r="157" spans="5:8" ht="16.5" thickBot="1" x14ac:dyDescent="0.3">
      <c r="E157" s="15"/>
      <c r="F157" s="23" t="s">
        <v>151</v>
      </c>
      <c r="G157" s="28">
        <v>131</v>
      </c>
      <c r="H157" s="29">
        <f>G157/G158</f>
        <v>0.41194968553459121</v>
      </c>
    </row>
    <row r="158" spans="5:8" ht="16.5" thickBot="1" x14ac:dyDescent="0.3">
      <c r="E158" s="27"/>
      <c r="F158" s="39" t="s">
        <v>15</v>
      </c>
      <c r="G158" s="45">
        <f>SUM(G155:G157)</f>
        <v>318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176</v>
      </c>
      <c r="H161" s="16">
        <f>G161/G163</f>
        <v>0.55696202531645567</v>
      </c>
    </row>
    <row r="162" spans="5:8" ht="16.5" thickBot="1" x14ac:dyDescent="0.3">
      <c r="E162" s="15"/>
      <c r="F162" s="23" t="s">
        <v>154</v>
      </c>
      <c r="G162" s="28">
        <v>140</v>
      </c>
      <c r="H162" s="29">
        <f>G162/G163</f>
        <v>0.44303797468354428</v>
      </c>
    </row>
    <row r="163" spans="5:8" ht="16.5" thickBot="1" x14ac:dyDescent="0.3">
      <c r="E163" s="27"/>
      <c r="F163" s="39" t="s">
        <v>15</v>
      </c>
      <c r="G163" s="45">
        <f>SUM(G161:G162)</f>
        <v>316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168</v>
      </c>
      <c r="H166" s="16">
        <f>G166/G168</f>
        <v>0.5490196078431373</v>
      </c>
    </row>
    <row r="167" spans="5:8" ht="16.5" thickBot="1" x14ac:dyDescent="0.3">
      <c r="E167" s="15"/>
      <c r="F167" s="23" t="s">
        <v>157</v>
      </c>
      <c r="G167" s="28">
        <v>138</v>
      </c>
      <c r="H167" s="29">
        <f>G167/G168</f>
        <v>0.45098039215686275</v>
      </c>
    </row>
    <row r="168" spans="5:8" ht="16.5" thickBot="1" x14ac:dyDescent="0.3">
      <c r="E168" s="27"/>
      <c r="F168" s="39" t="s">
        <v>15</v>
      </c>
      <c r="G168" s="45">
        <f>SUM(G166:G167)</f>
        <v>306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127</v>
      </c>
      <c r="H171" s="16">
        <f>G171/G176</f>
        <v>0.18898809523809523</v>
      </c>
    </row>
    <row r="172" spans="5:8" x14ac:dyDescent="0.25">
      <c r="E172" s="15"/>
      <c r="F172" s="11" t="s">
        <v>50</v>
      </c>
      <c r="G172" s="9">
        <v>282</v>
      </c>
      <c r="H172" s="16">
        <f>G172/G176</f>
        <v>0.41964285714285715</v>
      </c>
    </row>
    <row r="173" spans="5:8" x14ac:dyDescent="0.25">
      <c r="E173" s="15"/>
      <c r="F173" s="11" t="s">
        <v>160</v>
      </c>
      <c r="G173" s="9">
        <v>135</v>
      </c>
      <c r="H173" s="16">
        <f>G173/G176</f>
        <v>0.20089285714285715</v>
      </c>
    </row>
    <row r="174" spans="5:8" x14ac:dyDescent="0.25">
      <c r="E174" s="15"/>
      <c r="F174" s="11" t="s">
        <v>161</v>
      </c>
      <c r="G174" s="9">
        <v>75</v>
      </c>
      <c r="H174" s="16">
        <f>G174/G176</f>
        <v>0.11160714285714286</v>
      </c>
    </row>
    <row r="175" spans="5:8" ht="16.5" thickBot="1" x14ac:dyDescent="0.3">
      <c r="E175" s="15"/>
      <c r="F175" s="23" t="s">
        <v>162</v>
      </c>
      <c r="G175" s="28">
        <v>53</v>
      </c>
      <c r="H175" s="29">
        <f>G175/G176</f>
        <v>7.8869047619047616E-2</v>
      </c>
    </row>
    <row r="176" spans="5:8" ht="16.5" thickBot="1" x14ac:dyDescent="0.3">
      <c r="E176" s="27"/>
      <c r="F176" s="39" t="s">
        <v>15</v>
      </c>
      <c r="G176" s="45">
        <f>SUM(G171:G175)</f>
        <v>672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485</v>
      </c>
      <c r="H179" s="16">
        <f>G179/G181</f>
        <v>0.76377952755905509</v>
      </c>
    </row>
    <row r="180" spans="5:8" ht="16.5" thickBot="1" x14ac:dyDescent="0.3">
      <c r="E180" s="15"/>
      <c r="F180" s="23" t="s">
        <v>165</v>
      </c>
      <c r="G180" s="28">
        <v>150</v>
      </c>
      <c r="H180" s="29">
        <f>G180/G181</f>
        <v>0.23622047244094488</v>
      </c>
    </row>
    <row r="181" spans="5:8" ht="16.5" thickBot="1" x14ac:dyDescent="0.3">
      <c r="E181" s="27"/>
      <c r="F181" s="39" t="s">
        <v>15</v>
      </c>
      <c r="G181" s="45">
        <f>SUM(G179:G180)</f>
        <v>635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507</v>
      </c>
      <c r="H184" s="16">
        <f>G184/G186</f>
        <v>0.80348652931854203</v>
      </c>
    </row>
    <row r="185" spans="5:8" ht="16.5" thickBot="1" x14ac:dyDescent="0.3">
      <c r="E185" s="15"/>
      <c r="F185" s="23" t="s">
        <v>168</v>
      </c>
      <c r="G185" s="28">
        <v>124</v>
      </c>
      <c r="H185" s="29">
        <f>G185/G186</f>
        <v>0.196513470681458</v>
      </c>
    </row>
    <row r="186" spans="5:8" ht="16.5" thickBot="1" x14ac:dyDescent="0.3">
      <c r="E186" s="27"/>
      <c r="F186" s="39" t="s">
        <v>15</v>
      </c>
      <c r="G186" s="45">
        <f>SUM(G184:G185)</f>
        <v>631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175</v>
      </c>
      <c r="K2" s="13"/>
      <c r="L2" s="44" t="s">
        <v>16</v>
      </c>
      <c r="M2" s="19" t="s">
        <v>17</v>
      </c>
    </row>
    <row r="3" spans="1:13" x14ac:dyDescent="0.25">
      <c r="A3" s="15" t="s">
        <v>2</v>
      </c>
      <c r="B3" s="9">
        <v>15</v>
      </c>
      <c r="C3" s="16">
        <f>B3/B16</f>
        <v>3.2537960954446853E-3</v>
      </c>
      <c r="E3" s="15" t="s">
        <v>56</v>
      </c>
      <c r="F3" s="8" t="s">
        <v>57</v>
      </c>
      <c r="G3" s="9">
        <v>253</v>
      </c>
      <c r="H3" s="16">
        <f>G3/G5</f>
        <v>0.50298210735586479</v>
      </c>
      <c r="J3" s="15"/>
      <c r="K3" s="8" t="s">
        <v>176</v>
      </c>
      <c r="L3" s="9">
        <v>77</v>
      </c>
      <c r="M3" s="16">
        <f>L3/L5</f>
        <v>0.3235294117647059</v>
      </c>
    </row>
    <row r="4" spans="1:13" ht="16.5" thickBot="1" x14ac:dyDescent="0.3">
      <c r="A4" s="15" t="s">
        <v>3</v>
      </c>
      <c r="B4" s="9">
        <v>411</v>
      </c>
      <c r="C4" s="16">
        <f>B4/B16</f>
        <v>8.9154013015184386E-2</v>
      </c>
      <c r="E4" s="15"/>
      <c r="F4" s="24" t="s">
        <v>58</v>
      </c>
      <c r="G4" s="28">
        <v>250</v>
      </c>
      <c r="H4" s="29">
        <f>G4/G5</f>
        <v>0.49701789264413521</v>
      </c>
      <c r="J4" s="15"/>
      <c r="K4" s="24" t="s">
        <v>177</v>
      </c>
      <c r="L4" s="28">
        <v>161</v>
      </c>
      <c r="M4" s="29">
        <f>L4/L5</f>
        <v>0.67647058823529416</v>
      </c>
    </row>
    <row r="5" spans="1:13" ht="16.5" thickBot="1" x14ac:dyDescent="0.3">
      <c r="A5" s="15" t="s">
        <v>4</v>
      </c>
      <c r="B5" s="9">
        <v>8</v>
      </c>
      <c r="C5" s="16">
        <f>B5/B16</f>
        <v>1.7353579175704988E-3</v>
      </c>
      <c r="E5" s="27"/>
      <c r="F5" s="32" t="s">
        <v>15</v>
      </c>
      <c r="G5" s="45">
        <f>SUM(G3:G4)</f>
        <v>503</v>
      </c>
      <c r="H5" s="34">
        <f>SUM(H3:H4)</f>
        <v>1</v>
      </c>
      <c r="J5" s="27"/>
      <c r="K5" s="32" t="s">
        <v>15</v>
      </c>
      <c r="L5" s="45">
        <f>SUM(L3:L4)</f>
        <v>238</v>
      </c>
      <c r="M5" s="34">
        <f>SUM(M3:M4)</f>
        <v>1</v>
      </c>
    </row>
    <row r="6" spans="1:13" ht="16.5" thickBot="1" x14ac:dyDescent="0.3">
      <c r="A6" s="15" t="s">
        <v>5</v>
      </c>
      <c r="B6" s="9">
        <v>889</v>
      </c>
      <c r="C6" s="16">
        <f>B6/B16</f>
        <v>0.1928416485900217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178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1</v>
      </c>
      <c r="C8" s="16">
        <f>B8/B16</f>
        <v>2.1691973969631235E-4</v>
      </c>
      <c r="E8" s="15"/>
      <c r="F8" s="8" t="s">
        <v>60</v>
      </c>
      <c r="G8" s="9">
        <v>169</v>
      </c>
      <c r="H8" s="16">
        <f>G8/G11</f>
        <v>0.27083333333333331</v>
      </c>
      <c r="J8" s="15"/>
      <c r="K8" s="8" t="s">
        <v>180</v>
      </c>
      <c r="L8" s="9">
        <v>116</v>
      </c>
      <c r="M8" s="16">
        <f>L8/L10</f>
        <v>0.56310679611650483</v>
      </c>
    </row>
    <row r="9" spans="1:13" ht="16.5" thickBot="1" x14ac:dyDescent="0.3">
      <c r="A9" s="15" t="s">
        <v>8</v>
      </c>
      <c r="B9" s="9">
        <v>18</v>
      </c>
      <c r="C9" s="16">
        <f>B9/B16</f>
        <v>3.9045553145336228E-3</v>
      </c>
      <c r="E9" s="15"/>
      <c r="F9" s="8" t="s">
        <v>61</v>
      </c>
      <c r="G9" s="9">
        <v>197</v>
      </c>
      <c r="H9" s="16">
        <f>G9/G11</f>
        <v>0.31570512820512819</v>
      </c>
      <c r="J9" s="15"/>
      <c r="K9" s="10" t="s">
        <v>179</v>
      </c>
      <c r="L9" s="28">
        <v>90</v>
      </c>
      <c r="M9" s="29">
        <f>L9/L10</f>
        <v>0.43689320388349512</v>
      </c>
    </row>
    <row r="10" spans="1:13" ht="16.5" thickBot="1" x14ac:dyDescent="0.3">
      <c r="A10" s="15" t="s">
        <v>9</v>
      </c>
      <c r="B10" s="9">
        <v>125</v>
      </c>
      <c r="C10" s="16">
        <f>B10/B16</f>
        <v>2.7114967462039046E-2</v>
      </c>
      <c r="E10" s="15"/>
      <c r="F10" s="24" t="s">
        <v>62</v>
      </c>
      <c r="G10" s="28">
        <v>258</v>
      </c>
      <c r="H10" s="29">
        <f>G10/G11</f>
        <v>0.41346153846153844</v>
      </c>
      <c r="J10" s="27"/>
      <c r="K10" s="32" t="s">
        <v>15</v>
      </c>
      <c r="L10" s="45">
        <f>SUM(L8:L9)</f>
        <v>206</v>
      </c>
      <c r="M10" s="34">
        <f>SUM(M8:M9)</f>
        <v>1</v>
      </c>
    </row>
    <row r="11" spans="1:13" ht="16.5" thickBot="1" x14ac:dyDescent="0.3">
      <c r="A11" s="15" t="s">
        <v>10</v>
      </c>
      <c r="B11" s="9">
        <v>2</v>
      </c>
      <c r="C11" s="16">
        <f>B11/B16</f>
        <v>4.3383947939262471E-4</v>
      </c>
      <c r="E11" s="27"/>
      <c r="F11" s="32" t="s">
        <v>15</v>
      </c>
      <c r="G11" s="45">
        <f>SUM(G8:G10)</f>
        <v>624</v>
      </c>
      <c r="H11" s="34">
        <f>SUM(H8:H10)</f>
        <v>0.99999999999999989</v>
      </c>
    </row>
    <row r="12" spans="1:13" ht="16.5" thickBot="1" x14ac:dyDescent="0.3">
      <c r="A12" s="15" t="s">
        <v>11</v>
      </c>
      <c r="B12" s="9">
        <v>806</v>
      </c>
      <c r="C12" s="16">
        <f>B12/B16</f>
        <v>0.17483731019522777</v>
      </c>
      <c r="F12" s="4"/>
      <c r="J12" s="12" t="s">
        <v>214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1</v>
      </c>
      <c r="C13" s="16">
        <f>B13/B16</f>
        <v>2.1691973969631235E-4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42</v>
      </c>
      <c r="L13" s="9">
        <v>85</v>
      </c>
      <c r="M13" s="16" t="e">
        <f>L13/L17</f>
        <v>#DIV/0!</v>
      </c>
    </row>
    <row r="14" spans="1:13" x14ac:dyDescent="0.25">
      <c r="A14" s="15" t="s">
        <v>13</v>
      </c>
      <c r="B14" s="9">
        <v>2315</v>
      </c>
      <c r="C14" s="16">
        <f>B14/B16</f>
        <v>0.50216919739696309</v>
      </c>
      <c r="E14" s="21"/>
      <c r="F14" s="10" t="s">
        <v>64</v>
      </c>
      <c r="G14" s="9">
        <v>217</v>
      </c>
      <c r="H14" s="16">
        <f>G14/G17</f>
        <v>0.37739130434782608</v>
      </c>
      <c r="J14" s="15"/>
      <c r="K14" s="8" t="s">
        <v>652</v>
      </c>
      <c r="L14" s="9">
        <v>144</v>
      </c>
      <c r="M14" s="16">
        <f>L14/L16</f>
        <v>0.46753246753246752</v>
      </c>
    </row>
    <row r="15" spans="1:13" ht="16.5" thickBot="1" x14ac:dyDescent="0.3">
      <c r="A15" s="22" t="s">
        <v>14</v>
      </c>
      <c r="B15" s="28">
        <v>19</v>
      </c>
      <c r="C15" s="29">
        <f>B15/B16</f>
        <v>4.1214750542299351E-3</v>
      </c>
      <c r="E15" s="21"/>
      <c r="F15" s="10" t="s">
        <v>65</v>
      </c>
      <c r="G15" s="9">
        <v>231</v>
      </c>
      <c r="H15" s="16">
        <f>G15/G17</f>
        <v>0.4017391304347826</v>
      </c>
      <c r="J15" s="15"/>
      <c r="K15" s="24" t="s">
        <v>653</v>
      </c>
      <c r="L15" s="28">
        <v>79</v>
      </c>
      <c r="M15" s="29">
        <f>L15/L16</f>
        <v>0.2564935064935065</v>
      </c>
    </row>
    <row r="16" spans="1:13" ht="16.5" thickBot="1" x14ac:dyDescent="0.3">
      <c r="A16" s="32" t="s">
        <v>15</v>
      </c>
      <c r="B16" s="45">
        <f>SUM(B3:B15)</f>
        <v>4610</v>
      </c>
      <c r="C16" s="34">
        <f>SUM(C3:C15)</f>
        <v>0.99999999999999989</v>
      </c>
      <c r="E16" s="15"/>
      <c r="F16" s="31" t="s">
        <v>66</v>
      </c>
      <c r="G16" s="28">
        <v>127</v>
      </c>
      <c r="H16" s="29">
        <f>G16/G17</f>
        <v>0.22086956521739132</v>
      </c>
      <c r="J16" s="27"/>
      <c r="K16" s="32" t="s">
        <v>15</v>
      </c>
      <c r="L16" s="45">
        <f>SUM(L13:L15)</f>
        <v>308</v>
      </c>
      <c r="M16" s="34" t="e">
        <f>SUM(M13:M15)</f>
        <v>#DIV/0!</v>
      </c>
    </row>
    <row r="17" spans="1:13" ht="16.5" thickBot="1" x14ac:dyDescent="0.3">
      <c r="E17" s="27"/>
      <c r="F17" s="38" t="s">
        <v>15</v>
      </c>
      <c r="G17" s="45">
        <f>SUM(G14:G16)</f>
        <v>575</v>
      </c>
      <c r="H17" s="34">
        <f>SUM(H14:H16)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242</v>
      </c>
      <c r="K18" s="13"/>
      <c r="L18" s="44" t="s">
        <v>16</v>
      </c>
      <c r="M18" s="19" t="s">
        <v>17</v>
      </c>
    </row>
    <row r="19" spans="1:13" x14ac:dyDescent="0.25">
      <c r="A19" s="15" t="s">
        <v>19</v>
      </c>
      <c r="B19" s="9">
        <v>57</v>
      </c>
      <c r="C19" s="16">
        <f>B19/B24</f>
        <v>1.3741562198649951E-2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243</v>
      </c>
      <c r="L19" s="9">
        <v>373</v>
      </c>
      <c r="M19" s="16">
        <f>L19/L21</f>
        <v>0.63651877133105805</v>
      </c>
    </row>
    <row r="20" spans="1:13" ht="16.5" thickBot="1" x14ac:dyDescent="0.3">
      <c r="A20" s="15" t="s">
        <v>20</v>
      </c>
      <c r="B20" s="9">
        <v>69</v>
      </c>
      <c r="C20" s="16">
        <f>B20/B24</f>
        <v>1.6634522661523626E-2</v>
      </c>
      <c r="E20" s="15"/>
      <c r="F20" s="11" t="s">
        <v>68</v>
      </c>
      <c r="G20" s="9">
        <v>291</v>
      </c>
      <c r="H20" s="16">
        <f>G20/G22</f>
        <v>0.52622061482820981</v>
      </c>
      <c r="J20" s="15"/>
      <c r="K20" s="24" t="s">
        <v>244</v>
      </c>
      <c r="L20" s="28">
        <v>213</v>
      </c>
      <c r="M20" s="29">
        <f>L20/L21</f>
        <v>0.363481228668942</v>
      </c>
    </row>
    <row r="21" spans="1:13" ht="16.5" thickBot="1" x14ac:dyDescent="0.3">
      <c r="A21" s="15" t="s">
        <v>21</v>
      </c>
      <c r="B21" s="9">
        <v>498</v>
      </c>
      <c r="C21" s="16">
        <f>B21/B24</f>
        <v>0.12005785920925748</v>
      </c>
      <c r="E21" s="15"/>
      <c r="F21" s="23" t="s">
        <v>69</v>
      </c>
      <c r="G21" s="28">
        <v>262</v>
      </c>
      <c r="H21" s="29">
        <f>G21/G22</f>
        <v>0.47377938517179025</v>
      </c>
      <c r="J21" s="27"/>
      <c r="K21" s="32" t="s">
        <v>15</v>
      </c>
      <c r="L21" s="45">
        <f>SUM(L19:L20)</f>
        <v>586</v>
      </c>
      <c r="M21" s="34">
        <f>SUM(M19:M20)</f>
        <v>1</v>
      </c>
    </row>
    <row r="22" spans="1:13" ht="16.5" thickBot="1" x14ac:dyDescent="0.3">
      <c r="A22" s="15" t="s">
        <v>22</v>
      </c>
      <c r="B22" s="9">
        <v>27</v>
      </c>
      <c r="C22" s="16">
        <f>B22/B24</f>
        <v>6.5091610414657669E-3</v>
      </c>
      <c r="E22" s="27"/>
      <c r="F22" s="39" t="s">
        <v>15</v>
      </c>
      <c r="G22" s="45">
        <f>SUM(G20:G21)</f>
        <v>553</v>
      </c>
      <c r="H22" s="34">
        <f>SUM(H20:H21)</f>
        <v>1</v>
      </c>
    </row>
    <row r="23" spans="1:13" ht="16.5" thickBot="1" x14ac:dyDescent="0.3">
      <c r="A23" s="22" t="s">
        <v>23</v>
      </c>
      <c r="B23" s="28">
        <v>3497</v>
      </c>
      <c r="C23" s="29">
        <f>B23/B24</f>
        <v>0.84305689488910318</v>
      </c>
      <c r="F23" s="3"/>
      <c r="J23" s="12" t="s">
        <v>174</v>
      </c>
      <c r="K23" s="13"/>
      <c r="L23" s="42" t="s">
        <v>16</v>
      </c>
      <c r="M23" s="14" t="s">
        <v>17</v>
      </c>
    </row>
    <row r="24" spans="1:13" ht="16.5" thickBot="1" x14ac:dyDescent="0.3">
      <c r="A24" s="35" t="s">
        <v>15</v>
      </c>
      <c r="B24" s="45">
        <f>SUM(B19:B23)</f>
        <v>4148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31" t="s">
        <v>173</v>
      </c>
      <c r="L24" s="9">
        <v>76</v>
      </c>
      <c r="M24" s="16">
        <f>L24/L26</f>
        <v>0.50666666666666671</v>
      </c>
    </row>
    <row r="25" spans="1:13" ht="16.5" thickBot="1" x14ac:dyDescent="0.3">
      <c r="E25" s="15"/>
      <c r="F25" s="11" t="s">
        <v>71</v>
      </c>
      <c r="G25" s="9">
        <v>150</v>
      </c>
      <c r="H25" s="16">
        <f>G25/G29</f>
        <v>0.28142589118198874</v>
      </c>
      <c r="J25" s="15"/>
      <c r="K25" s="24" t="s">
        <v>172</v>
      </c>
      <c r="L25" s="9">
        <v>74</v>
      </c>
      <c r="M25" s="29">
        <f>L25/L26</f>
        <v>0.49333333333333335</v>
      </c>
    </row>
    <row r="26" spans="1:13" ht="16.5" thickBot="1" x14ac:dyDescent="0.3">
      <c r="A26" s="12" t="s">
        <v>24</v>
      </c>
      <c r="B26" s="42" t="s">
        <v>16</v>
      </c>
      <c r="C26" s="14" t="s">
        <v>17</v>
      </c>
      <c r="E26" s="15"/>
      <c r="F26" s="11" t="s">
        <v>72</v>
      </c>
      <c r="G26" s="9">
        <v>60</v>
      </c>
      <c r="H26" s="16">
        <f>G26/G29</f>
        <v>0.11257035647279549</v>
      </c>
      <c r="J26" s="27"/>
      <c r="K26" s="32" t="s">
        <v>15</v>
      </c>
      <c r="L26" s="45">
        <f>SUM(L24:L25)</f>
        <v>150</v>
      </c>
      <c r="M26" s="34">
        <f>SUM(M24:M25)</f>
        <v>1</v>
      </c>
    </row>
    <row r="27" spans="1:13" ht="16.5" thickBot="1" x14ac:dyDescent="0.3">
      <c r="A27" s="15" t="s">
        <v>25</v>
      </c>
      <c r="B27" s="9">
        <v>1148</v>
      </c>
      <c r="C27" s="16">
        <f>B27/B29</f>
        <v>0.65116279069767447</v>
      </c>
      <c r="E27" s="15"/>
      <c r="F27" s="11" t="s">
        <v>73</v>
      </c>
      <c r="G27" s="9">
        <v>94</v>
      </c>
      <c r="H27" s="16">
        <f>G27/G29</f>
        <v>0.17636022514071295</v>
      </c>
      <c r="J27" s="128"/>
      <c r="K27" s="129"/>
      <c r="L27" s="130"/>
      <c r="M27" s="131"/>
    </row>
    <row r="28" spans="1:13" ht="16.5" thickBot="1" x14ac:dyDescent="0.3">
      <c r="A28" s="22" t="s">
        <v>26</v>
      </c>
      <c r="B28" s="28">
        <v>615</v>
      </c>
      <c r="C28" s="29">
        <f>B28/B29</f>
        <v>0.34883720930232559</v>
      </c>
      <c r="E28" s="15"/>
      <c r="F28" s="23" t="s">
        <v>74</v>
      </c>
      <c r="G28" s="28">
        <v>229</v>
      </c>
      <c r="H28" s="29">
        <f>G28/G29</f>
        <v>0.42964352720450283</v>
      </c>
      <c r="J28" s="12" t="s">
        <v>216</v>
      </c>
      <c r="K28" s="13"/>
      <c r="L28" s="44" t="s">
        <v>16</v>
      </c>
      <c r="M28" s="19" t="s">
        <v>17</v>
      </c>
    </row>
    <row r="29" spans="1:13" ht="16.5" thickBot="1" x14ac:dyDescent="0.3">
      <c r="A29" s="32" t="s">
        <v>15</v>
      </c>
      <c r="B29" s="45">
        <f>SUM(B27:B28)</f>
        <v>1763</v>
      </c>
      <c r="C29" s="34">
        <f>SUM(C27+C28)</f>
        <v>1</v>
      </c>
      <c r="E29" s="27"/>
      <c r="F29" s="39" t="s">
        <v>15</v>
      </c>
      <c r="G29" s="45">
        <f>SUM(G25:G28)</f>
        <v>533</v>
      </c>
      <c r="H29" s="34">
        <f>SUM(H25:H28)</f>
        <v>1</v>
      </c>
      <c r="J29" s="15"/>
      <c r="K29" s="8" t="s">
        <v>210</v>
      </c>
      <c r="L29" s="9">
        <v>222</v>
      </c>
      <c r="M29" s="16">
        <f>L29/L31</f>
        <v>0.73267326732673266</v>
      </c>
    </row>
    <row r="30" spans="1:13" ht="16.5" thickBot="1" x14ac:dyDescent="0.3">
      <c r="E30" s="4"/>
      <c r="F30" s="3"/>
      <c r="G30" s="43"/>
      <c r="H30" s="6"/>
      <c r="J30" s="15"/>
      <c r="K30" s="24" t="s">
        <v>211</v>
      </c>
      <c r="L30" s="9">
        <v>81</v>
      </c>
      <c r="M30" s="29">
        <f>L30/L31</f>
        <v>0.26732673267326734</v>
      </c>
    </row>
    <row r="31" spans="1:13" ht="16.5" thickBot="1" x14ac:dyDescent="0.3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27"/>
      <c r="K31" s="32" t="s">
        <v>15</v>
      </c>
      <c r="L31" s="45">
        <f>SUM(L29:L30)</f>
        <v>303</v>
      </c>
      <c r="M31" s="34">
        <f>SUM(M29:M30)</f>
        <v>1</v>
      </c>
    </row>
    <row r="32" spans="1:13" ht="16.5" thickBot="1" x14ac:dyDescent="0.3">
      <c r="A32" s="15" t="s">
        <v>38</v>
      </c>
      <c r="B32" s="9">
        <v>601</v>
      </c>
      <c r="C32" s="16">
        <f>B32/B34</f>
        <v>0.20283496456294298</v>
      </c>
      <c r="E32" s="15"/>
      <c r="F32" s="11" t="s">
        <v>628</v>
      </c>
      <c r="G32" s="95">
        <v>204</v>
      </c>
      <c r="H32" s="16">
        <f>G32/G37</f>
        <v>0.40078585461689586</v>
      </c>
      <c r="J32" s="128"/>
      <c r="K32" s="129"/>
      <c r="L32" s="130"/>
      <c r="M32" s="131"/>
    </row>
    <row r="33" spans="1:13" ht="16.5" thickBot="1" x14ac:dyDescent="0.3">
      <c r="A33" s="22" t="s">
        <v>39</v>
      </c>
      <c r="B33" s="28">
        <v>2362</v>
      </c>
      <c r="C33" s="29">
        <f>B33/B34</f>
        <v>0.79716503543705708</v>
      </c>
      <c r="E33" s="15"/>
      <c r="F33" s="11" t="s">
        <v>629</v>
      </c>
      <c r="G33" s="95">
        <v>68</v>
      </c>
      <c r="H33" s="16">
        <f>G33/G37</f>
        <v>0.13359528487229863</v>
      </c>
      <c r="J33" s="12" t="s">
        <v>215</v>
      </c>
      <c r="K33" s="13"/>
      <c r="L33" s="44" t="s">
        <v>16</v>
      </c>
      <c r="M33" s="19" t="s">
        <v>17</v>
      </c>
    </row>
    <row r="34" spans="1:13" ht="16.5" thickBot="1" x14ac:dyDescent="0.3">
      <c r="A34" s="32" t="s">
        <v>15</v>
      </c>
      <c r="B34" s="45">
        <f>SUM(B32:B33)</f>
        <v>2963</v>
      </c>
      <c r="C34" s="34">
        <f>SUM(C32:C33)</f>
        <v>1</v>
      </c>
      <c r="E34" s="15"/>
      <c r="F34" s="11" t="s">
        <v>630</v>
      </c>
      <c r="G34" s="95">
        <v>82</v>
      </c>
      <c r="H34" s="16">
        <f>G34/G37</f>
        <v>0.16110019646365423</v>
      </c>
      <c r="J34" s="15"/>
      <c r="K34" s="8" t="s">
        <v>213</v>
      </c>
      <c r="L34" s="9">
        <v>172</v>
      </c>
      <c r="M34" s="16">
        <f>L34/L36</f>
        <v>0.59515570934256057</v>
      </c>
    </row>
    <row r="35" spans="1:13" ht="16.5" thickBot="1" x14ac:dyDescent="0.3">
      <c r="E35" s="15"/>
      <c r="F35" s="11" t="s">
        <v>631</v>
      </c>
      <c r="G35" s="95">
        <v>105</v>
      </c>
      <c r="H35" s="16">
        <f>G35/G37</f>
        <v>0.206286836935167</v>
      </c>
      <c r="J35" s="15"/>
      <c r="K35" s="10" t="s">
        <v>212</v>
      </c>
      <c r="L35" s="9">
        <v>117</v>
      </c>
      <c r="M35" s="29">
        <f>L35/L36</f>
        <v>0.40484429065743943</v>
      </c>
    </row>
    <row r="36" spans="1:13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50</v>
      </c>
      <c r="H36" s="29">
        <f>G36/G37</f>
        <v>9.8231827111984277E-2</v>
      </c>
      <c r="J36" s="27"/>
      <c r="K36" s="32" t="s">
        <v>15</v>
      </c>
      <c r="L36" s="45">
        <f>SUM(L34:L35)</f>
        <v>289</v>
      </c>
      <c r="M36" s="34">
        <f>SUM(M34:M35)</f>
        <v>1</v>
      </c>
    </row>
    <row r="37" spans="1:13" ht="16.5" thickBot="1" x14ac:dyDescent="0.3">
      <c r="A37" s="15" t="s">
        <v>53</v>
      </c>
      <c r="B37" s="9">
        <v>2499</v>
      </c>
      <c r="C37" s="16">
        <f>B37/B39</f>
        <v>0.69320388349514561</v>
      </c>
      <c r="E37" s="27"/>
      <c r="F37" s="39" t="s">
        <v>15</v>
      </c>
      <c r="G37" s="97">
        <f>SUM(G32:G36)</f>
        <v>509</v>
      </c>
      <c r="H37" s="37">
        <f>SUM(H32:H36)</f>
        <v>1</v>
      </c>
      <c r="J37" s="128"/>
      <c r="K37" s="129"/>
      <c r="L37" s="130"/>
      <c r="M37" s="131"/>
    </row>
    <row r="38" spans="1:13" ht="16.5" thickBot="1" x14ac:dyDescent="0.3">
      <c r="A38" s="22" t="s">
        <v>54</v>
      </c>
      <c r="B38" s="28">
        <v>1106</v>
      </c>
      <c r="C38" s="29">
        <f>B38/B39</f>
        <v>0.30679611650485439</v>
      </c>
      <c r="F38" s="3"/>
      <c r="J38" s="12" t="s">
        <v>239</v>
      </c>
      <c r="K38" s="13"/>
      <c r="L38" s="44" t="s">
        <v>16</v>
      </c>
      <c r="M38" s="19" t="s">
        <v>17</v>
      </c>
    </row>
    <row r="39" spans="1:13" ht="16.5" thickBot="1" x14ac:dyDescent="0.3">
      <c r="A39" s="32" t="s">
        <v>15</v>
      </c>
      <c r="B39" s="45">
        <f>SUM(B37:B38)</f>
        <v>3605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  <c r="J39" s="15"/>
      <c r="K39" s="10" t="s">
        <v>241</v>
      </c>
      <c r="L39" s="9">
        <v>202</v>
      </c>
      <c r="M39" s="16">
        <f>L39/L41</f>
        <v>0.75092936802973975</v>
      </c>
    </row>
    <row r="40" spans="1:13" ht="16.5" thickBot="1" x14ac:dyDescent="0.3">
      <c r="E40" s="15"/>
      <c r="F40" s="11" t="s">
        <v>76</v>
      </c>
      <c r="G40" s="9">
        <v>236</v>
      </c>
      <c r="H40" s="16">
        <f>G40/G44</f>
        <v>0.48163265306122449</v>
      </c>
      <c r="J40" s="15"/>
      <c r="K40" s="10" t="s">
        <v>240</v>
      </c>
      <c r="L40" s="9">
        <v>67</v>
      </c>
      <c r="M40" s="29">
        <f>L40/L41</f>
        <v>0.24907063197026022</v>
      </c>
    </row>
    <row r="41" spans="1:13" ht="16.5" thickBot="1" x14ac:dyDescent="0.3">
      <c r="A41" s="12" t="s">
        <v>643</v>
      </c>
      <c r="B41" s="42" t="s">
        <v>16</v>
      </c>
      <c r="C41" s="14" t="s">
        <v>17</v>
      </c>
      <c r="E41" s="15"/>
      <c r="F41" s="11" t="s">
        <v>77</v>
      </c>
      <c r="G41" s="9">
        <v>71</v>
      </c>
      <c r="H41" s="16">
        <f>G41/G44</f>
        <v>0.14489795918367346</v>
      </c>
      <c r="J41" s="27"/>
      <c r="K41" s="32" t="s">
        <v>15</v>
      </c>
      <c r="L41" s="45">
        <f>SUM(L39:L40)</f>
        <v>269</v>
      </c>
      <c r="M41" s="34">
        <f>SUM(M39:M40)</f>
        <v>1</v>
      </c>
    </row>
    <row r="42" spans="1:13" ht="16.5" thickBot="1" x14ac:dyDescent="0.3">
      <c r="A42" s="15" t="s">
        <v>2</v>
      </c>
      <c r="B42" s="9">
        <v>5</v>
      </c>
      <c r="C42" s="16">
        <f>B42/B55</f>
        <v>2.5393600812595226E-3</v>
      </c>
      <c r="E42" s="15"/>
      <c r="F42" s="11" t="s">
        <v>78</v>
      </c>
      <c r="G42" s="9">
        <v>116</v>
      </c>
      <c r="H42" s="16">
        <f>G42/G44</f>
        <v>0.23673469387755103</v>
      </c>
      <c r="J42" s="128"/>
      <c r="K42" s="129"/>
      <c r="L42" s="130"/>
      <c r="M42" s="131"/>
    </row>
    <row r="43" spans="1:13" ht="16.5" thickBot="1" x14ac:dyDescent="0.3">
      <c r="A43" s="15" t="s">
        <v>3</v>
      </c>
      <c r="B43" s="9">
        <v>166</v>
      </c>
      <c r="C43" s="16">
        <f>B43/B55</f>
        <v>8.430675469781615E-2</v>
      </c>
      <c r="E43" s="15"/>
      <c r="F43" s="23" t="s">
        <v>79</v>
      </c>
      <c r="G43" s="28">
        <v>67</v>
      </c>
      <c r="H43" s="29">
        <f>G43/G44</f>
        <v>0.13673469387755102</v>
      </c>
      <c r="J43" s="12" t="s">
        <v>263</v>
      </c>
      <c r="K43" s="13"/>
      <c r="L43" s="44" t="s">
        <v>16</v>
      </c>
      <c r="M43" s="19" t="s">
        <v>17</v>
      </c>
    </row>
    <row r="44" spans="1:13" ht="16.5" thickBot="1" x14ac:dyDescent="0.3">
      <c r="A44" s="15" t="s">
        <v>4</v>
      </c>
      <c r="B44" s="9">
        <v>5</v>
      </c>
      <c r="C44" s="16">
        <f>B44/B55</f>
        <v>2.5393600812595226E-3</v>
      </c>
      <c r="E44" s="27"/>
      <c r="F44" s="39" t="s">
        <v>15</v>
      </c>
      <c r="G44" s="45">
        <f>SUM(G40:G43)</f>
        <v>490</v>
      </c>
      <c r="H44" s="34">
        <f>SUM(H40:H43)</f>
        <v>0.99999999999999989</v>
      </c>
      <c r="J44" s="15"/>
      <c r="K44" s="31" t="s">
        <v>265</v>
      </c>
      <c r="L44" s="9">
        <v>512</v>
      </c>
      <c r="M44" s="16">
        <f>L44/L46</f>
        <v>0.69282814614343713</v>
      </c>
    </row>
    <row r="45" spans="1:13" ht="16.5" thickBot="1" x14ac:dyDescent="0.3">
      <c r="A45" s="15" t="s">
        <v>5</v>
      </c>
      <c r="B45" s="9">
        <v>381</v>
      </c>
      <c r="C45" s="16">
        <f>B45/B55</f>
        <v>0.19349923819197562</v>
      </c>
      <c r="E45" s="4"/>
      <c r="F45" s="3"/>
      <c r="G45" s="43"/>
      <c r="H45" s="4"/>
      <c r="J45" s="15"/>
      <c r="K45" s="24" t="s">
        <v>264</v>
      </c>
      <c r="L45" s="9">
        <v>227</v>
      </c>
      <c r="M45" s="29">
        <f>L45/L46</f>
        <v>0.30717185385656293</v>
      </c>
    </row>
    <row r="46" spans="1:13" ht="16.5" thickBot="1" x14ac:dyDescent="0.3">
      <c r="A46" s="15" t="s">
        <v>6</v>
      </c>
      <c r="B46" s="9">
        <v>0</v>
      </c>
      <c r="C46" s="16">
        <f>B46/B55</f>
        <v>0</v>
      </c>
      <c r="E46" s="12" t="s">
        <v>80</v>
      </c>
      <c r="F46" s="13"/>
      <c r="G46" s="42" t="s">
        <v>16</v>
      </c>
      <c r="H46" s="19" t="s">
        <v>17</v>
      </c>
      <c r="J46" s="27"/>
      <c r="K46" s="32" t="s">
        <v>15</v>
      </c>
      <c r="L46" s="45">
        <f>SUM(L44:L45)</f>
        <v>739</v>
      </c>
      <c r="M46" s="34">
        <f>SUM(M44:M45)</f>
        <v>1</v>
      </c>
    </row>
    <row r="47" spans="1:13" x14ac:dyDescent="0.25">
      <c r="A47" s="15" t="s">
        <v>7</v>
      </c>
      <c r="B47" s="9">
        <v>1</v>
      </c>
      <c r="C47" s="16">
        <f>B47/B55</f>
        <v>5.0787201625190448E-4</v>
      </c>
      <c r="E47" s="15"/>
      <c r="F47" s="11" t="s">
        <v>641</v>
      </c>
      <c r="G47" s="9">
        <v>351</v>
      </c>
      <c r="H47" s="16">
        <f>G47/G49</f>
        <v>0.75160599571734477</v>
      </c>
    </row>
    <row r="48" spans="1:13" ht="16.5" thickBot="1" x14ac:dyDescent="0.3">
      <c r="A48" s="15" t="s">
        <v>8</v>
      </c>
      <c r="B48" s="9">
        <v>5</v>
      </c>
      <c r="C48" s="16">
        <f>B48/B55</f>
        <v>2.5393600812595226E-3</v>
      </c>
      <c r="E48" s="15"/>
      <c r="F48" s="23" t="s">
        <v>82</v>
      </c>
      <c r="G48" s="28">
        <v>116</v>
      </c>
      <c r="H48" s="29">
        <f>G48/G49</f>
        <v>0.24839400428265523</v>
      </c>
    </row>
    <row r="49" spans="1:8" ht="16.5" thickBot="1" x14ac:dyDescent="0.3">
      <c r="A49" s="15" t="s">
        <v>9</v>
      </c>
      <c r="B49" s="9">
        <v>66</v>
      </c>
      <c r="C49" s="16">
        <f>B49/B55</f>
        <v>3.3519553072625698E-2</v>
      </c>
      <c r="E49" s="27"/>
      <c r="F49" s="39" t="s">
        <v>15</v>
      </c>
      <c r="G49" s="45">
        <f>SUM(G47:G48)</f>
        <v>467</v>
      </c>
      <c r="H49" s="34">
        <f>SUM(H47:H48)</f>
        <v>1</v>
      </c>
    </row>
    <row r="50" spans="1:8" ht="16.5" thickBot="1" x14ac:dyDescent="0.3">
      <c r="A50" s="15" t="s">
        <v>10</v>
      </c>
      <c r="B50" s="9">
        <v>1</v>
      </c>
      <c r="C50" s="16">
        <f>B50/B55</f>
        <v>5.0787201625190448E-4</v>
      </c>
      <c r="F50" s="3"/>
    </row>
    <row r="51" spans="1:8" x14ac:dyDescent="0.25">
      <c r="A51" s="15" t="s">
        <v>11</v>
      </c>
      <c r="B51" s="9">
        <v>377</v>
      </c>
      <c r="C51" s="16">
        <f>B51/B55</f>
        <v>0.19146775012696801</v>
      </c>
      <c r="E51" s="12" t="s">
        <v>83</v>
      </c>
      <c r="F51" s="13"/>
      <c r="G51" s="42" t="s">
        <v>16</v>
      </c>
      <c r="H51" s="19" t="s">
        <v>17</v>
      </c>
    </row>
    <row r="52" spans="1:8" x14ac:dyDescent="0.25">
      <c r="A52" s="15" t="s">
        <v>12</v>
      </c>
      <c r="B52" s="9">
        <v>1</v>
      </c>
      <c r="C52" s="16">
        <f>B52/B55</f>
        <v>5.0787201625190448E-4</v>
      </c>
      <c r="E52" s="15"/>
      <c r="F52" s="11" t="s">
        <v>84</v>
      </c>
      <c r="G52" s="9">
        <v>358</v>
      </c>
      <c r="H52" s="16">
        <f>G52/G54</f>
        <v>0.80089485458612975</v>
      </c>
    </row>
    <row r="53" spans="1:8" ht="16.5" thickBot="1" x14ac:dyDescent="0.3">
      <c r="A53" s="15" t="s">
        <v>13</v>
      </c>
      <c r="B53" s="9">
        <v>949</v>
      </c>
      <c r="C53" s="16">
        <f>B53/B55</f>
        <v>0.4819705434230574</v>
      </c>
      <c r="E53" s="15"/>
      <c r="F53" s="23" t="s">
        <v>85</v>
      </c>
      <c r="G53" s="28">
        <v>89</v>
      </c>
      <c r="H53" s="29">
        <f>G53/G54</f>
        <v>0.19910514541387025</v>
      </c>
    </row>
    <row r="54" spans="1:8" ht="16.5" thickBot="1" x14ac:dyDescent="0.3">
      <c r="A54" s="22" t="s">
        <v>14</v>
      </c>
      <c r="B54" s="28">
        <v>12</v>
      </c>
      <c r="C54" s="29">
        <f>B54/B55</f>
        <v>6.0944641950228546E-3</v>
      </c>
      <c r="E54" s="27"/>
      <c r="F54" s="39" t="s">
        <v>15</v>
      </c>
      <c r="G54" s="45">
        <f>SUM(G52:G53)</f>
        <v>447</v>
      </c>
      <c r="H54" s="34">
        <f>SUM(H52:H53)</f>
        <v>1</v>
      </c>
    </row>
    <row r="55" spans="1:8" ht="16.5" thickBot="1" x14ac:dyDescent="0.3">
      <c r="A55" s="32" t="s">
        <v>15</v>
      </c>
      <c r="B55" s="45">
        <f>SUM(B42:B54)</f>
        <v>1969</v>
      </c>
      <c r="C55" s="34">
        <f>SUM(C42:C54)</f>
        <v>1</v>
      </c>
      <c r="F55" s="3"/>
    </row>
    <row r="56" spans="1:8" ht="16.5" thickBot="1" x14ac:dyDescent="0.3">
      <c r="B56"/>
      <c r="E56" s="12" t="s">
        <v>86</v>
      </c>
      <c r="F56" s="13"/>
      <c r="G56" s="42" t="s">
        <v>16</v>
      </c>
      <c r="H56" s="19" t="s">
        <v>17</v>
      </c>
    </row>
    <row r="57" spans="1:8" x14ac:dyDescent="0.25">
      <c r="A57" s="20" t="s">
        <v>644</v>
      </c>
      <c r="B57" s="62" t="s">
        <v>463</v>
      </c>
      <c r="C57" s="63" t="s">
        <v>17</v>
      </c>
      <c r="E57" s="15"/>
      <c r="F57" s="11" t="s">
        <v>87</v>
      </c>
      <c r="G57" s="9">
        <v>151</v>
      </c>
      <c r="H57" s="16">
        <f>G57/G59</f>
        <v>0.32897603485838778</v>
      </c>
    </row>
    <row r="58" spans="1:8" ht="16.5" thickBot="1" x14ac:dyDescent="0.3">
      <c r="A58" s="64" t="s">
        <v>2</v>
      </c>
      <c r="B58" s="65">
        <v>10</v>
      </c>
      <c r="C58" s="66">
        <f>B58/B71</f>
        <v>3.7864445285876562E-3</v>
      </c>
      <c r="E58" s="15"/>
      <c r="F58" s="23" t="s">
        <v>88</v>
      </c>
      <c r="G58" s="28">
        <v>308</v>
      </c>
      <c r="H58" s="29">
        <f>G58/G59</f>
        <v>0.67102396514161222</v>
      </c>
    </row>
    <row r="59" spans="1:8" ht="16.5" thickBot="1" x14ac:dyDescent="0.3">
      <c r="A59" s="64" t="s">
        <v>3</v>
      </c>
      <c r="B59" s="65">
        <v>245</v>
      </c>
      <c r="C59" s="66">
        <f>B59/B71</f>
        <v>9.2767890950397572E-2</v>
      </c>
      <c r="E59" s="27"/>
      <c r="F59" s="39" t="s">
        <v>15</v>
      </c>
      <c r="G59" s="45">
        <f>SUM(G57:G58)</f>
        <v>459</v>
      </c>
      <c r="H59" s="34">
        <f>SUM(H57:H58)</f>
        <v>1</v>
      </c>
    </row>
    <row r="60" spans="1:8" ht="16.5" thickBot="1" x14ac:dyDescent="0.3">
      <c r="A60" s="64" t="s">
        <v>4</v>
      </c>
      <c r="B60" s="65">
        <v>3</v>
      </c>
      <c r="C60" s="66">
        <f>B60/B71</f>
        <v>1.1359333585762969E-3</v>
      </c>
      <c r="F60" s="3"/>
    </row>
    <row r="61" spans="1:8" x14ac:dyDescent="0.25">
      <c r="A61" s="64" t="s">
        <v>5</v>
      </c>
      <c r="B61" s="65">
        <v>508</v>
      </c>
      <c r="C61" s="66">
        <f>B61/B71</f>
        <v>0.19235138205225294</v>
      </c>
      <c r="E61" s="12" t="s">
        <v>89</v>
      </c>
      <c r="F61" s="13"/>
      <c r="G61" s="42" t="s">
        <v>16</v>
      </c>
      <c r="H61" s="19" t="s">
        <v>17</v>
      </c>
    </row>
    <row r="62" spans="1:8" x14ac:dyDescent="0.25">
      <c r="A62" s="64" t="s">
        <v>6</v>
      </c>
      <c r="B62" s="65">
        <v>0</v>
      </c>
      <c r="C62" s="66">
        <f>B62/B71</f>
        <v>0</v>
      </c>
      <c r="E62" s="15"/>
      <c r="F62" s="11" t="s">
        <v>90</v>
      </c>
      <c r="G62" s="9">
        <v>243</v>
      </c>
      <c r="H62" s="16">
        <f>G62/G64</f>
        <v>0.51483050847457623</v>
      </c>
    </row>
    <row r="63" spans="1:8" ht="16.5" thickBot="1" x14ac:dyDescent="0.3">
      <c r="A63" s="64" t="s">
        <v>7</v>
      </c>
      <c r="B63" s="65">
        <v>0</v>
      </c>
      <c r="C63" s="66">
        <f>B63/B71</f>
        <v>0</v>
      </c>
      <c r="E63" s="15"/>
      <c r="F63" s="23" t="s">
        <v>91</v>
      </c>
      <c r="G63" s="28">
        <v>229</v>
      </c>
      <c r="H63" s="29">
        <f>G63/G64</f>
        <v>0.48516949152542371</v>
      </c>
    </row>
    <row r="64" spans="1:8" ht="16.5" thickBot="1" x14ac:dyDescent="0.3">
      <c r="A64" s="64" t="s">
        <v>8</v>
      </c>
      <c r="B64" s="65">
        <v>13</v>
      </c>
      <c r="C64" s="66">
        <f>B64/B71</f>
        <v>4.9223778871639529E-3</v>
      </c>
      <c r="E64" s="27"/>
      <c r="F64" s="39" t="s">
        <v>15</v>
      </c>
      <c r="G64" s="45">
        <f>SUM(G62:G63)</f>
        <v>472</v>
      </c>
      <c r="H64" s="34">
        <f>SUM(H62:H63)</f>
        <v>1</v>
      </c>
    </row>
    <row r="65" spans="1:8" ht="16.5" thickBot="1" x14ac:dyDescent="0.3">
      <c r="A65" s="64" t="s">
        <v>9</v>
      </c>
      <c r="B65" s="65">
        <v>59</v>
      </c>
      <c r="C65" s="66">
        <f>B65/B71</f>
        <v>2.2340022718667172E-2</v>
      </c>
      <c r="F65" s="3"/>
    </row>
    <row r="66" spans="1:8" x14ac:dyDescent="0.25">
      <c r="A66" s="64" t="s">
        <v>10</v>
      </c>
      <c r="B66" s="65">
        <v>1</v>
      </c>
      <c r="C66" s="66">
        <f>B66/B71</f>
        <v>3.786444528587656E-4</v>
      </c>
      <c r="E66" s="12" t="s">
        <v>92</v>
      </c>
      <c r="F66" s="13"/>
      <c r="G66" s="42" t="s">
        <v>16</v>
      </c>
      <c r="H66" s="19" t="s">
        <v>17</v>
      </c>
    </row>
    <row r="67" spans="1:8" x14ac:dyDescent="0.25">
      <c r="A67" s="64" t="s">
        <v>11</v>
      </c>
      <c r="B67" s="65">
        <v>429</v>
      </c>
      <c r="C67" s="66">
        <f>B67/B71</f>
        <v>0.16243847027641045</v>
      </c>
      <c r="E67" s="15"/>
      <c r="F67" s="11" t="s">
        <v>93</v>
      </c>
      <c r="G67" s="9">
        <v>420</v>
      </c>
      <c r="H67" s="16">
        <f>G67/G70</f>
        <v>0.56451612903225812</v>
      </c>
    </row>
    <row r="68" spans="1:8" x14ac:dyDescent="0.25">
      <c r="A68" s="64" t="s">
        <v>12</v>
      </c>
      <c r="B68" s="65">
        <v>0</v>
      </c>
      <c r="C68" s="66">
        <f>B68/B71</f>
        <v>0</v>
      </c>
      <c r="E68" s="15"/>
      <c r="F68" s="11" t="s">
        <v>94</v>
      </c>
      <c r="G68" s="9">
        <v>161</v>
      </c>
      <c r="H68" s="16">
        <f>G68/G70</f>
        <v>0.21639784946236559</v>
      </c>
    </row>
    <row r="69" spans="1:8" ht="16.5" thickBot="1" x14ac:dyDescent="0.3">
      <c r="A69" s="64" t="s">
        <v>13</v>
      </c>
      <c r="B69" s="65">
        <v>1366</v>
      </c>
      <c r="C69" s="66">
        <f>B69/B71</f>
        <v>0.51722832260507379</v>
      </c>
      <c r="E69" s="15"/>
      <c r="F69" s="23" t="s">
        <v>95</v>
      </c>
      <c r="G69" s="28">
        <v>163</v>
      </c>
      <c r="H69" s="29">
        <f>G69/G70</f>
        <v>0.21908602150537634</v>
      </c>
    </row>
    <row r="70" spans="1:8" ht="16.5" thickBot="1" x14ac:dyDescent="0.3">
      <c r="A70" s="67" t="s">
        <v>14</v>
      </c>
      <c r="B70" s="68">
        <v>7</v>
      </c>
      <c r="C70" s="58">
        <f>B70/B71</f>
        <v>2.6505111700113595E-3</v>
      </c>
      <c r="E70" s="27"/>
      <c r="F70" s="39" t="s">
        <v>15</v>
      </c>
      <c r="G70" s="45">
        <f>SUM(G67:G69)</f>
        <v>744</v>
      </c>
      <c r="H70" s="34">
        <f>SUM(H67:H69)</f>
        <v>1</v>
      </c>
    </row>
    <row r="71" spans="1:8" ht="16.5" thickBot="1" x14ac:dyDescent="0.3">
      <c r="A71" s="38" t="s">
        <v>15</v>
      </c>
      <c r="B71" s="69">
        <f>SUM(B58:B70)</f>
        <v>2641</v>
      </c>
      <c r="C71" s="59">
        <f>SUM(C58:C70)</f>
        <v>1</v>
      </c>
      <c r="F71" s="3"/>
    </row>
    <row r="72" spans="1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1:8" x14ac:dyDescent="0.25">
      <c r="B73"/>
      <c r="E73" s="15"/>
      <c r="F73" s="11" t="s">
        <v>97</v>
      </c>
      <c r="G73" s="9">
        <v>233</v>
      </c>
      <c r="H73" s="16">
        <f>G73/G75</f>
        <v>0.33333333333333331</v>
      </c>
    </row>
    <row r="74" spans="1:8" ht="16.5" thickBot="1" x14ac:dyDescent="0.3">
      <c r="B74"/>
      <c r="E74" s="15"/>
      <c r="F74" s="23" t="s">
        <v>98</v>
      </c>
      <c r="G74" s="28">
        <v>466</v>
      </c>
      <c r="H74" s="29">
        <f>G74/G75</f>
        <v>0.66666666666666663</v>
      </c>
    </row>
    <row r="75" spans="1:8" ht="16.5" thickBot="1" x14ac:dyDescent="0.3">
      <c r="B75"/>
      <c r="E75" s="27"/>
      <c r="F75" s="39" t="s">
        <v>15</v>
      </c>
      <c r="G75" s="45">
        <f>SUM(G73:G74)</f>
        <v>699</v>
      </c>
      <c r="H75" s="34">
        <f>SUM(H73:H74)</f>
        <v>1</v>
      </c>
    </row>
    <row r="76" spans="1:8" ht="16.5" thickBot="1" x14ac:dyDescent="0.3">
      <c r="B76"/>
      <c r="F76" s="3"/>
    </row>
    <row r="77" spans="1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1:8" x14ac:dyDescent="0.25">
      <c r="B78"/>
      <c r="E78" s="15"/>
      <c r="F78" s="11" t="s">
        <v>100</v>
      </c>
      <c r="G78" s="9">
        <v>258</v>
      </c>
      <c r="H78" s="16">
        <f>G78/G82</f>
        <v>0.36492220650636492</v>
      </c>
    </row>
    <row r="79" spans="1:8" x14ac:dyDescent="0.25">
      <c r="B79"/>
      <c r="E79" s="22"/>
      <c r="F79" s="23" t="s">
        <v>101</v>
      </c>
      <c r="G79" s="28">
        <v>77</v>
      </c>
      <c r="H79" s="29">
        <f>G79/G82</f>
        <v>0.10891089108910891</v>
      </c>
    </row>
    <row r="80" spans="1:8" x14ac:dyDescent="0.25">
      <c r="B80"/>
      <c r="E80" s="15"/>
      <c r="F80" s="11" t="s">
        <v>635</v>
      </c>
      <c r="G80" s="9">
        <v>292</v>
      </c>
      <c r="H80" s="16">
        <f>G80/G82</f>
        <v>0.41301272984441301</v>
      </c>
    </row>
    <row r="81" spans="2:8" ht="16.5" thickBot="1" x14ac:dyDescent="0.3">
      <c r="B81"/>
      <c r="E81" s="17"/>
      <c r="F81" s="91" t="s">
        <v>636</v>
      </c>
      <c r="G81" s="40">
        <v>80</v>
      </c>
      <c r="H81" s="41">
        <f>G81/G82</f>
        <v>0.11315417256011315</v>
      </c>
    </row>
    <row r="82" spans="2:8" ht="16.5" thickBot="1" x14ac:dyDescent="0.3">
      <c r="B82"/>
      <c r="E82" s="104"/>
      <c r="F82" s="105" t="s">
        <v>15</v>
      </c>
      <c r="G82" s="106">
        <f>SUM(G78:G81)</f>
        <v>707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228</v>
      </c>
      <c r="H85" s="16">
        <f>G85/G88</f>
        <v>0.32386363636363635</v>
      </c>
    </row>
    <row r="86" spans="2:8" x14ac:dyDescent="0.25">
      <c r="B86"/>
      <c r="E86" s="15"/>
      <c r="F86" s="11" t="s">
        <v>104</v>
      </c>
      <c r="G86" s="9">
        <v>263</v>
      </c>
      <c r="H86" s="16">
        <f>G86/G88</f>
        <v>0.37357954545454547</v>
      </c>
    </row>
    <row r="87" spans="2:8" ht="16.5" thickBot="1" x14ac:dyDescent="0.3">
      <c r="B87"/>
      <c r="E87" s="15"/>
      <c r="F87" s="23" t="s">
        <v>105</v>
      </c>
      <c r="G87" s="28">
        <v>213</v>
      </c>
      <c r="H87" s="29">
        <f>G87/G88</f>
        <v>0.30255681818181818</v>
      </c>
    </row>
    <row r="88" spans="2:8" ht="16.5" thickBot="1" x14ac:dyDescent="0.3">
      <c r="B88"/>
      <c r="E88" s="27"/>
      <c r="F88" s="39" t="s">
        <v>15</v>
      </c>
      <c r="G88" s="45">
        <f>SUM(G85:G87)</f>
        <v>704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436</v>
      </c>
      <c r="H91" s="16">
        <f>G91/G93</f>
        <v>0.61495063469675604</v>
      </c>
    </row>
    <row r="92" spans="2:8" ht="16.5" thickBot="1" x14ac:dyDescent="0.3">
      <c r="B92"/>
      <c r="E92" s="15"/>
      <c r="F92" s="23" t="s">
        <v>108</v>
      </c>
      <c r="G92" s="28">
        <v>273</v>
      </c>
      <c r="H92" s="29">
        <f>G92/G93</f>
        <v>0.38504936530324402</v>
      </c>
    </row>
    <row r="93" spans="2:8" ht="16.5" thickBot="1" x14ac:dyDescent="0.3">
      <c r="B93"/>
      <c r="E93" s="27"/>
      <c r="F93" s="39" t="s">
        <v>15</v>
      </c>
      <c r="G93" s="45">
        <f>SUM(G91:G92)</f>
        <v>709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414</v>
      </c>
      <c r="H96" s="16">
        <f>G96/G98</f>
        <v>0.62632375189107414</v>
      </c>
    </row>
    <row r="97" spans="2:8" ht="16.5" thickBot="1" x14ac:dyDescent="0.3">
      <c r="B97"/>
      <c r="E97" s="15"/>
      <c r="F97" s="23" t="s">
        <v>111</v>
      </c>
      <c r="G97" s="28">
        <v>247</v>
      </c>
      <c r="H97" s="29">
        <f>G97/G98</f>
        <v>0.37367624810892586</v>
      </c>
    </row>
    <row r="98" spans="2:8" ht="16.5" thickBot="1" x14ac:dyDescent="0.3">
      <c r="B98"/>
      <c r="E98" s="27"/>
      <c r="F98" s="39" t="s">
        <v>15</v>
      </c>
      <c r="G98" s="45">
        <f>SUM(G96:G97)</f>
        <v>661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186</v>
      </c>
      <c r="H101" s="16">
        <f>G101/G103</f>
        <v>0.68131868131868134</v>
      </c>
    </row>
    <row r="102" spans="2:8" ht="16.5" thickBot="1" x14ac:dyDescent="0.3">
      <c r="B102"/>
      <c r="E102" s="15"/>
      <c r="F102" s="23" t="s">
        <v>114</v>
      </c>
      <c r="G102" s="28">
        <v>87</v>
      </c>
      <c r="H102" s="29">
        <f>G102/G103</f>
        <v>0.31868131868131866</v>
      </c>
    </row>
    <row r="103" spans="2:8" ht="16.5" thickBot="1" x14ac:dyDescent="0.3">
      <c r="B103"/>
      <c r="E103" s="27"/>
      <c r="F103" s="39" t="s">
        <v>15</v>
      </c>
      <c r="G103" s="45">
        <f>SUM(G101:G102)</f>
        <v>273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130</v>
      </c>
      <c r="H106" s="16">
        <f>G106/G108</f>
        <v>0.38348082595870209</v>
      </c>
    </row>
    <row r="107" spans="2:8" ht="16.5" thickBot="1" x14ac:dyDescent="0.3">
      <c r="B107"/>
      <c r="E107" s="15"/>
      <c r="F107" s="23" t="s">
        <v>117</v>
      </c>
      <c r="G107" s="28">
        <v>209</v>
      </c>
      <c r="H107" s="29">
        <f>G107/G108</f>
        <v>0.61651917404129797</v>
      </c>
    </row>
    <row r="108" spans="2:8" ht="16.5" thickBot="1" x14ac:dyDescent="0.3">
      <c r="B108"/>
      <c r="E108" s="27"/>
      <c r="F108" s="39" t="s">
        <v>15</v>
      </c>
      <c r="G108" s="45">
        <f>SUM(G106:G107)</f>
        <v>339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278</v>
      </c>
      <c r="H111" s="16">
        <f>G111/G116</f>
        <v>0.40115440115440115</v>
      </c>
    </row>
    <row r="112" spans="2:8" x14ac:dyDescent="0.25">
      <c r="B112"/>
      <c r="E112" s="15"/>
      <c r="F112" s="11" t="s">
        <v>120</v>
      </c>
      <c r="G112" s="9">
        <v>31</v>
      </c>
      <c r="H112" s="16">
        <f>G112/G116</f>
        <v>4.4733044733044736E-2</v>
      </c>
    </row>
    <row r="113" spans="2:8" x14ac:dyDescent="0.25">
      <c r="B113"/>
      <c r="E113" s="15"/>
      <c r="F113" s="11" t="s">
        <v>121</v>
      </c>
      <c r="G113" s="9">
        <v>160</v>
      </c>
      <c r="H113" s="16">
        <f>G113/G116</f>
        <v>0.23088023088023088</v>
      </c>
    </row>
    <row r="114" spans="2:8" x14ac:dyDescent="0.25">
      <c r="B114"/>
      <c r="E114" s="15"/>
      <c r="F114" s="11" t="s">
        <v>122</v>
      </c>
      <c r="G114" s="9">
        <v>103</v>
      </c>
      <c r="H114" s="16">
        <f>G114/G116</f>
        <v>0.14862914862914864</v>
      </c>
    </row>
    <row r="115" spans="2:8" ht="16.5" thickBot="1" x14ac:dyDescent="0.3">
      <c r="B115"/>
      <c r="E115" s="15"/>
      <c r="F115" s="23" t="s">
        <v>123</v>
      </c>
      <c r="G115" s="28">
        <v>121</v>
      </c>
      <c r="H115" s="29">
        <f>G115/G116</f>
        <v>0.17460317460317459</v>
      </c>
    </row>
    <row r="116" spans="2:8" ht="16.5" thickBot="1" x14ac:dyDescent="0.3">
      <c r="B116"/>
      <c r="E116" s="27"/>
      <c r="F116" s="39" t="s">
        <v>15</v>
      </c>
      <c r="G116" s="45">
        <f>SUM(G111:G115)</f>
        <v>693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297</v>
      </c>
      <c r="H119" s="16">
        <f>G119/G121</f>
        <v>0.44262295081967212</v>
      </c>
    </row>
    <row r="120" spans="2:8" ht="16.5" thickBot="1" x14ac:dyDescent="0.3">
      <c r="B120"/>
      <c r="E120" s="15"/>
      <c r="F120" s="23" t="s">
        <v>126</v>
      </c>
      <c r="G120" s="28">
        <v>374</v>
      </c>
      <c r="H120" s="29">
        <f>G120/G121</f>
        <v>0.55737704918032782</v>
      </c>
    </row>
    <row r="121" spans="2:8" ht="16.5" thickBot="1" x14ac:dyDescent="0.3">
      <c r="B121"/>
      <c r="E121" s="27"/>
      <c r="F121" s="39" t="s">
        <v>15</v>
      </c>
      <c r="G121" s="45">
        <f>SUM(G119:G120)</f>
        <v>671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376</v>
      </c>
      <c r="H124" s="16">
        <f>G124/G127</f>
        <v>0.57056145675265557</v>
      </c>
    </row>
    <row r="125" spans="2:8" x14ac:dyDescent="0.25">
      <c r="B125"/>
      <c r="E125" s="15"/>
      <c r="F125" s="11" t="s">
        <v>129</v>
      </c>
      <c r="G125" s="9">
        <v>115</v>
      </c>
      <c r="H125" s="16">
        <f>G125/G127</f>
        <v>0.17450682852807284</v>
      </c>
    </row>
    <row r="126" spans="2:8" ht="16.5" thickBot="1" x14ac:dyDescent="0.3">
      <c r="B126"/>
      <c r="E126" s="15"/>
      <c r="F126" s="23" t="s">
        <v>130</v>
      </c>
      <c r="G126" s="28">
        <v>168</v>
      </c>
      <c r="H126" s="29">
        <f>G126/G127</f>
        <v>0.25493171471927162</v>
      </c>
    </row>
    <row r="127" spans="2:8" ht="16.5" thickBot="1" x14ac:dyDescent="0.3">
      <c r="B127"/>
      <c r="E127" s="27"/>
      <c r="F127" s="39" t="s">
        <v>15</v>
      </c>
      <c r="G127" s="45">
        <f>SUM(G124:G126)</f>
        <v>659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404</v>
      </c>
      <c r="H130" s="16">
        <f>G130/G134</f>
        <v>0.59150805270863838</v>
      </c>
    </row>
    <row r="131" spans="2:8" x14ac:dyDescent="0.25">
      <c r="B131"/>
      <c r="E131" s="15"/>
      <c r="F131" s="11" t="s">
        <v>133</v>
      </c>
      <c r="G131" s="9">
        <v>57</v>
      </c>
      <c r="H131" s="16">
        <f>G131/G134</f>
        <v>8.3455344070278187E-2</v>
      </c>
    </row>
    <row r="132" spans="2:8" x14ac:dyDescent="0.25">
      <c r="B132"/>
      <c r="E132" s="15"/>
      <c r="F132" s="11" t="s">
        <v>134</v>
      </c>
      <c r="G132" s="9">
        <v>176</v>
      </c>
      <c r="H132" s="16">
        <f>G132/G134</f>
        <v>0.25768667642752563</v>
      </c>
    </row>
    <row r="133" spans="2:8" ht="16.5" thickBot="1" x14ac:dyDescent="0.3">
      <c r="B133"/>
      <c r="E133" s="15"/>
      <c r="F133" s="23" t="s">
        <v>135</v>
      </c>
      <c r="G133" s="28">
        <v>46</v>
      </c>
      <c r="H133" s="29">
        <f>G133/G134</f>
        <v>6.7349926793557835E-2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683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424</v>
      </c>
      <c r="H137" s="16">
        <f>G137/G139</f>
        <v>0.65736434108527131</v>
      </c>
    </row>
    <row r="138" spans="2:8" ht="16.5" thickBot="1" x14ac:dyDescent="0.3">
      <c r="B138"/>
      <c r="E138" s="15"/>
      <c r="F138" s="23" t="s">
        <v>138</v>
      </c>
      <c r="G138" s="28">
        <v>221</v>
      </c>
      <c r="H138" s="29">
        <f>G138/G139</f>
        <v>0.34263565891472869</v>
      </c>
    </row>
    <row r="139" spans="2:8" ht="16.5" thickBot="1" x14ac:dyDescent="0.3">
      <c r="B139"/>
      <c r="E139" s="27"/>
      <c r="F139" s="39" t="s">
        <v>15</v>
      </c>
      <c r="G139" s="45">
        <f>SUM(G137:G138)</f>
        <v>645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149</v>
      </c>
      <c r="H142" s="16">
        <f>G142/G146</f>
        <v>0.21976401179941002</v>
      </c>
    </row>
    <row r="143" spans="2:8" x14ac:dyDescent="0.25">
      <c r="E143" s="15"/>
      <c r="F143" s="11" t="s">
        <v>141</v>
      </c>
      <c r="G143" s="9">
        <v>276</v>
      </c>
      <c r="H143" s="16">
        <f>G143/G146</f>
        <v>0.40707964601769914</v>
      </c>
    </row>
    <row r="144" spans="2:8" x14ac:dyDescent="0.25">
      <c r="E144" s="15"/>
      <c r="F144" s="11" t="s">
        <v>142</v>
      </c>
      <c r="G144" s="9">
        <v>104</v>
      </c>
      <c r="H144" s="16">
        <f>G144/G146</f>
        <v>0.15339233038348082</v>
      </c>
    </row>
    <row r="145" spans="5:8" ht="16.5" thickBot="1" x14ac:dyDescent="0.3">
      <c r="E145" s="15"/>
      <c r="F145" s="23" t="s">
        <v>143</v>
      </c>
      <c r="G145" s="28">
        <v>149</v>
      </c>
      <c r="H145" s="29">
        <f>G145/G146</f>
        <v>0.21976401179941002</v>
      </c>
    </row>
    <row r="146" spans="5:8" ht="16.5" thickBot="1" x14ac:dyDescent="0.3">
      <c r="E146" s="27"/>
      <c r="F146" s="39" t="s">
        <v>15</v>
      </c>
      <c r="G146" s="45">
        <f>SUM(G142:G145)</f>
        <v>678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376</v>
      </c>
      <c r="H149" s="16">
        <f>G149/G152</f>
        <v>0.54256854256854259</v>
      </c>
    </row>
    <row r="150" spans="5:8" x14ac:dyDescent="0.25">
      <c r="E150" s="15"/>
      <c r="F150" s="11" t="s">
        <v>146</v>
      </c>
      <c r="G150" s="9">
        <v>91</v>
      </c>
      <c r="H150" s="16">
        <f>G150/G152</f>
        <v>0.13131313131313133</v>
      </c>
    </row>
    <row r="151" spans="5:8" ht="16.5" thickBot="1" x14ac:dyDescent="0.3">
      <c r="E151" s="15"/>
      <c r="F151" s="23" t="s">
        <v>147</v>
      </c>
      <c r="G151" s="28">
        <v>226</v>
      </c>
      <c r="H151" s="29">
        <f>G151/G152</f>
        <v>0.32611832611832614</v>
      </c>
    </row>
    <row r="152" spans="5:8" ht="16.5" thickBot="1" x14ac:dyDescent="0.3">
      <c r="E152" s="27"/>
      <c r="F152" s="39" t="s">
        <v>15</v>
      </c>
      <c r="G152" s="45">
        <f>SUM(G149:G151)</f>
        <v>693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296</v>
      </c>
      <c r="H155" s="16">
        <f>G155/G158</f>
        <v>0.44780635400907715</v>
      </c>
    </row>
    <row r="156" spans="5:8" x14ac:dyDescent="0.25">
      <c r="E156" s="15"/>
      <c r="F156" s="11" t="s">
        <v>150</v>
      </c>
      <c r="G156" s="9">
        <v>119</v>
      </c>
      <c r="H156" s="16">
        <f>G156/G158</f>
        <v>0.1800302571860817</v>
      </c>
    </row>
    <row r="157" spans="5:8" ht="16.5" thickBot="1" x14ac:dyDescent="0.3">
      <c r="E157" s="15"/>
      <c r="F157" s="23" t="s">
        <v>151</v>
      </c>
      <c r="G157" s="28">
        <v>246</v>
      </c>
      <c r="H157" s="29">
        <f>G157/G158</f>
        <v>0.37216338880484112</v>
      </c>
    </row>
    <row r="158" spans="5:8" ht="16.5" thickBot="1" x14ac:dyDescent="0.3">
      <c r="E158" s="27"/>
      <c r="F158" s="39" t="s">
        <v>15</v>
      </c>
      <c r="G158" s="45">
        <f>SUM(G155:G157)</f>
        <v>661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456</v>
      </c>
      <c r="H161" s="16">
        <f>G161/G163</f>
        <v>0.71250000000000002</v>
      </c>
    </row>
    <row r="162" spans="5:8" ht="16.5" thickBot="1" x14ac:dyDescent="0.3">
      <c r="E162" s="15"/>
      <c r="F162" s="23" t="s">
        <v>154</v>
      </c>
      <c r="G162" s="28">
        <v>184</v>
      </c>
      <c r="H162" s="29">
        <f>G162/G163</f>
        <v>0.28749999999999998</v>
      </c>
    </row>
    <row r="163" spans="5:8" ht="16.5" thickBot="1" x14ac:dyDescent="0.3">
      <c r="E163" s="27"/>
      <c r="F163" s="39" t="s">
        <v>15</v>
      </c>
      <c r="G163" s="45">
        <f>SUM(G161:G162)</f>
        <v>640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331</v>
      </c>
      <c r="H166" s="16">
        <f>G166/G168</f>
        <v>0.52125984251968505</v>
      </c>
    </row>
    <row r="167" spans="5:8" ht="16.5" thickBot="1" x14ac:dyDescent="0.3">
      <c r="E167" s="15"/>
      <c r="F167" s="23" t="s">
        <v>157</v>
      </c>
      <c r="G167" s="28">
        <v>304</v>
      </c>
      <c r="H167" s="29">
        <f>G167/G168</f>
        <v>0.47874015748031495</v>
      </c>
    </row>
    <row r="168" spans="5:8" ht="16.5" thickBot="1" x14ac:dyDescent="0.3">
      <c r="E168" s="27"/>
      <c r="F168" s="39" t="s">
        <v>15</v>
      </c>
      <c r="G168" s="45">
        <f>SUM(G166:G167)</f>
        <v>635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167</v>
      </c>
      <c r="H171" s="16">
        <f>G171/G176</f>
        <v>0.10164333536214243</v>
      </c>
    </row>
    <row r="172" spans="5:8" x14ac:dyDescent="0.25">
      <c r="E172" s="15"/>
      <c r="F172" s="11" t="s">
        <v>50</v>
      </c>
      <c r="G172" s="9">
        <v>1214</v>
      </c>
      <c r="H172" s="16">
        <f>G172/G176</f>
        <v>0.7388922702373707</v>
      </c>
    </row>
    <row r="173" spans="5:8" x14ac:dyDescent="0.25">
      <c r="E173" s="15"/>
      <c r="F173" s="11" t="s">
        <v>160</v>
      </c>
      <c r="G173" s="9">
        <v>134</v>
      </c>
      <c r="H173" s="16">
        <f>G173/G176</f>
        <v>8.1558125380401705E-2</v>
      </c>
    </row>
    <row r="174" spans="5:8" x14ac:dyDescent="0.25">
      <c r="E174" s="15"/>
      <c r="F174" s="11" t="s">
        <v>161</v>
      </c>
      <c r="G174" s="9">
        <v>62</v>
      </c>
      <c r="H174" s="16">
        <f>G174/G176</f>
        <v>3.7735849056603772E-2</v>
      </c>
    </row>
    <row r="175" spans="5:8" ht="16.5" thickBot="1" x14ac:dyDescent="0.3">
      <c r="E175" s="15"/>
      <c r="F175" s="23" t="s">
        <v>162</v>
      </c>
      <c r="G175" s="28">
        <v>66</v>
      </c>
      <c r="H175" s="29">
        <f>G175/G176</f>
        <v>4.0170419963481439E-2</v>
      </c>
    </row>
    <row r="176" spans="5:8" ht="16.5" thickBot="1" x14ac:dyDescent="0.3">
      <c r="E176" s="27"/>
      <c r="F176" s="39" t="s">
        <v>15</v>
      </c>
      <c r="G176" s="45">
        <f>SUM(G171:G175)</f>
        <v>1643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1167</v>
      </c>
      <c r="H179" s="16">
        <f>G179/G181</f>
        <v>0.81041666666666667</v>
      </c>
    </row>
    <row r="180" spans="5:8" ht="16.5" thickBot="1" x14ac:dyDescent="0.3">
      <c r="E180" s="15"/>
      <c r="F180" s="23" t="s">
        <v>165</v>
      </c>
      <c r="G180" s="28">
        <v>273</v>
      </c>
      <c r="H180" s="29">
        <f>G180/G181</f>
        <v>0.18958333333333333</v>
      </c>
    </row>
    <row r="181" spans="5:8" ht="16.5" thickBot="1" x14ac:dyDescent="0.3">
      <c r="E181" s="27"/>
      <c r="F181" s="39" t="s">
        <v>15</v>
      </c>
      <c r="G181" s="45">
        <f>SUM(G179:G180)</f>
        <v>1440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1055</v>
      </c>
      <c r="H184" s="16">
        <f>G184/G186</f>
        <v>0.7584471603163192</v>
      </c>
    </row>
    <row r="185" spans="5:8" ht="16.5" thickBot="1" x14ac:dyDescent="0.3">
      <c r="E185" s="15"/>
      <c r="F185" s="23" t="s">
        <v>168</v>
      </c>
      <c r="G185" s="28">
        <v>336</v>
      </c>
      <c r="H185" s="29">
        <f>G185/G186</f>
        <v>0.2415528396836808</v>
      </c>
    </row>
    <row r="186" spans="5:8" ht="16.5" thickBot="1" x14ac:dyDescent="0.3">
      <c r="E186" s="27"/>
      <c r="F186" s="39" t="s">
        <v>15</v>
      </c>
      <c r="G186" s="45">
        <f>SUM(G184:G185)</f>
        <v>1391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I1" workbookViewId="0">
      <selection activeCell="T3" sqref="T3:T5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9.375" customWidth="1"/>
    <col min="17" max="17" width="13.5" customWidth="1"/>
    <col min="19" max="19" width="16.5" customWidth="1"/>
  </cols>
  <sheetData>
    <row r="1" spans="1:21" ht="16.5" thickBot="1" x14ac:dyDescent="0.3">
      <c r="A1" t="s">
        <v>0</v>
      </c>
    </row>
    <row r="2" spans="1:21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326</v>
      </c>
      <c r="P2" s="42" t="s">
        <v>291</v>
      </c>
      <c r="Q2" s="14" t="s">
        <v>17</v>
      </c>
      <c r="S2" s="12" t="s">
        <v>326</v>
      </c>
      <c r="T2" s="42" t="s">
        <v>291</v>
      </c>
      <c r="U2" s="14" t="s">
        <v>17</v>
      </c>
    </row>
    <row r="3" spans="1:21" x14ac:dyDescent="0.25">
      <c r="A3" s="15" t="s">
        <v>2</v>
      </c>
      <c r="B3" s="9">
        <v>43</v>
      </c>
      <c r="C3" s="16">
        <f>B3/B16</f>
        <v>1.0617283950617284E-2</v>
      </c>
      <c r="E3" s="15" t="s">
        <v>56</v>
      </c>
      <c r="F3" s="8" t="s">
        <v>57</v>
      </c>
      <c r="G3" s="9">
        <v>460</v>
      </c>
      <c r="H3" s="16">
        <f>G3/G5</f>
        <v>0.54892601431980903</v>
      </c>
      <c r="J3" s="15"/>
      <c r="K3" s="8" t="s">
        <v>171</v>
      </c>
      <c r="L3" s="9">
        <v>838</v>
      </c>
      <c r="M3" s="16">
        <f>L3/L5</f>
        <v>0.59644128113879002</v>
      </c>
      <c r="O3" s="15" t="s">
        <v>327</v>
      </c>
      <c r="P3" s="9">
        <v>965</v>
      </c>
      <c r="Q3" s="16">
        <f>P3/P6</f>
        <v>0.2496120020693223</v>
      </c>
      <c r="S3" s="15" t="s">
        <v>327</v>
      </c>
      <c r="T3" s="9">
        <f>P3+Coosa!P3</f>
        <v>1403</v>
      </c>
      <c r="U3" s="16">
        <f>T3/T6</f>
        <v>0.24336513443191674</v>
      </c>
    </row>
    <row r="4" spans="1:21" ht="16.5" thickBot="1" x14ac:dyDescent="0.3">
      <c r="A4" s="15" t="s">
        <v>3</v>
      </c>
      <c r="B4" s="9">
        <v>496</v>
      </c>
      <c r="C4" s="16">
        <f>B4/B16</f>
        <v>0.12246913580246914</v>
      </c>
      <c r="E4" s="15"/>
      <c r="F4" s="24" t="s">
        <v>58</v>
      </c>
      <c r="G4" s="28">
        <v>378</v>
      </c>
      <c r="H4" s="29">
        <f>G4/G5</f>
        <v>0.45107398568019091</v>
      </c>
      <c r="J4" s="15"/>
      <c r="K4" s="10" t="s">
        <v>170</v>
      </c>
      <c r="L4" s="28">
        <v>567</v>
      </c>
      <c r="M4" s="29">
        <f>L4/L5</f>
        <v>0.40355871886120998</v>
      </c>
      <c r="O4" s="15" t="s">
        <v>328</v>
      </c>
      <c r="P4" s="9">
        <v>926</v>
      </c>
      <c r="Q4" s="16">
        <f>P4/P6</f>
        <v>0.23952405587170203</v>
      </c>
      <c r="S4" s="15" t="s">
        <v>328</v>
      </c>
      <c r="T4" s="9">
        <f>P4+Coosa!P4</f>
        <v>1222</v>
      </c>
      <c r="U4" s="16">
        <f>T4/T6</f>
        <v>0.21196877710320902</v>
      </c>
    </row>
    <row r="5" spans="1:21" ht="16.5" thickBot="1" x14ac:dyDescent="0.3">
      <c r="A5" s="15" t="s">
        <v>4</v>
      </c>
      <c r="B5" s="9">
        <v>4</v>
      </c>
      <c r="C5" s="16">
        <f>B5/B16</f>
        <v>9.8765432098765434E-4</v>
      </c>
      <c r="E5" s="27"/>
      <c r="F5" s="32" t="s">
        <v>15</v>
      </c>
      <c r="G5" s="45">
        <f>SUM(G3:G4)</f>
        <v>838</v>
      </c>
      <c r="H5" s="34">
        <f>SUM(H3:H4)</f>
        <v>1</v>
      </c>
      <c r="J5" s="27"/>
      <c r="K5" s="32" t="s">
        <v>15</v>
      </c>
      <c r="L5" s="45">
        <f>SUM(L3:L4)</f>
        <v>1405</v>
      </c>
      <c r="M5" s="34">
        <f>SUM(M3:M4)</f>
        <v>1</v>
      </c>
      <c r="O5" s="22" t="s">
        <v>329</v>
      </c>
      <c r="P5" s="28">
        <v>1975</v>
      </c>
      <c r="Q5" s="29">
        <f>P5/P6</f>
        <v>0.51086394205897567</v>
      </c>
      <c r="S5" s="22" t="s">
        <v>329</v>
      </c>
      <c r="T5" s="9">
        <f>P5+Coosa!P5</f>
        <v>3140</v>
      </c>
      <c r="U5" s="29">
        <f>T5/T6</f>
        <v>0.54466608846487419</v>
      </c>
    </row>
    <row r="6" spans="1:21" ht="16.5" thickBot="1" x14ac:dyDescent="0.3">
      <c r="A6" s="15" t="s">
        <v>5</v>
      </c>
      <c r="B6" s="9">
        <v>846</v>
      </c>
      <c r="C6" s="16">
        <f>B6/B16</f>
        <v>0.2088888888888889</v>
      </c>
      <c r="O6" s="32" t="s">
        <v>15</v>
      </c>
      <c r="P6" s="45">
        <f>SUM(P3:P5)</f>
        <v>3866</v>
      </c>
      <c r="Q6" s="34">
        <f>SUM(Q3:Q5)</f>
        <v>1</v>
      </c>
      <c r="S6" s="32" t="s">
        <v>15</v>
      </c>
      <c r="T6" s="45">
        <f>SUM(T3:T5)</f>
        <v>5765</v>
      </c>
      <c r="U6" s="34">
        <f>SUM(U3:U5)</f>
        <v>1</v>
      </c>
    </row>
    <row r="7" spans="1:21" ht="16.5" thickBot="1" x14ac:dyDescent="0.3">
      <c r="A7" s="15" t="s">
        <v>6</v>
      </c>
      <c r="B7" s="9">
        <v>6</v>
      </c>
      <c r="C7" s="16">
        <f>B7/B16</f>
        <v>1.4814814814814814E-3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  <c r="P7" s="1"/>
    </row>
    <row r="8" spans="1:21" x14ac:dyDescent="0.25">
      <c r="A8" s="15" t="s">
        <v>7</v>
      </c>
      <c r="B8" s="9">
        <v>3</v>
      </c>
      <c r="C8" s="16">
        <f>B8/B16</f>
        <v>7.407407407407407E-4</v>
      </c>
      <c r="E8" s="15"/>
      <c r="F8" s="8" t="s">
        <v>60</v>
      </c>
      <c r="G8" s="9">
        <v>290</v>
      </c>
      <c r="H8" s="16">
        <f>G8/G11</f>
        <v>0.31487513572204123</v>
      </c>
      <c r="J8" s="15"/>
      <c r="K8" s="8" t="s">
        <v>225</v>
      </c>
      <c r="L8" s="9">
        <v>280</v>
      </c>
      <c r="M8" s="16">
        <f>L8/L10</f>
        <v>0.34782608695652173</v>
      </c>
      <c r="O8" s="12" t="s">
        <v>330</v>
      </c>
      <c r="P8" s="42" t="s">
        <v>291</v>
      </c>
      <c r="Q8" s="14" t="s">
        <v>17</v>
      </c>
    </row>
    <row r="9" spans="1:21" ht="16.5" thickBot="1" x14ac:dyDescent="0.3">
      <c r="A9" s="15" t="s">
        <v>8</v>
      </c>
      <c r="B9" s="9">
        <v>21</v>
      </c>
      <c r="C9" s="16">
        <f>B9/B16</f>
        <v>5.185185185185185E-3</v>
      </c>
      <c r="E9" s="15"/>
      <c r="F9" s="8" t="s">
        <v>61</v>
      </c>
      <c r="G9" s="9">
        <v>398</v>
      </c>
      <c r="H9" s="16">
        <f>G9/G11</f>
        <v>0.43213897937024975</v>
      </c>
      <c r="J9" s="15"/>
      <c r="K9" s="24" t="s">
        <v>226</v>
      </c>
      <c r="L9" s="28">
        <v>525</v>
      </c>
      <c r="M9" s="29">
        <f>L9/L10</f>
        <v>0.65217391304347827</v>
      </c>
      <c r="O9" s="15" t="s">
        <v>331</v>
      </c>
      <c r="P9" s="9">
        <v>1789</v>
      </c>
      <c r="Q9" s="16">
        <f>P9/P11</f>
        <v>0.45394569906115201</v>
      </c>
    </row>
    <row r="10" spans="1:21" ht="16.5" thickBot="1" x14ac:dyDescent="0.3">
      <c r="A10" s="15" t="s">
        <v>9</v>
      </c>
      <c r="B10" s="9">
        <v>125</v>
      </c>
      <c r="C10" s="16">
        <f>B10/B16</f>
        <v>3.0864197530864196E-2</v>
      </c>
      <c r="E10" s="15"/>
      <c r="F10" s="24" t="s">
        <v>62</v>
      </c>
      <c r="G10" s="28">
        <v>233</v>
      </c>
      <c r="H10" s="29">
        <f>G10/G11</f>
        <v>0.25298588490770901</v>
      </c>
      <c r="J10" s="27"/>
      <c r="K10" s="32" t="s">
        <v>15</v>
      </c>
      <c r="L10" s="45">
        <f>SUM(L8:L9)</f>
        <v>805</v>
      </c>
      <c r="M10" s="34">
        <f>SUM(M8:M9)</f>
        <v>1</v>
      </c>
      <c r="O10" s="22" t="s">
        <v>332</v>
      </c>
      <c r="P10" s="28">
        <v>2152</v>
      </c>
      <c r="Q10" s="29">
        <f>P10/P11</f>
        <v>0.54605430093884799</v>
      </c>
    </row>
    <row r="11" spans="1:21" ht="16.5" thickBot="1" x14ac:dyDescent="0.3">
      <c r="A11" s="15" t="s">
        <v>10</v>
      </c>
      <c r="B11" s="9">
        <v>9</v>
      </c>
      <c r="C11" s="16">
        <f>B11/B16</f>
        <v>2.2222222222222222E-3</v>
      </c>
      <c r="E11" s="27"/>
      <c r="F11" s="32" t="s">
        <v>15</v>
      </c>
      <c r="G11" s="45">
        <f>SUM(G8:G10)</f>
        <v>921</v>
      </c>
      <c r="H11" s="34">
        <f>SUM(H8:H10)</f>
        <v>1</v>
      </c>
      <c r="O11" s="32" t="s">
        <v>15</v>
      </c>
      <c r="P11" s="45">
        <f>SUM(P9:P10)</f>
        <v>3941</v>
      </c>
      <c r="Q11" s="34">
        <f>SUM(Q9:Q10)</f>
        <v>1</v>
      </c>
    </row>
    <row r="12" spans="1:21" ht="16.5" thickBot="1" x14ac:dyDescent="0.3">
      <c r="A12" s="15" t="s">
        <v>11</v>
      </c>
      <c r="B12" s="9">
        <v>506</v>
      </c>
      <c r="C12" s="16">
        <f>B12/B16</f>
        <v>0.12493827160493827</v>
      </c>
      <c r="F12" s="4"/>
      <c r="J12" s="12" t="s">
        <v>227</v>
      </c>
      <c r="K12" s="13"/>
      <c r="L12" s="44" t="s">
        <v>16</v>
      </c>
      <c r="M12" s="19" t="s">
        <v>17</v>
      </c>
      <c r="P12" s="1"/>
    </row>
    <row r="13" spans="1:21" x14ac:dyDescent="0.25">
      <c r="A13" s="15" t="s">
        <v>12</v>
      </c>
      <c r="B13" s="9">
        <v>3</v>
      </c>
      <c r="C13" s="16">
        <f>B13/B16</f>
        <v>7.407407407407407E-4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510</v>
      </c>
      <c r="M13" s="16">
        <f>L13/L15</f>
        <v>0.67371202113606343</v>
      </c>
      <c r="O13" s="12" t="s">
        <v>295</v>
      </c>
      <c r="P13" s="42" t="s">
        <v>291</v>
      </c>
      <c r="Q13" s="14" t="s">
        <v>17</v>
      </c>
    </row>
    <row r="14" spans="1:21" ht="16.5" thickBot="1" x14ac:dyDescent="0.3">
      <c r="A14" s="15" t="s">
        <v>13</v>
      </c>
      <c r="B14" s="9">
        <v>1923</v>
      </c>
      <c r="C14" s="16">
        <f>B14/B16</f>
        <v>0.4748148148148148</v>
      </c>
      <c r="E14" s="21"/>
      <c r="F14" s="10" t="s">
        <v>64</v>
      </c>
      <c r="G14" s="9">
        <v>429</v>
      </c>
      <c r="H14" s="16">
        <f>G14/G17</f>
        <v>0.49480968858131485</v>
      </c>
      <c r="J14" s="15"/>
      <c r="K14" s="10" t="s">
        <v>228</v>
      </c>
      <c r="L14" s="28">
        <v>247</v>
      </c>
      <c r="M14" s="29">
        <f>L14/L15</f>
        <v>0.32628797886393657</v>
      </c>
      <c r="O14" s="15" t="s">
        <v>333</v>
      </c>
      <c r="P14" s="9">
        <v>286</v>
      </c>
      <c r="Q14" s="16">
        <f>P14/P16</f>
        <v>0.34499396863691195</v>
      </c>
    </row>
    <row r="15" spans="1:21" ht="16.5" thickBot="1" x14ac:dyDescent="0.3">
      <c r="A15" s="22" t="s">
        <v>14</v>
      </c>
      <c r="B15" s="28">
        <v>65</v>
      </c>
      <c r="C15" s="29">
        <f>B15/B16</f>
        <v>1.6049382716049384E-2</v>
      </c>
      <c r="E15" s="21"/>
      <c r="F15" s="10" t="s">
        <v>65</v>
      </c>
      <c r="G15" s="9">
        <v>295</v>
      </c>
      <c r="H15" s="16">
        <f>G15/G17</f>
        <v>0.3402537485582468</v>
      </c>
      <c r="J15" s="27"/>
      <c r="K15" s="32" t="s">
        <v>15</v>
      </c>
      <c r="L15" s="45">
        <f>SUM(L13:L14)</f>
        <v>757</v>
      </c>
      <c r="M15" s="34">
        <f>SUM(M13:M14)</f>
        <v>1</v>
      </c>
      <c r="O15" s="22" t="s">
        <v>334</v>
      </c>
      <c r="P15" s="28">
        <v>543</v>
      </c>
      <c r="Q15" s="29">
        <f>P15/P16</f>
        <v>0.6550060313630881</v>
      </c>
    </row>
    <row r="16" spans="1:21" ht="16.5" thickBot="1" x14ac:dyDescent="0.3">
      <c r="A16" s="32" t="s">
        <v>15</v>
      </c>
      <c r="B16" s="45">
        <f>SUM(B3:B15)</f>
        <v>4050</v>
      </c>
      <c r="C16" s="34">
        <f>SUM(C3:C15)</f>
        <v>1</v>
      </c>
      <c r="E16" s="15"/>
      <c r="F16" s="31" t="s">
        <v>66</v>
      </c>
      <c r="G16" s="28">
        <v>143</v>
      </c>
      <c r="H16" s="29">
        <f>G16/G17</f>
        <v>0.16493656286043828</v>
      </c>
      <c r="O16" s="32" t="s">
        <v>15</v>
      </c>
      <c r="P16" s="45">
        <f>SUM(P14:P15)</f>
        <v>829</v>
      </c>
      <c r="Q16" s="34">
        <f>SUM(Q14:Q15)</f>
        <v>1</v>
      </c>
    </row>
    <row r="17" spans="1:17" ht="16.5" thickBot="1" x14ac:dyDescent="0.3">
      <c r="E17" s="27"/>
      <c r="F17" s="38" t="s">
        <v>15</v>
      </c>
      <c r="G17" s="45">
        <f>SUM(G14:G16)</f>
        <v>867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  <c r="P17" s="1"/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502</v>
      </c>
      <c r="M18" s="16">
        <f>L18/L20</f>
        <v>0.65194805194805194</v>
      </c>
      <c r="O18" s="12" t="s">
        <v>288</v>
      </c>
      <c r="P18" s="42" t="s">
        <v>291</v>
      </c>
      <c r="Q18" s="14" t="s">
        <v>17</v>
      </c>
    </row>
    <row r="19" spans="1:17" ht="16.5" thickBot="1" x14ac:dyDescent="0.3">
      <c r="A19" s="15" t="s">
        <v>19</v>
      </c>
      <c r="B19" s="9">
        <v>103</v>
      </c>
      <c r="C19" s="16">
        <f>B19/B24</f>
        <v>2.7430093209054592E-2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268</v>
      </c>
      <c r="M19" s="29">
        <f>L19/L20</f>
        <v>0.34805194805194806</v>
      </c>
      <c r="O19" s="15" t="s">
        <v>335</v>
      </c>
      <c r="P19" s="9">
        <v>424</v>
      </c>
      <c r="Q19" s="16">
        <f>P19/P21</f>
        <v>0.44584647739221872</v>
      </c>
    </row>
    <row r="20" spans="1:17" ht="16.5" thickBot="1" x14ac:dyDescent="0.3">
      <c r="A20" s="15" t="s">
        <v>20</v>
      </c>
      <c r="B20" s="9">
        <v>118</v>
      </c>
      <c r="C20" s="16">
        <f>B20/B24</f>
        <v>3.1424766977363516E-2</v>
      </c>
      <c r="E20" s="15"/>
      <c r="F20" s="11" t="s">
        <v>68</v>
      </c>
      <c r="G20" s="9">
        <v>454</v>
      </c>
      <c r="H20" s="16">
        <f>G20/G22</f>
        <v>0.53286384976525825</v>
      </c>
      <c r="J20" s="27"/>
      <c r="K20" s="32" t="s">
        <v>15</v>
      </c>
      <c r="L20" s="45">
        <f>SUM(L18:L19)</f>
        <v>770</v>
      </c>
      <c r="M20" s="34">
        <f>SUM(M18:M19)</f>
        <v>1</v>
      </c>
      <c r="O20" s="22" t="s">
        <v>336</v>
      </c>
      <c r="P20" s="28">
        <v>527</v>
      </c>
      <c r="Q20" s="29">
        <f>P20/P21</f>
        <v>0.55415352260778128</v>
      </c>
    </row>
    <row r="21" spans="1:17" ht="16.5" thickBot="1" x14ac:dyDescent="0.3">
      <c r="A21" s="15" t="s">
        <v>21</v>
      </c>
      <c r="B21" s="9">
        <v>950</v>
      </c>
      <c r="C21" s="16">
        <f>B21/B24</f>
        <v>0.25299600532623168</v>
      </c>
      <c r="E21" s="15"/>
      <c r="F21" s="23" t="s">
        <v>69</v>
      </c>
      <c r="G21" s="28">
        <v>398</v>
      </c>
      <c r="H21" s="29">
        <f>G21/G22</f>
        <v>0.46713615023474181</v>
      </c>
      <c r="O21" s="32" t="s">
        <v>15</v>
      </c>
      <c r="P21" s="45">
        <f>SUM(P19:P20)</f>
        <v>951</v>
      </c>
      <c r="Q21" s="34">
        <f>SUM(Q19:Q20)</f>
        <v>1</v>
      </c>
    </row>
    <row r="22" spans="1:17" ht="16.5" thickBot="1" x14ac:dyDescent="0.3">
      <c r="A22" s="15" t="s">
        <v>22</v>
      </c>
      <c r="B22" s="9">
        <v>60</v>
      </c>
      <c r="C22" s="16">
        <f>B22/B24</f>
        <v>1.5978695073235686E-2</v>
      </c>
      <c r="E22" s="27"/>
      <c r="F22" s="39" t="s">
        <v>15</v>
      </c>
      <c r="G22" s="45">
        <f>SUM(G20:G21)</f>
        <v>852</v>
      </c>
      <c r="H22" s="34">
        <f>SUM(H20:H21)</f>
        <v>1</v>
      </c>
      <c r="P22" s="1"/>
    </row>
    <row r="23" spans="1:17" ht="16.5" thickBot="1" x14ac:dyDescent="0.3">
      <c r="A23" s="22" t="s">
        <v>23</v>
      </c>
      <c r="B23" s="28">
        <v>2524</v>
      </c>
      <c r="C23" s="29">
        <f>B23/B24</f>
        <v>0.67217043941411447</v>
      </c>
      <c r="F23" s="3"/>
      <c r="O23" s="12" t="s">
        <v>301</v>
      </c>
      <c r="P23" s="42" t="s">
        <v>291</v>
      </c>
      <c r="Q23" s="14" t="s">
        <v>17</v>
      </c>
    </row>
    <row r="24" spans="1:17" ht="16.5" thickBot="1" x14ac:dyDescent="0.3">
      <c r="A24" s="35" t="s">
        <v>15</v>
      </c>
      <c r="B24" s="45">
        <f>SUM(B19:B23)</f>
        <v>3755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O24" s="15" t="s">
        <v>337</v>
      </c>
      <c r="P24" s="9">
        <v>380</v>
      </c>
      <c r="Q24" s="16">
        <f>P24/P27</f>
        <v>0.43230944254835041</v>
      </c>
    </row>
    <row r="25" spans="1:17" ht="16.5" thickBot="1" x14ac:dyDescent="0.3">
      <c r="E25" s="15"/>
      <c r="F25" s="11" t="s">
        <v>71</v>
      </c>
      <c r="G25" s="9">
        <v>300</v>
      </c>
      <c r="H25" s="16">
        <f>G25/G29</f>
        <v>0.35714285714285715</v>
      </c>
      <c r="O25" s="15" t="s">
        <v>338</v>
      </c>
      <c r="P25" s="9">
        <v>274</v>
      </c>
      <c r="Q25" s="16">
        <f>P25/P27</f>
        <v>0.31171786120591582</v>
      </c>
    </row>
    <row r="26" spans="1:17" ht="16.5" thickBot="1" x14ac:dyDescent="0.3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120</v>
      </c>
      <c r="H26" s="16">
        <f>G26/G29</f>
        <v>0.14285714285714285</v>
      </c>
      <c r="O26" s="22" t="s">
        <v>339</v>
      </c>
      <c r="P26" s="28">
        <v>225</v>
      </c>
      <c r="Q26" s="29">
        <f>P26/P27</f>
        <v>0.25597269624573377</v>
      </c>
    </row>
    <row r="27" spans="1:17" ht="16.5" thickBot="1" x14ac:dyDescent="0.3">
      <c r="A27" s="15" t="s">
        <v>33</v>
      </c>
      <c r="B27" s="9">
        <v>552</v>
      </c>
      <c r="C27" s="16">
        <f>B27/B29</f>
        <v>0.14882717713669452</v>
      </c>
      <c r="E27" s="15"/>
      <c r="F27" s="11" t="s">
        <v>73</v>
      </c>
      <c r="G27" s="9">
        <v>117</v>
      </c>
      <c r="H27" s="16">
        <f>G27/G29</f>
        <v>0.13928571428571429</v>
      </c>
      <c r="O27" s="35" t="s">
        <v>15</v>
      </c>
      <c r="P27" s="45">
        <f>SUM(P24:P26)</f>
        <v>879</v>
      </c>
      <c r="Q27" s="34">
        <f>SUM(Q24:Q26)</f>
        <v>1</v>
      </c>
    </row>
    <row r="28" spans="1:17" ht="16.5" thickBot="1" x14ac:dyDescent="0.3">
      <c r="A28" s="21" t="s">
        <v>32</v>
      </c>
      <c r="B28" s="28">
        <v>3157</v>
      </c>
      <c r="C28" s="29">
        <f>B28/B29</f>
        <v>0.85117282286330542</v>
      </c>
      <c r="E28" s="15"/>
      <c r="F28" s="23" t="s">
        <v>74</v>
      </c>
      <c r="G28" s="28">
        <v>303</v>
      </c>
      <c r="H28" s="29">
        <f>G28/G29</f>
        <v>0.36071428571428571</v>
      </c>
    </row>
    <row r="29" spans="1:17" ht="16.5" thickBot="1" x14ac:dyDescent="0.3">
      <c r="A29" s="32" t="s">
        <v>15</v>
      </c>
      <c r="B29" s="45">
        <f>SUM(B27:B28)</f>
        <v>3709</v>
      </c>
      <c r="C29" s="34">
        <f>SUM(C27:C28)</f>
        <v>1</v>
      </c>
      <c r="E29" s="27"/>
      <c r="F29" s="39" t="s">
        <v>15</v>
      </c>
      <c r="G29" s="45">
        <f>SUM(G25:G28)</f>
        <v>840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</row>
    <row r="31" spans="1:17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5" t="s">
        <v>38</v>
      </c>
      <c r="B32" s="9">
        <v>814</v>
      </c>
      <c r="C32" s="16">
        <f>B32/B34</f>
        <v>0.27800546448087432</v>
      </c>
      <c r="E32" s="15"/>
      <c r="F32" s="11" t="s">
        <v>628</v>
      </c>
      <c r="G32" s="95">
        <v>324</v>
      </c>
      <c r="H32" s="16">
        <f>G32/G37</f>
        <v>0.40399002493765584</v>
      </c>
    </row>
    <row r="33" spans="1:8" ht="16.5" thickBot="1" x14ac:dyDescent="0.3">
      <c r="A33" s="22" t="s">
        <v>39</v>
      </c>
      <c r="B33" s="28">
        <v>2114</v>
      </c>
      <c r="C33" s="29">
        <f>B33/B34</f>
        <v>0.72199453551912574</v>
      </c>
      <c r="E33" s="15"/>
      <c r="F33" s="11" t="s">
        <v>629</v>
      </c>
      <c r="G33" s="95">
        <v>131</v>
      </c>
      <c r="H33" s="16">
        <f>G33/G37</f>
        <v>0.1633416458852868</v>
      </c>
    </row>
    <row r="34" spans="1:8" ht="16.5" thickBot="1" x14ac:dyDescent="0.3">
      <c r="A34" s="32" t="s">
        <v>15</v>
      </c>
      <c r="B34" s="45">
        <f>SUM(B32:B33)</f>
        <v>2928</v>
      </c>
      <c r="C34" s="34">
        <f>SUM(C32:C33)</f>
        <v>1</v>
      </c>
      <c r="E34" s="15"/>
      <c r="F34" s="11" t="s">
        <v>630</v>
      </c>
      <c r="G34" s="95">
        <v>157</v>
      </c>
      <c r="H34" s="16">
        <f>G34/G37</f>
        <v>0.19576059850374064</v>
      </c>
    </row>
    <row r="35" spans="1:8" ht="16.5" thickBot="1" x14ac:dyDescent="0.3">
      <c r="E35" s="15"/>
      <c r="F35" s="11" t="s">
        <v>631</v>
      </c>
      <c r="G35" s="95">
        <v>159</v>
      </c>
      <c r="H35" s="16">
        <f>G35/G37</f>
        <v>0.19825436408977556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31</v>
      </c>
      <c r="H36" s="29">
        <f>G36/G37</f>
        <v>3.8653366583541147E-2</v>
      </c>
    </row>
    <row r="37" spans="1:8" ht="16.5" thickBot="1" x14ac:dyDescent="0.3">
      <c r="A37" s="15" t="s">
        <v>53</v>
      </c>
      <c r="B37" s="9">
        <v>2217</v>
      </c>
      <c r="C37" s="16">
        <f>B37/B39</f>
        <v>0.65282685512367489</v>
      </c>
      <c r="E37" s="27"/>
      <c r="F37" s="39" t="s">
        <v>15</v>
      </c>
      <c r="G37" s="97">
        <f>SUM(G32:G36)</f>
        <v>802</v>
      </c>
      <c r="H37" s="37">
        <f>SUM(H32:H36)</f>
        <v>1</v>
      </c>
    </row>
    <row r="38" spans="1:8" ht="16.5" thickBot="1" x14ac:dyDescent="0.3">
      <c r="A38" s="22" t="s">
        <v>54</v>
      </c>
      <c r="B38" s="28">
        <v>1179</v>
      </c>
      <c r="C38" s="29">
        <f>B38/B39</f>
        <v>0.34717314487632511</v>
      </c>
      <c r="F38" s="3"/>
    </row>
    <row r="39" spans="1:8" ht="16.5" thickBot="1" x14ac:dyDescent="0.3">
      <c r="A39" s="32" t="s">
        <v>15</v>
      </c>
      <c r="B39" s="45">
        <f>SUM(B37:B38)</f>
        <v>3396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371</v>
      </c>
      <c r="H40" s="16">
        <f>G40/G44</f>
        <v>0.47141041931385008</v>
      </c>
    </row>
    <row r="41" spans="1:8" x14ac:dyDescent="0.25">
      <c r="E41" s="15"/>
      <c r="F41" s="11" t="s">
        <v>77</v>
      </c>
      <c r="G41" s="9">
        <v>122</v>
      </c>
      <c r="H41" s="16">
        <f>G41/G44</f>
        <v>0.15501905972045743</v>
      </c>
    </row>
    <row r="42" spans="1:8" x14ac:dyDescent="0.25">
      <c r="E42" s="15"/>
      <c r="F42" s="11" t="s">
        <v>78</v>
      </c>
      <c r="G42" s="9">
        <v>155</v>
      </c>
      <c r="H42" s="16">
        <f>G42/G44</f>
        <v>0.19695044472681067</v>
      </c>
    </row>
    <row r="43" spans="1:8" ht="16.5" thickBot="1" x14ac:dyDescent="0.3">
      <c r="E43" s="15"/>
      <c r="F43" s="23" t="s">
        <v>79</v>
      </c>
      <c r="G43" s="28">
        <v>139</v>
      </c>
      <c r="H43" s="29">
        <f>G43/G44</f>
        <v>0.17662007623888182</v>
      </c>
    </row>
    <row r="44" spans="1:8" ht="16.5" thickBot="1" x14ac:dyDescent="0.3">
      <c r="E44" s="27"/>
      <c r="F44" s="39" t="s">
        <v>15</v>
      </c>
      <c r="G44" s="45">
        <f>SUM(G40:G43)</f>
        <v>787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513</v>
      </c>
      <c r="H47" s="16">
        <f>G47/G49</f>
        <v>0.70856353591160226</v>
      </c>
    </row>
    <row r="48" spans="1:8" ht="16.5" thickBot="1" x14ac:dyDescent="0.3">
      <c r="B48"/>
      <c r="E48" s="15"/>
      <c r="F48" s="23" t="s">
        <v>82</v>
      </c>
      <c r="G48" s="28">
        <v>211</v>
      </c>
      <c r="H48" s="29">
        <f>G48/G49</f>
        <v>0.2914364640883978</v>
      </c>
    </row>
    <row r="49" spans="2:8" ht="16.5" thickBot="1" x14ac:dyDescent="0.3">
      <c r="B49"/>
      <c r="E49" s="27"/>
      <c r="F49" s="39" t="s">
        <v>15</v>
      </c>
      <c r="G49" s="45">
        <f>SUM(G47:G48)</f>
        <v>724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548</v>
      </c>
      <c r="H52" s="16">
        <f>G52/G54</f>
        <v>0.75690607734806625</v>
      </c>
    </row>
    <row r="53" spans="2:8" ht="16.5" thickBot="1" x14ac:dyDescent="0.3">
      <c r="B53"/>
      <c r="E53" s="15"/>
      <c r="F53" s="23" t="s">
        <v>85</v>
      </c>
      <c r="G53" s="28">
        <v>176</v>
      </c>
      <c r="H53" s="29">
        <f>G53/G54</f>
        <v>0.24309392265193369</v>
      </c>
    </row>
    <row r="54" spans="2:8" ht="16.5" thickBot="1" x14ac:dyDescent="0.3">
      <c r="B54"/>
      <c r="E54" s="27"/>
      <c r="F54" s="39" t="s">
        <v>15</v>
      </c>
      <c r="G54" s="45">
        <f>SUM(G52:G53)</f>
        <v>724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306</v>
      </c>
      <c r="H57" s="16">
        <f>G57/G59</f>
        <v>0.40369393139841686</v>
      </c>
    </row>
    <row r="58" spans="2:8" ht="16.5" thickBot="1" x14ac:dyDescent="0.3">
      <c r="B58"/>
      <c r="E58" s="15"/>
      <c r="F58" s="23" t="s">
        <v>88</v>
      </c>
      <c r="G58" s="28">
        <v>452</v>
      </c>
      <c r="H58" s="29">
        <f>G58/G59</f>
        <v>0.59630606860158308</v>
      </c>
    </row>
    <row r="59" spans="2:8" ht="16.5" thickBot="1" x14ac:dyDescent="0.3">
      <c r="B59"/>
      <c r="E59" s="27"/>
      <c r="F59" s="39" t="s">
        <v>15</v>
      </c>
      <c r="G59" s="45">
        <f>SUM(G57:G58)</f>
        <v>758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344</v>
      </c>
      <c r="H62" s="16">
        <f>G62/G64</f>
        <v>0.45805592543275631</v>
      </c>
    </row>
    <row r="63" spans="2:8" ht="16.5" thickBot="1" x14ac:dyDescent="0.3">
      <c r="B63"/>
      <c r="E63" s="15"/>
      <c r="F63" s="23" t="s">
        <v>91</v>
      </c>
      <c r="G63" s="28">
        <v>407</v>
      </c>
      <c r="H63" s="29">
        <f>G63/G64</f>
        <v>0.54194407456724369</v>
      </c>
    </row>
    <row r="64" spans="2:8" ht="16.5" thickBot="1" x14ac:dyDescent="0.3">
      <c r="B64"/>
      <c r="E64" s="27"/>
      <c r="F64" s="39" t="s">
        <v>15</v>
      </c>
      <c r="G64" s="45">
        <f>SUM(G62:G63)</f>
        <v>751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436</v>
      </c>
      <c r="H67" s="16">
        <f>G67/G70</f>
        <v>0.46432374866879661</v>
      </c>
    </row>
    <row r="68" spans="2:8" x14ac:dyDescent="0.25">
      <c r="B68"/>
      <c r="E68" s="15"/>
      <c r="F68" s="11" t="s">
        <v>94</v>
      </c>
      <c r="G68" s="9">
        <v>204</v>
      </c>
      <c r="H68" s="16">
        <f>G68/G70</f>
        <v>0.21725239616613418</v>
      </c>
    </row>
    <row r="69" spans="2:8" ht="16.5" thickBot="1" x14ac:dyDescent="0.3">
      <c r="B69"/>
      <c r="E69" s="15"/>
      <c r="F69" s="23" t="s">
        <v>95</v>
      </c>
      <c r="G69" s="28">
        <v>299</v>
      </c>
      <c r="H69" s="29">
        <f>G69/G70</f>
        <v>0.31842385516506921</v>
      </c>
    </row>
    <row r="70" spans="2:8" ht="16.5" thickBot="1" x14ac:dyDescent="0.3">
      <c r="B70"/>
      <c r="E70" s="27"/>
      <c r="F70" s="39" t="s">
        <v>15</v>
      </c>
      <c r="G70" s="45">
        <f>SUM(G67:G69)</f>
        <v>939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339</v>
      </c>
      <c r="H73" s="16">
        <f>G73/G75</f>
        <v>0.3813273340832396</v>
      </c>
    </row>
    <row r="74" spans="2:8" ht="16.5" thickBot="1" x14ac:dyDescent="0.3">
      <c r="B74"/>
      <c r="E74" s="15"/>
      <c r="F74" s="23" t="s">
        <v>98</v>
      </c>
      <c r="G74" s="28">
        <v>550</v>
      </c>
      <c r="H74" s="29">
        <f>G74/G75</f>
        <v>0.6186726659167604</v>
      </c>
    </row>
    <row r="75" spans="2:8" ht="16.5" thickBot="1" x14ac:dyDescent="0.3">
      <c r="B75"/>
      <c r="E75" s="27"/>
      <c r="F75" s="39" t="s">
        <v>15</v>
      </c>
      <c r="G75" s="45">
        <f>SUM(G73:G74)</f>
        <v>889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334</v>
      </c>
      <c r="H78" s="16">
        <f>G78/G82</f>
        <v>0.37111111111111111</v>
      </c>
    </row>
    <row r="79" spans="2:8" x14ac:dyDescent="0.25">
      <c r="B79"/>
      <c r="E79" s="22"/>
      <c r="F79" s="23" t="s">
        <v>101</v>
      </c>
      <c r="G79" s="28">
        <v>124</v>
      </c>
      <c r="H79" s="29">
        <f>G79/G82</f>
        <v>0.13777777777777778</v>
      </c>
    </row>
    <row r="80" spans="2:8" x14ac:dyDescent="0.25">
      <c r="B80"/>
      <c r="E80" s="15"/>
      <c r="F80" s="11" t="s">
        <v>635</v>
      </c>
      <c r="G80" s="9">
        <v>367</v>
      </c>
      <c r="H80" s="16">
        <f>G80/G82</f>
        <v>0.40777777777777779</v>
      </c>
    </row>
    <row r="81" spans="2:8" ht="16.5" thickBot="1" x14ac:dyDescent="0.3">
      <c r="B81"/>
      <c r="E81" s="17"/>
      <c r="F81" s="91" t="s">
        <v>636</v>
      </c>
      <c r="G81" s="40">
        <v>75</v>
      </c>
      <c r="H81" s="41">
        <f>G81/G82</f>
        <v>8.3333333333333329E-2</v>
      </c>
    </row>
    <row r="82" spans="2:8" ht="16.5" thickBot="1" x14ac:dyDescent="0.3">
      <c r="B82"/>
      <c r="E82" s="104"/>
      <c r="F82" s="105" t="s">
        <v>15</v>
      </c>
      <c r="G82" s="106">
        <f>SUM(G78:G81)</f>
        <v>900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335</v>
      </c>
      <c r="H85" s="16">
        <f>G85/G88</f>
        <v>0.37305122494432069</v>
      </c>
    </row>
    <row r="86" spans="2:8" x14ac:dyDescent="0.25">
      <c r="B86"/>
      <c r="E86" s="15"/>
      <c r="F86" s="11" t="s">
        <v>104</v>
      </c>
      <c r="G86" s="9">
        <v>302</v>
      </c>
      <c r="H86" s="16">
        <f>G86/G88</f>
        <v>0.33630289532293989</v>
      </c>
    </row>
    <row r="87" spans="2:8" ht="16.5" thickBot="1" x14ac:dyDescent="0.3">
      <c r="B87"/>
      <c r="E87" s="15"/>
      <c r="F87" s="23" t="s">
        <v>105</v>
      </c>
      <c r="G87" s="28">
        <v>261</v>
      </c>
      <c r="H87" s="29">
        <f>G87/G88</f>
        <v>0.29064587973273942</v>
      </c>
    </row>
    <row r="88" spans="2:8" ht="16.5" thickBot="1" x14ac:dyDescent="0.3">
      <c r="B88"/>
      <c r="E88" s="27"/>
      <c r="F88" s="39" t="s">
        <v>15</v>
      </c>
      <c r="G88" s="45">
        <f>SUM(G85:G87)</f>
        <v>898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588</v>
      </c>
      <c r="H91" s="16">
        <f>G91/G93</f>
        <v>0.66067415730337076</v>
      </c>
    </row>
    <row r="92" spans="2:8" ht="16.5" thickBot="1" x14ac:dyDescent="0.3">
      <c r="B92"/>
      <c r="E92" s="15"/>
      <c r="F92" s="23" t="s">
        <v>108</v>
      </c>
      <c r="G92" s="28">
        <v>302</v>
      </c>
      <c r="H92" s="29">
        <f>G92/G93</f>
        <v>0.33932584269662919</v>
      </c>
    </row>
    <row r="93" spans="2:8" ht="16.5" thickBot="1" x14ac:dyDescent="0.3">
      <c r="B93"/>
      <c r="E93" s="27"/>
      <c r="F93" s="39" t="s">
        <v>15</v>
      </c>
      <c r="G93" s="45">
        <f>SUM(G91:G92)</f>
        <v>890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325</v>
      </c>
      <c r="H96" s="16">
        <f>G96/G98</f>
        <v>0.37878787878787878</v>
      </c>
    </row>
    <row r="97" spans="2:8" ht="16.5" thickBot="1" x14ac:dyDescent="0.3">
      <c r="B97"/>
      <c r="E97" s="15"/>
      <c r="F97" s="23" t="s">
        <v>111</v>
      </c>
      <c r="G97" s="28">
        <v>533</v>
      </c>
      <c r="H97" s="29">
        <f>G97/G98</f>
        <v>0.62121212121212122</v>
      </c>
    </row>
    <row r="98" spans="2:8" ht="16.5" thickBot="1" x14ac:dyDescent="0.3">
      <c r="B98"/>
      <c r="E98" s="27"/>
      <c r="F98" s="39" t="s">
        <v>15</v>
      </c>
      <c r="G98" s="45">
        <f>SUM(G96:G97)</f>
        <v>858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267</v>
      </c>
      <c r="H101" s="16">
        <f>G101/G103</f>
        <v>0.53081510934393639</v>
      </c>
    </row>
    <row r="102" spans="2:8" ht="16.5" thickBot="1" x14ac:dyDescent="0.3">
      <c r="B102"/>
      <c r="E102" s="15"/>
      <c r="F102" s="23" t="s">
        <v>114</v>
      </c>
      <c r="G102" s="28">
        <v>236</v>
      </c>
      <c r="H102" s="29">
        <f>G102/G103</f>
        <v>0.46918489065606361</v>
      </c>
    </row>
    <row r="103" spans="2:8" ht="16.5" thickBot="1" x14ac:dyDescent="0.3">
      <c r="B103"/>
      <c r="E103" s="27"/>
      <c r="F103" s="39" t="s">
        <v>15</v>
      </c>
      <c r="G103" s="45">
        <f>SUM(G101:G102)</f>
        <v>503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219</v>
      </c>
      <c r="H106" s="16">
        <f>G106/G108</f>
        <v>0.40630797773654914</v>
      </c>
    </row>
    <row r="107" spans="2:8" ht="16.5" thickBot="1" x14ac:dyDescent="0.3">
      <c r="B107"/>
      <c r="E107" s="15"/>
      <c r="F107" s="23" t="s">
        <v>117</v>
      </c>
      <c r="G107" s="28">
        <v>320</v>
      </c>
      <c r="H107" s="29">
        <f>G107/G108</f>
        <v>0.59369202226345086</v>
      </c>
    </row>
    <row r="108" spans="2:8" ht="16.5" thickBot="1" x14ac:dyDescent="0.3">
      <c r="B108"/>
      <c r="E108" s="27"/>
      <c r="F108" s="39" t="s">
        <v>15</v>
      </c>
      <c r="G108" s="45">
        <f>SUM(G106:G107)</f>
        <v>539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230</v>
      </c>
      <c r="H111" s="16">
        <f>G111/G116</f>
        <v>0.31506849315068491</v>
      </c>
    </row>
    <row r="112" spans="2:8" x14ac:dyDescent="0.25">
      <c r="B112"/>
      <c r="E112" s="15"/>
      <c r="F112" s="11" t="s">
        <v>120</v>
      </c>
      <c r="G112" s="9">
        <v>59</v>
      </c>
      <c r="H112" s="16">
        <f>G112/G116</f>
        <v>8.0821917808219179E-2</v>
      </c>
    </row>
    <row r="113" spans="2:8" x14ac:dyDescent="0.25">
      <c r="B113"/>
      <c r="E113" s="15"/>
      <c r="F113" s="11" t="s">
        <v>121</v>
      </c>
      <c r="G113" s="9">
        <v>155</v>
      </c>
      <c r="H113" s="16">
        <f>G113/G116</f>
        <v>0.21232876712328766</v>
      </c>
    </row>
    <row r="114" spans="2:8" x14ac:dyDescent="0.25">
      <c r="B114"/>
      <c r="E114" s="15"/>
      <c r="F114" s="11" t="s">
        <v>122</v>
      </c>
      <c r="G114" s="9">
        <v>84</v>
      </c>
      <c r="H114" s="16">
        <f>G114/G116</f>
        <v>0.11506849315068493</v>
      </c>
    </row>
    <row r="115" spans="2:8" ht="16.5" thickBot="1" x14ac:dyDescent="0.3">
      <c r="B115"/>
      <c r="E115" s="15"/>
      <c r="F115" s="23" t="s">
        <v>123</v>
      </c>
      <c r="G115" s="28">
        <v>202</v>
      </c>
      <c r="H115" s="29">
        <f>G115/G116</f>
        <v>0.27671232876712326</v>
      </c>
    </row>
    <row r="116" spans="2:8" ht="16.5" thickBot="1" x14ac:dyDescent="0.3">
      <c r="B116"/>
      <c r="E116" s="27"/>
      <c r="F116" s="39" t="s">
        <v>15</v>
      </c>
      <c r="G116" s="45">
        <f>SUM(G111:G115)</f>
        <v>730</v>
      </c>
      <c r="H116" s="34">
        <f>SUM(H111:H115)</f>
        <v>0.99999999999999989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315</v>
      </c>
      <c r="H119" s="16">
        <f>G119/G121</f>
        <v>0.44554455445544555</v>
      </c>
    </row>
    <row r="120" spans="2:8" ht="16.5" thickBot="1" x14ac:dyDescent="0.3">
      <c r="B120"/>
      <c r="E120" s="15"/>
      <c r="F120" s="23" t="s">
        <v>126</v>
      </c>
      <c r="G120" s="28">
        <v>392</v>
      </c>
      <c r="H120" s="29">
        <f>G120/G121</f>
        <v>0.5544554455445545</v>
      </c>
    </row>
    <row r="121" spans="2:8" ht="16.5" thickBot="1" x14ac:dyDescent="0.3">
      <c r="B121"/>
      <c r="E121" s="27"/>
      <c r="F121" s="39" t="s">
        <v>15</v>
      </c>
      <c r="G121" s="45">
        <f>SUM(G119:G120)</f>
        <v>707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333</v>
      </c>
      <c r="H124" s="16">
        <f>G124/G127</f>
        <v>0.46704067321178122</v>
      </c>
    </row>
    <row r="125" spans="2:8" x14ac:dyDescent="0.25">
      <c r="B125"/>
      <c r="E125" s="15"/>
      <c r="F125" s="11" t="s">
        <v>129</v>
      </c>
      <c r="G125" s="9">
        <v>124</v>
      </c>
      <c r="H125" s="16">
        <f>G125/G127</f>
        <v>0.17391304347826086</v>
      </c>
    </row>
    <row r="126" spans="2:8" ht="16.5" thickBot="1" x14ac:dyDescent="0.3">
      <c r="B126"/>
      <c r="E126" s="15"/>
      <c r="F126" s="23" t="s">
        <v>130</v>
      </c>
      <c r="G126" s="28">
        <v>256</v>
      </c>
      <c r="H126" s="29">
        <f>G126/G127</f>
        <v>0.35904628330995791</v>
      </c>
    </row>
    <row r="127" spans="2:8" ht="16.5" thickBot="1" x14ac:dyDescent="0.3">
      <c r="B127"/>
      <c r="E127" s="27"/>
      <c r="F127" s="39" t="s">
        <v>15</v>
      </c>
      <c r="G127" s="45">
        <f>SUM(G124:G126)</f>
        <v>713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349</v>
      </c>
      <c r="H130" s="16">
        <f>G130/G134</f>
        <v>0.47677595628415298</v>
      </c>
    </row>
    <row r="131" spans="2:8" x14ac:dyDescent="0.25">
      <c r="B131"/>
      <c r="E131" s="15"/>
      <c r="F131" s="11" t="s">
        <v>133</v>
      </c>
      <c r="G131" s="9">
        <v>86</v>
      </c>
      <c r="H131" s="16">
        <f>G131/G134</f>
        <v>0.11748633879781421</v>
      </c>
    </row>
    <row r="132" spans="2:8" x14ac:dyDescent="0.25">
      <c r="B132"/>
      <c r="E132" s="15"/>
      <c r="F132" s="11" t="s">
        <v>134</v>
      </c>
      <c r="G132" s="9">
        <v>231</v>
      </c>
      <c r="H132" s="16">
        <f>G132/G134</f>
        <v>0.3155737704918033</v>
      </c>
    </row>
    <row r="133" spans="2:8" ht="16.5" thickBot="1" x14ac:dyDescent="0.3">
      <c r="B133"/>
      <c r="E133" s="15"/>
      <c r="F133" s="23" t="s">
        <v>135</v>
      </c>
      <c r="G133" s="28">
        <v>66</v>
      </c>
      <c r="H133" s="29">
        <f>G133/G134</f>
        <v>9.0163934426229511E-2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732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408</v>
      </c>
      <c r="H137" s="16">
        <f>G137/G139</f>
        <v>0.56431535269709543</v>
      </c>
    </row>
    <row r="138" spans="2:8" ht="16.5" thickBot="1" x14ac:dyDescent="0.3">
      <c r="B138"/>
      <c r="E138" s="15"/>
      <c r="F138" s="23" t="s">
        <v>138</v>
      </c>
      <c r="G138" s="28">
        <v>315</v>
      </c>
      <c r="H138" s="29">
        <f>G138/G139</f>
        <v>0.43568464730290457</v>
      </c>
    </row>
    <row r="139" spans="2:8" ht="16.5" thickBot="1" x14ac:dyDescent="0.3">
      <c r="B139"/>
      <c r="E139" s="27"/>
      <c r="F139" s="39" t="s">
        <v>15</v>
      </c>
      <c r="G139" s="45">
        <f>SUM(G137:G138)</f>
        <v>723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132</v>
      </c>
      <c r="H142" s="16">
        <f>G142/G146</f>
        <v>0.18156808803301239</v>
      </c>
    </row>
    <row r="143" spans="2:8" x14ac:dyDescent="0.25">
      <c r="E143" s="15"/>
      <c r="F143" s="11" t="s">
        <v>141</v>
      </c>
      <c r="G143" s="9">
        <v>217</v>
      </c>
      <c r="H143" s="16">
        <f>G143/G146</f>
        <v>0.29848693259972492</v>
      </c>
    </row>
    <row r="144" spans="2:8" x14ac:dyDescent="0.25">
      <c r="E144" s="15"/>
      <c r="F144" s="11" t="s">
        <v>142</v>
      </c>
      <c r="G144" s="9">
        <v>212</v>
      </c>
      <c r="H144" s="16">
        <f>G144/G146</f>
        <v>0.29160935350756534</v>
      </c>
    </row>
    <row r="145" spans="5:8" ht="16.5" thickBot="1" x14ac:dyDescent="0.3">
      <c r="E145" s="15"/>
      <c r="F145" s="23" t="s">
        <v>143</v>
      </c>
      <c r="G145" s="28">
        <v>166</v>
      </c>
      <c r="H145" s="29">
        <f>G145/G146</f>
        <v>0.22833562585969738</v>
      </c>
    </row>
    <row r="146" spans="5:8" ht="16.5" thickBot="1" x14ac:dyDescent="0.3">
      <c r="E146" s="27"/>
      <c r="F146" s="39" t="s">
        <v>15</v>
      </c>
      <c r="G146" s="45">
        <f>SUM(G142:G145)</f>
        <v>727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295</v>
      </c>
      <c r="H149" s="16">
        <f>G149/G152</f>
        <v>0.39597315436241609</v>
      </c>
    </row>
    <row r="150" spans="5:8" x14ac:dyDescent="0.25">
      <c r="E150" s="15"/>
      <c r="F150" s="11" t="s">
        <v>146</v>
      </c>
      <c r="G150" s="9">
        <v>152</v>
      </c>
      <c r="H150" s="16">
        <f>G150/G152</f>
        <v>0.20402684563758389</v>
      </c>
    </row>
    <row r="151" spans="5:8" ht="16.5" thickBot="1" x14ac:dyDescent="0.3">
      <c r="E151" s="15"/>
      <c r="F151" s="23" t="s">
        <v>147</v>
      </c>
      <c r="G151" s="28">
        <v>298</v>
      </c>
      <c r="H151" s="29">
        <f>G151/G152</f>
        <v>0.4</v>
      </c>
    </row>
    <row r="152" spans="5:8" ht="16.5" thickBot="1" x14ac:dyDescent="0.3">
      <c r="E152" s="27"/>
      <c r="F152" s="39" t="s">
        <v>15</v>
      </c>
      <c r="G152" s="45">
        <f>SUM(G149:G151)</f>
        <v>745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356</v>
      </c>
      <c r="H155" s="16">
        <f>G155/G158</f>
        <v>0.47089947089947087</v>
      </c>
    </row>
    <row r="156" spans="5:8" x14ac:dyDescent="0.25">
      <c r="E156" s="15"/>
      <c r="F156" s="11" t="s">
        <v>150</v>
      </c>
      <c r="G156" s="9">
        <v>119</v>
      </c>
      <c r="H156" s="16">
        <f>G156/G158</f>
        <v>0.15740740740740741</v>
      </c>
    </row>
    <row r="157" spans="5:8" ht="16.5" thickBot="1" x14ac:dyDescent="0.3">
      <c r="E157" s="15"/>
      <c r="F157" s="23" t="s">
        <v>151</v>
      </c>
      <c r="G157" s="28">
        <v>281</v>
      </c>
      <c r="H157" s="29">
        <f>G157/G158</f>
        <v>0.37169312169312169</v>
      </c>
    </row>
    <row r="158" spans="5:8" ht="16.5" thickBot="1" x14ac:dyDescent="0.3">
      <c r="E158" s="27"/>
      <c r="F158" s="39" t="s">
        <v>15</v>
      </c>
      <c r="G158" s="45">
        <f>SUM(G155:G157)</f>
        <v>756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433</v>
      </c>
      <c r="H161" s="16">
        <f>G161/G163</f>
        <v>0.58672086720867211</v>
      </c>
    </row>
    <row r="162" spans="5:8" ht="16.5" thickBot="1" x14ac:dyDescent="0.3">
      <c r="E162" s="15"/>
      <c r="F162" s="23" t="s">
        <v>154</v>
      </c>
      <c r="G162" s="28">
        <v>305</v>
      </c>
      <c r="H162" s="29">
        <f>G162/G163</f>
        <v>0.41327913279132789</v>
      </c>
    </row>
    <row r="163" spans="5:8" ht="16.5" thickBot="1" x14ac:dyDescent="0.3">
      <c r="E163" s="27"/>
      <c r="F163" s="39" t="s">
        <v>15</v>
      </c>
      <c r="G163" s="45">
        <f>SUM(G161:G162)</f>
        <v>738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374</v>
      </c>
      <c r="H166" s="16">
        <f>G166/G168</f>
        <v>0.52750352609308881</v>
      </c>
    </row>
    <row r="167" spans="5:8" ht="16.5" thickBot="1" x14ac:dyDescent="0.3">
      <c r="E167" s="15"/>
      <c r="F167" s="23" t="s">
        <v>157</v>
      </c>
      <c r="G167" s="28">
        <v>335</v>
      </c>
      <c r="H167" s="29">
        <f>G167/G168</f>
        <v>0.47249647390691113</v>
      </c>
    </row>
    <row r="168" spans="5:8" ht="16.5" thickBot="1" x14ac:dyDescent="0.3">
      <c r="E168" s="27"/>
      <c r="F168" s="39" t="s">
        <v>15</v>
      </c>
      <c r="G168" s="45">
        <f>SUM(G166:G167)</f>
        <v>709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246</v>
      </c>
      <c r="H171" s="16">
        <f>G171/G176</f>
        <v>0.167574931880109</v>
      </c>
    </row>
    <row r="172" spans="5:8" x14ac:dyDescent="0.25">
      <c r="E172" s="15"/>
      <c r="F172" s="11" t="s">
        <v>50</v>
      </c>
      <c r="G172" s="9">
        <v>628</v>
      </c>
      <c r="H172" s="16">
        <f>G172/G176</f>
        <v>0.42779291553133514</v>
      </c>
    </row>
    <row r="173" spans="5:8" x14ac:dyDescent="0.25">
      <c r="E173" s="15"/>
      <c r="F173" s="11" t="s">
        <v>160</v>
      </c>
      <c r="G173" s="9">
        <v>278</v>
      </c>
      <c r="H173" s="16">
        <f>G173/G176</f>
        <v>0.18937329700272479</v>
      </c>
    </row>
    <row r="174" spans="5:8" x14ac:dyDescent="0.25">
      <c r="E174" s="15"/>
      <c r="F174" s="11" t="s">
        <v>161</v>
      </c>
      <c r="G174" s="9">
        <v>95</v>
      </c>
      <c r="H174" s="16">
        <f>G174/G176</f>
        <v>6.4713896457765666E-2</v>
      </c>
    </row>
    <row r="175" spans="5:8" ht="16.5" thickBot="1" x14ac:dyDescent="0.3">
      <c r="E175" s="15"/>
      <c r="F175" s="23" t="s">
        <v>162</v>
      </c>
      <c r="G175" s="28">
        <v>221</v>
      </c>
      <c r="H175" s="29">
        <f>G175/G176</f>
        <v>0.1505449591280654</v>
      </c>
    </row>
    <row r="176" spans="5:8" ht="16.5" thickBot="1" x14ac:dyDescent="0.3">
      <c r="E176" s="27"/>
      <c r="F176" s="39" t="s">
        <v>15</v>
      </c>
      <c r="G176" s="45">
        <f>SUM(G171:G175)</f>
        <v>1468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1148</v>
      </c>
      <c r="H179" s="16">
        <f>G179/G181</f>
        <v>0.82530553558590947</v>
      </c>
    </row>
    <row r="180" spans="5:8" ht="16.5" thickBot="1" x14ac:dyDescent="0.3">
      <c r="E180" s="15"/>
      <c r="F180" s="23" t="s">
        <v>165</v>
      </c>
      <c r="G180" s="28">
        <v>243</v>
      </c>
      <c r="H180" s="29">
        <f>G180/G181</f>
        <v>0.17469446441409059</v>
      </c>
    </row>
    <row r="181" spans="5:8" ht="16.5" thickBot="1" x14ac:dyDescent="0.3">
      <c r="E181" s="27"/>
      <c r="F181" s="39" t="s">
        <v>15</v>
      </c>
      <c r="G181" s="45">
        <f>SUM(G179:G180)</f>
        <v>1391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924</v>
      </c>
      <c r="H184" s="16">
        <f>G184/G186</f>
        <v>0.67642752562225472</v>
      </c>
    </row>
    <row r="185" spans="5:8" ht="16.5" thickBot="1" x14ac:dyDescent="0.3">
      <c r="E185" s="15"/>
      <c r="F185" s="23" t="s">
        <v>168</v>
      </c>
      <c r="G185" s="28">
        <v>442</v>
      </c>
      <c r="H185" s="29">
        <f>G185/G186</f>
        <v>0.32357247437774522</v>
      </c>
    </row>
    <row r="186" spans="5:8" ht="16.5" thickBot="1" x14ac:dyDescent="0.3">
      <c r="E186" s="27"/>
      <c r="F186" s="39" t="s">
        <v>15</v>
      </c>
      <c r="G186" s="45">
        <f>SUM(G184:G185)</f>
        <v>1366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I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7.5" customWidth="1"/>
    <col min="16" max="16" width="10.875" style="1"/>
    <col min="17" max="17" width="12.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307</v>
      </c>
      <c r="P2" s="42" t="s">
        <v>291</v>
      </c>
      <c r="Q2" s="14" t="s">
        <v>17</v>
      </c>
    </row>
    <row r="3" spans="1:17" x14ac:dyDescent="0.25">
      <c r="A3" s="15" t="s">
        <v>2</v>
      </c>
      <c r="B3" s="9">
        <v>68</v>
      </c>
      <c r="C3" s="16">
        <f>B3/B16</f>
        <v>1.5486221817353677E-2</v>
      </c>
      <c r="E3" s="15" t="s">
        <v>56</v>
      </c>
      <c r="F3" s="8" t="s">
        <v>57</v>
      </c>
      <c r="G3" s="9">
        <v>491</v>
      </c>
      <c r="H3" s="16">
        <f>G3/G5</f>
        <v>0.52289669861554844</v>
      </c>
      <c r="J3" s="15"/>
      <c r="K3" s="8" t="s">
        <v>171</v>
      </c>
      <c r="L3" s="9">
        <v>877</v>
      </c>
      <c r="M3" s="16">
        <f>L3/L5</f>
        <v>0.63689179375453886</v>
      </c>
      <c r="O3" s="15" t="s">
        <v>308</v>
      </c>
      <c r="P3" s="9">
        <v>2214</v>
      </c>
      <c r="Q3" s="16">
        <f>P3/P5</f>
        <v>0.64717918737211344</v>
      </c>
    </row>
    <row r="4" spans="1:17" ht="16.5" thickBot="1" x14ac:dyDescent="0.3">
      <c r="A4" s="15" t="s">
        <v>3</v>
      </c>
      <c r="B4" s="9">
        <v>437</v>
      </c>
      <c r="C4" s="16">
        <f>B4/B16</f>
        <v>9.952174903211114E-2</v>
      </c>
      <c r="E4" s="15"/>
      <c r="F4" s="24" t="s">
        <v>58</v>
      </c>
      <c r="G4" s="28">
        <v>448</v>
      </c>
      <c r="H4" s="29">
        <f>G4/G5</f>
        <v>0.47710330138445156</v>
      </c>
      <c r="J4" s="15"/>
      <c r="K4" s="10" t="s">
        <v>170</v>
      </c>
      <c r="L4" s="28">
        <v>500</v>
      </c>
      <c r="M4" s="29">
        <f>L4/L5</f>
        <v>0.36310820624546114</v>
      </c>
      <c r="O4" s="17" t="s">
        <v>309</v>
      </c>
      <c r="P4" s="40">
        <v>1207</v>
      </c>
      <c r="Q4" s="41">
        <f>P4/P5</f>
        <v>0.35282081262788656</v>
      </c>
    </row>
    <row r="5" spans="1:17" ht="16.5" thickBot="1" x14ac:dyDescent="0.3">
      <c r="A5" s="15" t="s">
        <v>4</v>
      </c>
      <c r="B5" s="9">
        <v>6</v>
      </c>
      <c r="C5" s="16">
        <f>B5/B16</f>
        <v>1.3664313368253246E-3</v>
      </c>
      <c r="E5" s="27"/>
      <c r="F5" s="32" t="s">
        <v>15</v>
      </c>
      <c r="G5" s="45">
        <f>SUM(G3:G4)</f>
        <v>939</v>
      </c>
      <c r="H5" s="34">
        <f>SUM(H3:H4)</f>
        <v>1</v>
      </c>
      <c r="J5" s="27"/>
      <c r="K5" s="32" t="s">
        <v>15</v>
      </c>
      <c r="L5" s="45">
        <f>SUM(L3:L4)</f>
        <v>1377</v>
      </c>
      <c r="M5" s="34">
        <f>SUM(M3:M4)</f>
        <v>1</v>
      </c>
      <c r="O5" s="32" t="s">
        <v>15</v>
      </c>
      <c r="P5" s="45">
        <f>SUM(P3:P4)</f>
        <v>3421</v>
      </c>
      <c r="Q5" s="34">
        <f>SUM(Q3:Q4)</f>
        <v>1</v>
      </c>
    </row>
    <row r="6" spans="1:17" ht="16.5" thickBot="1" x14ac:dyDescent="0.3">
      <c r="A6" s="15" t="s">
        <v>5</v>
      </c>
      <c r="B6" s="9">
        <v>928</v>
      </c>
      <c r="C6" s="16">
        <f>B6/B16</f>
        <v>0.21134138009565021</v>
      </c>
    </row>
    <row r="7" spans="1:17" x14ac:dyDescent="0.25">
      <c r="A7" s="15" t="s">
        <v>6</v>
      </c>
      <c r="B7" s="9">
        <v>5</v>
      </c>
      <c r="C7" s="16">
        <f>B7/B16</f>
        <v>1.1386927806877705E-3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  <c r="O7" s="12" t="s">
        <v>311</v>
      </c>
      <c r="P7" s="42" t="s">
        <v>16</v>
      </c>
      <c r="Q7" s="14" t="s">
        <v>17</v>
      </c>
    </row>
    <row r="8" spans="1:17" x14ac:dyDescent="0.25">
      <c r="A8" s="15" t="s">
        <v>7</v>
      </c>
      <c r="B8" s="9">
        <v>3</v>
      </c>
      <c r="C8" s="16">
        <f>B8/B16</f>
        <v>6.8321566841266228E-4</v>
      </c>
      <c r="E8" s="15"/>
      <c r="F8" s="8" t="s">
        <v>60</v>
      </c>
      <c r="G8" s="9">
        <v>304</v>
      </c>
      <c r="H8" s="16">
        <f>G8/G11</f>
        <v>0.32</v>
      </c>
      <c r="J8" s="15"/>
      <c r="K8" s="8" t="s">
        <v>225</v>
      </c>
      <c r="L8" s="9">
        <v>326</v>
      </c>
      <c r="M8" s="16">
        <f>L8/L10</f>
        <v>0.40597758405977585</v>
      </c>
      <c r="O8" s="15" t="s">
        <v>340</v>
      </c>
      <c r="P8" s="9">
        <v>1692</v>
      </c>
      <c r="Q8" s="16">
        <f>P8/P10</f>
        <v>0.50902527075812276</v>
      </c>
    </row>
    <row r="9" spans="1:17" ht="16.5" thickBot="1" x14ac:dyDescent="0.3">
      <c r="A9" s="15" t="s">
        <v>8</v>
      </c>
      <c r="B9" s="9">
        <v>25</v>
      </c>
      <c r="C9" s="16">
        <f>B9/B16</f>
        <v>5.6934639034388525E-3</v>
      </c>
      <c r="E9" s="15"/>
      <c r="F9" s="8" t="s">
        <v>61</v>
      </c>
      <c r="G9" s="9">
        <v>393</v>
      </c>
      <c r="H9" s="16">
        <f>G9/G11</f>
        <v>0.41368421052631577</v>
      </c>
      <c r="J9" s="15"/>
      <c r="K9" s="24" t="s">
        <v>226</v>
      </c>
      <c r="L9" s="28">
        <v>477</v>
      </c>
      <c r="M9" s="29">
        <f>L9/L10</f>
        <v>0.5940224159402242</v>
      </c>
      <c r="O9" s="22" t="s">
        <v>313</v>
      </c>
      <c r="P9" s="28">
        <v>1632</v>
      </c>
      <c r="Q9" s="29">
        <f>P9/P10</f>
        <v>0.49097472924187724</v>
      </c>
    </row>
    <row r="10" spans="1:17" ht="16.5" thickBot="1" x14ac:dyDescent="0.3">
      <c r="A10" s="15" t="s">
        <v>9</v>
      </c>
      <c r="B10" s="9">
        <v>106</v>
      </c>
      <c r="C10" s="16">
        <f>B10/B16</f>
        <v>2.4140286950580733E-2</v>
      </c>
      <c r="E10" s="15"/>
      <c r="F10" s="24" t="s">
        <v>62</v>
      </c>
      <c r="G10" s="28">
        <v>253</v>
      </c>
      <c r="H10" s="29">
        <f>G10/G11</f>
        <v>0.26631578947368423</v>
      </c>
      <c r="J10" s="27"/>
      <c r="K10" s="32" t="s">
        <v>15</v>
      </c>
      <c r="L10" s="45">
        <f>SUM(L8:L9)</f>
        <v>803</v>
      </c>
      <c r="M10" s="34">
        <f>SUM(M8:M9)</f>
        <v>1</v>
      </c>
      <c r="O10" s="32" t="s">
        <v>15</v>
      </c>
      <c r="P10" s="45">
        <f>SUM(P8:P9)</f>
        <v>3324</v>
      </c>
      <c r="Q10" s="34">
        <f>SUM(Q8:Q9)</f>
        <v>1</v>
      </c>
    </row>
    <row r="11" spans="1:17" ht="16.5" thickBot="1" x14ac:dyDescent="0.3">
      <c r="A11" s="15" t="s">
        <v>10</v>
      </c>
      <c r="B11" s="9">
        <v>15</v>
      </c>
      <c r="C11" s="16">
        <f>B11/B16</f>
        <v>3.4160783420633112E-3</v>
      </c>
      <c r="E11" s="27"/>
      <c r="F11" s="32" t="s">
        <v>15</v>
      </c>
      <c r="G11" s="45">
        <f>SUM(G8:G10)</f>
        <v>950</v>
      </c>
      <c r="H11" s="34">
        <f>SUM(H8:H10)</f>
        <v>1</v>
      </c>
    </row>
    <row r="12" spans="1:17" ht="16.5" thickBot="1" x14ac:dyDescent="0.3">
      <c r="A12" s="15" t="s">
        <v>11</v>
      </c>
      <c r="B12" s="9">
        <v>598</v>
      </c>
      <c r="C12" s="16">
        <f>B12/B16</f>
        <v>0.13618765657025733</v>
      </c>
      <c r="F12" s="4"/>
      <c r="J12" s="12" t="s">
        <v>227</v>
      </c>
      <c r="K12" s="13"/>
      <c r="L12" s="44" t="s">
        <v>16</v>
      </c>
      <c r="M12" s="19" t="s">
        <v>17</v>
      </c>
      <c r="O12" s="12" t="s">
        <v>319</v>
      </c>
      <c r="P12" s="42" t="s">
        <v>16</v>
      </c>
      <c r="Q12" s="14" t="s">
        <v>17</v>
      </c>
    </row>
    <row r="13" spans="1:17" x14ac:dyDescent="0.25">
      <c r="A13" s="15" t="s">
        <v>12</v>
      </c>
      <c r="B13" s="9">
        <v>7</v>
      </c>
      <c r="C13" s="16">
        <f>B13/B16</f>
        <v>1.5941698929628787E-3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532</v>
      </c>
      <c r="M13" s="16">
        <f>L13/L15</f>
        <v>0.66500000000000004</v>
      </c>
      <c r="O13" s="15" t="s">
        <v>341</v>
      </c>
      <c r="P13" s="9">
        <v>688</v>
      </c>
      <c r="Q13" s="16">
        <f>P13/P16</f>
        <v>0.66281310211946054</v>
      </c>
    </row>
    <row r="14" spans="1:17" ht="16.5" thickBot="1" x14ac:dyDescent="0.3">
      <c r="A14" s="15" t="s">
        <v>13</v>
      </c>
      <c r="B14" s="9">
        <v>2121</v>
      </c>
      <c r="C14" s="16">
        <f>B14/B16</f>
        <v>0.48303347756775222</v>
      </c>
      <c r="E14" s="21"/>
      <c r="F14" s="10" t="s">
        <v>64</v>
      </c>
      <c r="G14" s="9">
        <v>346</v>
      </c>
      <c r="H14" s="16">
        <f>G14/G17</f>
        <v>0.38359201773835921</v>
      </c>
      <c r="J14" s="15"/>
      <c r="K14" s="10" t="s">
        <v>228</v>
      </c>
      <c r="L14" s="28">
        <v>268</v>
      </c>
      <c r="M14" s="29">
        <f>L14/L15</f>
        <v>0.33500000000000002</v>
      </c>
      <c r="O14" s="15" t="s">
        <v>342</v>
      </c>
      <c r="P14" s="9">
        <v>238</v>
      </c>
      <c r="Q14" s="16">
        <f>P14/P16</f>
        <v>0.22928709055876687</v>
      </c>
    </row>
    <row r="15" spans="1:17" ht="16.5" thickBot="1" x14ac:dyDescent="0.3">
      <c r="A15" s="22" t="s">
        <v>14</v>
      </c>
      <c r="B15" s="28">
        <v>72</v>
      </c>
      <c r="C15" s="29">
        <f>B15/B16</f>
        <v>1.6397176041903893E-2</v>
      </c>
      <c r="E15" s="21"/>
      <c r="F15" s="10" t="s">
        <v>65</v>
      </c>
      <c r="G15" s="9">
        <v>337</v>
      </c>
      <c r="H15" s="16">
        <f>G15/G17</f>
        <v>0.3736141906873614</v>
      </c>
      <c r="J15" s="27"/>
      <c r="K15" s="32" t="s">
        <v>15</v>
      </c>
      <c r="L15" s="45">
        <f>SUM(L13:L14)</f>
        <v>800</v>
      </c>
      <c r="M15" s="34">
        <f>SUM(M13:M14)</f>
        <v>1</v>
      </c>
      <c r="O15" s="22" t="s">
        <v>343</v>
      </c>
      <c r="P15" s="28">
        <v>112</v>
      </c>
      <c r="Q15" s="29">
        <f>P15/P16</f>
        <v>0.10789980732177264</v>
      </c>
    </row>
    <row r="16" spans="1:17" ht="16.5" thickBot="1" x14ac:dyDescent="0.3">
      <c r="A16" s="32" t="s">
        <v>15</v>
      </c>
      <c r="B16" s="45">
        <f>SUM(B3:B15)</f>
        <v>4391</v>
      </c>
      <c r="C16" s="34">
        <f>SUM(C3:C15)</f>
        <v>1</v>
      </c>
      <c r="E16" s="15"/>
      <c r="F16" s="31" t="s">
        <v>66</v>
      </c>
      <c r="G16" s="28">
        <v>219</v>
      </c>
      <c r="H16" s="29">
        <f>G16/G17</f>
        <v>0.24279379157427938</v>
      </c>
      <c r="O16" s="32" t="s">
        <v>15</v>
      </c>
      <c r="P16" s="45">
        <f>SUM(P13:P15)</f>
        <v>1038</v>
      </c>
      <c r="Q16" s="34">
        <f>SUM(Q13:Q15)</f>
        <v>1</v>
      </c>
    </row>
    <row r="17" spans="1:17" ht="16.5" thickBot="1" x14ac:dyDescent="0.3">
      <c r="E17" s="27"/>
      <c r="F17" s="38" t="s">
        <v>15</v>
      </c>
      <c r="G17" s="45">
        <f>SUM(G14:G16)</f>
        <v>902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501</v>
      </c>
      <c r="M18" s="16">
        <f>L18/L20</f>
        <v>0.64645161290322584</v>
      </c>
      <c r="O18" s="12" t="s">
        <v>301</v>
      </c>
      <c r="P18" s="42" t="s">
        <v>16</v>
      </c>
      <c r="Q18" s="14" t="s">
        <v>17</v>
      </c>
    </row>
    <row r="19" spans="1:17" ht="16.5" thickBot="1" x14ac:dyDescent="0.3">
      <c r="A19" s="15" t="s">
        <v>19</v>
      </c>
      <c r="B19" s="9">
        <v>124</v>
      </c>
      <c r="C19" s="16">
        <f>B19/B24</f>
        <v>3.3066666666666668E-2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274</v>
      </c>
      <c r="M19" s="29">
        <f>L19/L20</f>
        <v>0.35354838709677422</v>
      </c>
      <c r="O19" s="15" t="s">
        <v>344</v>
      </c>
      <c r="P19" s="9">
        <v>374</v>
      </c>
      <c r="Q19" s="16">
        <f>P19/P23</f>
        <v>0.33068081343943412</v>
      </c>
    </row>
    <row r="20" spans="1:17" ht="16.5" thickBot="1" x14ac:dyDescent="0.3">
      <c r="A20" s="15" t="s">
        <v>20</v>
      </c>
      <c r="B20" s="9">
        <v>230</v>
      </c>
      <c r="C20" s="16">
        <f>B20/B24</f>
        <v>6.133333333333333E-2</v>
      </c>
      <c r="E20" s="15"/>
      <c r="F20" s="11" t="s">
        <v>68</v>
      </c>
      <c r="G20" s="9">
        <v>416</v>
      </c>
      <c r="H20" s="16">
        <f>G20/G22</f>
        <v>0.47926267281105989</v>
      </c>
      <c r="J20" s="27"/>
      <c r="K20" s="32" t="s">
        <v>15</v>
      </c>
      <c r="L20" s="45">
        <f>SUM(L18:L19)</f>
        <v>775</v>
      </c>
      <c r="M20" s="34">
        <f>SUM(M18:M19)</f>
        <v>1</v>
      </c>
      <c r="O20" s="15" t="s">
        <v>345</v>
      </c>
      <c r="P20" s="9">
        <v>433</v>
      </c>
      <c r="Q20" s="16">
        <f>P20/P23</f>
        <v>0.3828470380194518</v>
      </c>
    </row>
    <row r="21" spans="1:17" ht="16.5" thickBot="1" x14ac:dyDescent="0.3">
      <c r="A21" s="15" t="s">
        <v>21</v>
      </c>
      <c r="B21" s="9">
        <v>763</v>
      </c>
      <c r="C21" s="16">
        <f>B21/B24</f>
        <v>0.20346666666666666</v>
      </c>
      <c r="E21" s="15"/>
      <c r="F21" s="23" t="s">
        <v>69</v>
      </c>
      <c r="G21" s="28">
        <v>452</v>
      </c>
      <c r="H21" s="29">
        <f>G21/G22</f>
        <v>0.52073732718894006</v>
      </c>
      <c r="O21" s="15" t="s">
        <v>346</v>
      </c>
      <c r="P21" s="9">
        <v>263</v>
      </c>
      <c r="Q21" s="16">
        <f>P21/P23</f>
        <v>0.23253757736516356</v>
      </c>
    </row>
    <row r="22" spans="1:17" ht="16.5" thickBot="1" x14ac:dyDescent="0.3">
      <c r="A22" s="15" t="s">
        <v>22</v>
      </c>
      <c r="B22" s="9">
        <v>68</v>
      </c>
      <c r="C22" s="16">
        <f>B22/B24</f>
        <v>1.8133333333333335E-2</v>
      </c>
      <c r="E22" s="27"/>
      <c r="F22" s="39" t="s">
        <v>15</v>
      </c>
      <c r="G22" s="45">
        <f>SUM(G20:G21)</f>
        <v>868</v>
      </c>
      <c r="H22" s="34">
        <f>SUM(H20:H21)</f>
        <v>1</v>
      </c>
      <c r="O22" s="22" t="s">
        <v>347</v>
      </c>
      <c r="P22" s="28">
        <v>61</v>
      </c>
      <c r="Q22" s="29">
        <f>P22/P23</f>
        <v>5.3934571175950484E-2</v>
      </c>
    </row>
    <row r="23" spans="1:17" ht="16.5" thickBot="1" x14ac:dyDescent="0.3">
      <c r="A23" s="22" t="s">
        <v>23</v>
      </c>
      <c r="B23" s="28">
        <v>2565</v>
      </c>
      <c r="C23" s="29">
        <f>B23/B24</f>
        <v>0.68400000000000005</v>
      </c>
      <c r="F23" s="3"/>
      <c r="O23" s="32" t="s">
        <v>15</v>
      </c>
      <c r="P23" s="45">
        <f>SUM(P19:P22)</f>
        <v>1131</v>
      </c>
      <c r="Q23" s="34">
        <f>SUM(Q19:Q22)</f>
        <v>0.99999999999999989</v>
      </c>
    </row>
    <row r="24" spans="1:17" ht="16.5" thickBot="1" x14ac:dyDescent="0.3">
      <c r="A24" s="35" t="s">
        <v>15</v>
      </c>
      <c r="B24" s="45">
        <f>SUM(B19:B23)</f>
        <v>3750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7" ht="16.5" thickBot="1" x14ac:dyDescent="0.3">
      <c r="E25" s="15"/>
      <c r="F25" s="11" t="s">
        <v>71</v>
      </c>
      <c r="G25" s="9">
        <v>258</v>
      </c>
      <c r="H25" s="16">
        <f>G25/G29</f>
        <v>0.30034924330616997</v>
      </c>
      <c r="O25" s="12" t="s">
        <v>330</v>
      </c>
      <c r="P25" s="42" t="s">
        <v>16</v>
      </c>
      <c r="Q25" s="14" t="s">
        <v>17</v>
      </c>
    </row>
    <row r="26" spans="1:17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136</v>
      </c>
      <c r="H26" s="16">
        <f>G26/G29</f>
        <v>0.15832363213038417</v>
      </c>
      <c r="O26" s="15" t="s">
        <v>348</v>
      </c>
      <c r="P26" s="9">
        <v>1868</v>
      </c>
      <c r="Q26" s="16">
        <f>P26/P28</f>
        <v>0.44233956902675825</v>
      </c>
    </row>
    <row r="27" spans="1:17" ht="16.5" thickBot="1" x14ac:dyDescent="0.3">
      <c r="A27" s="15" t="s">
        <v>33</v>
      </c>
      <c r="B27" s="9">
        <v>641</v>
      </c>
      <c r="C27" s="16">
        <f>B27/B29</f>
        <v>0.16939746300211417</v>
      </c>
      <c r="E27" s="15"/>
      <c r="F27" s="11" t="s">
        <v>73</v>
      </c>
      <c r="G27" s="9">
        <v>135</v>
      </c>
      <c r="H27" s="16">
        <f>G27/G29</f>
        <v>0.15715948777648428</v>
      </c>
      <c r="O27" s="22" t="s">
        <v>349</v>
      </c>
      <c r="P27" s="28">
        <v>2355</v>
      </c>
      <c r="Q27" s="29">
        <f>P27/P28</f>
        <v>0.55766043097324181</v>
      </c>
    </row>
    <row r="28" spans="1:17" ht="16.5" thickBot="1" x14ac:dyDescent="0.3">
      <c r="A28" s="21" t="s">
        <v>32</v>
      </c>
      <c r="B28" s="28">
        <v>3143</v>
      </c>
      <c r="C28" s="29">
        <f>B28/B29</f>
        <v>0.83060253699788589</v>
      </c>
      <c r="E28" s="15"/>
      <c r="F28" s="23" t="s">
        <v>74</v>
      </c>
      <c r="G28" s="28">
        <v>330</v>
      </c>
      <c r="H28" s="29">
        <f>G28/G29</f>
        <v>0.38416763678696159</v>
      </c>
      <c r="O28" s="32" t="s">
        <v>15</v>
      </c>
      <c r="P28" s="45">
        <f>SUM(P26:P27)</f>
        <v>4223</v>
      </c>
      <c r="Q28" s="34">
        <f>SUM(Q26:Q27)</f>
        <v>1</v>
      </c>
    </row>
    <row r="29" spans="1:17" ht="16.5" thickBot="1" x14ac:dyDescent="0.3">
      <c r="A29" s="32" t="s">
        <v>15</v>
      </c>
      <c r="B29" s="45">
        <f>SUM(B27:B28)</f>
        <v>3784</v>
      </c>
      <c r="C29" s="34">
        <f>SUM(C27:C28)</f>
        <v>1</v>
      </c>
      <c r="E29" s="27"/>
      <c r="F29" s="39" t="s">
        <v>15</v>
      </c>
      <c r="G29" s="45">
        <f>SUM(G25:G28)</f>
        <v>859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  <c r="O30" s="12" t="s">
        <v>350</v>
      </c>
      <c r="P30" s="42" t="s">
        <v>16</v>
      </c>
      <c r="Q30" s="14" t="s">
        <v>17</v>
      </c>
    </row>
    <row r="31" spans="1:17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O31" s="15" t="s">
        <v>351</v>
      </c>
      <c r="P31" s="9">
        <v>238</v>
      </c>
      <c r="Q31" s="16">
        <f>P31/P34</f>
        <v>0.2375249500998004</v>
      </c>
    </row>
    <row r="32" spans="1:17" x14ac:dyDescent="0.25">
      <c r="A32" s="15" t="s">
        <v>38</v>
      </c>
      <c r="B32" s="9">
        <v>774</v>
      </c>
      <c r="C32" s="16">
        <f>B32/B34</f>
        <v>0.26791277258566976</v>
      </c>
      <c r="E32" s="15"/>
      <c r="F32" s="11" t="s">
        <v>628</v>
      </c>
      <c r="G32" s="95">
        <v>286</v>
      </c>
      <c r="H32" s="16">
        <f>G32/G37</f>
        <v>0.34835566382460414</v>
      </c>
      <c r="O32" s="15" t="s">
        <v>352</v>
      </c>
      <c r="P32" s="9">
        <v>393</v>
      </c>
      <c r="Q32" s="16">
        <f>P32/P34</f>
        <v>0.39221556886227543</v>
      </c>
    </row>
    <row r="33" spans="1:17" ht="16.5" thickBot="1" x14ac:dyDescent="0.3">
      <c r="A33" s="22" t="s">
        <v>39</v>
      </c>
      <c r="B33" s="28">
        <v>2115</v>
      </c>
      <c r="C33" s="29">
        <f>B33/B34</f>
        <v>0.73208722741433019</v>
      </c>
      <c r="E33" s="15"/>
      <c r="F33" s="11" t="s">
        <v>629</v>
      </c>
      <c r="G33" s="95">
        <v>145</v>
      </c>
      <c r="H33" s="16">
        <f>G33/G37</f>
        <v>0.17661388550548113</v>
      </c>
      <c r="O33" s="22" t="s">
        <v>353</v>
      </c>
      <c r="P33" s="28">
        <v>371</v>
      </c>
      <c r="Q33" s="29">
        <f>P33/P34</f>
        <v>0.37025948103792417</v>
      </c>
    </row>
    <row r="34" spans="1:17" ht="16.5" thickBot="1" x14ac:dyDescent="0.3">
      <c r="A34" s="32" t="s">
        <v>15</v>
      </c>
      <c r="B34" s="45">
        <f>SUM(B32:B33)</f>
        <v>2889</v>
      </c>
      <c r="C34" s="34">
        <f>SUM(C32:C33)</f>
        <v>1</v>
      </c>
      <c r="E34" s="15"/>
      <c r="F34" s="11" t="s">
        <v>630</v>
      </c>
      <c r="G34" s="95">
        <v>179</v>
      </c>
      <c r="H34" s="16">
        <f>G34/G37</f>
        <v>0.21802679658952498</v>
      </c>
      <c r="O34" s="32" t="s">
        <v>15</v>
      </c>
      <c r="P34" s="45">
        <f>SUM(P31:P33)</f>
        <v>1002</v>
      </c>
      <c r="Q34" s="34">
        <f>SUM(Q31:Q33)</f>
        <v>1</v>
      </c>
    </row>
    <row r="35" spans="1:17" ht="16.5" thickBot="1" x14ac:dyDescent="0.3">
      <c r="E35" s="15"/>
      <c r="F35" s="11" t="s">
        <v>631</v>
      </c>
      <c r="G35" s="95">
        <v>152</v>
      </c>
      <c r="H35" s="16">
        <f>G35/G37</f>
        <v>0.18514007308160779</v>
      </c>
    </row>
    <row r="36" spans="1:17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59</v>
      </c>
      <c r="H36" s="29">
        <f>G36/G37</f>
        <v>7.186358099878197E-2</v>
      </c>
    </row>
    <row r="37" spans="1:17" ht="16.5" thickBot="1" x14ac:dyDescent="0.3">
      <c r="A37" s="15" t="s">
        <v>53</v>
      </c>
      <c r="B37" s="9">
        <v>1564</v>
      </c>
      <c r="C37" s="16">
        <f>B37/B39</f>
        <v>0.48226950354609927</v>
      </c>
      <c r="E37" s="27"/>
      <c r="F37" s="39" t="s">
        <v>15</v>
      </c>
      <c r="G37" s="97">
        <f>SUM(G32:G36)</f>
        <v>821</v>
      </c>
      <c r="H37" s="37">
        <f>SUM(H32:H36)</f>
        <v>1</v>
      </c>
    </row>
    <row r="38" spans="1:17" ht="16.5" thickBot="1" x14ac:dyDescent="0.3">
      <c r="A38" s="22" t="s">
        <v>54</v>
      </c>
      <c r="B38" s="28">
        <v>1679</v>
      </c>
      <c r="C38" s="29">
        <f>B38/B39</f>
        <v>0.51773049645390068</v>
      </c>
      <c r="F38" s="3"/>
    </row>
    <row r="39" spans="1:17" ht="16.5" thickBot="1" x14ac:dyDescent="0.3">
      <c r="A39" s="32" t="s">
        <v>15</v>
      </c>
      <c r="B39" s="45">
        <f>SUM(B37:B38)</f>
        <v>3243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17" x14ac:dyDescent="0.25">
      <c r="E40" s="15"/>
      <c r="F40" s="11" t="s">
        <v>76</v>
      </c>
      <c r="G40" s="9">
        <v>359</v>
      </c>
      <c r="H40" s="16">
        <f>G40/G44</f>
        <v>0.45732484076433122</v>
      </c>
    </row>
    <row r="41" spans="1:17" x14ac:dyDescent="0.25">
      <c r="E41" s="15"/>
      <c r="F41" s="11" t="s">
        <v>77</v>
      </c>
      <c r="G41" s="9">
        <v>134</v>
      </c>
      <c r="H41" s="16">
        <f>G41/G44</f>
        <v>0.17070063694267515</v>
      </c>
    </row>
    <row r="42" spans="1:17" x14ac:dyDescent="0.25">
      <c r="E42" s="15"/>
      <c r="F42" s="11" t="s">
        <v>78</v>
      </c>
      <c r="G42" s="9">
        <v>173</v>
      </c>
      <c r="H42" s="16">
        <f>G42/G44</f>
        <v>0.22038216560509555</v>
      </c>
    </row>
    <row r="43" spans="1:17" ht="16.5" thickBot="1" x14ac:dyDescent="0.3">
      <c r="E43" s="15"/>
      <c r="F43" s="23" t="s">
        <v>79</v>
      </c>
      <c r="G43" s="28">
        <v>119</v>
      </c>
      <c r="H43" s="29">
        <f>G43/G44</f>
        <v>0.15159235668789808</v>
      </c>
    </row>
    <row r="44" spans="1:17" ht="16.5" thickBot="1" x14ac:dyDescent="0.3">
      <c r="E44" s="27"/>
      <c r="F44" s="39" t="s">
        <v>15</v>
      </c>
      <c r="G44" s="45">
        <f>SUM(G40:G43)</f>
        <v>785</v>
      </c>
      <c r="H44" s="34">
        <f>SUM(H40:H43)</f>
        <v>1</v>
      </c>
    </row>
    <row r="45" spans="1:17" ht="16.5" thickBot="1" x14ac:dyDescent="0.3">
      <c r="E45" s="4"/>
      <c r="F45" s="3"/>
      <c r="G45" s="43"/>
      <c r="H45" s="4"/>
    </row>
    <row r="46" spans="1:17" x14ac:dyDescent="0.25">
      <c r="E46" s="12" t="s">
        <v>80</v>
      </c>
      <c r="F46" s="13"/>
      <c r="G46" s="42" t="s">
        <v>16</v>
      </c>
      <c r="H46" s="19" t="s">
        <v>17</v>
      </c>
    </row>
    <row r="47" spans="1:17" x14ac:dyDescent="0.25">
      <c r="B47"/>
      <c r="E47" s="15"/>
      <c r="F47" s="11" t="s">
        <v>641</v>
      </c>
      <c r="G47" s="9">
        <v>515</v>
      </c>
      <c r="H47" s="16">
        <f>G47/G49</f>
        <v>0.70936639118457301</v>
      </c>
    </row>
    <row r="48" spans="1:17" ht="16.5" thickBot="1" x14ac:dyDescent="0.3">
      <c r="B48"/>
      <c r="E48" s="15"/>
      <c r="F48" s="23" t="s">
        <v>82</v>
      </c>
      <c r="G48" s="28">
        <v>211</v>
      </c>
      <c r="H48" s="29">
        <f>G48/G49</f>
        <v>0.29063360881542699</v>
      </c>
    </row>
    <row r="49" spans="2:8" ht="16.5" thickBot="1" x14ac:dyDescent="0.3">
      <c r="B49"/>
      <c r="E49" s="27"/>
      <c r="F49" s="39" t="s">
        <v>15</v>
      </c>
      <c r="G49" s="45">
        <f>SUM(G47:G48)</f>
        <v>726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517</v>
      </c>
      <c r="H52" s="16">
        <f>G52/G54</f>
        <v>0.71212121212121215</v>
      </c>
    </row>
    <row r="53" spans="2:8" ht="16.5" thickBot="1" x14ac:dyDescent="0.3">
      <c r="B53"/>
      <c r="E53" s="15"/>
      <c r="F53" s="23" t="s">
        <v>85</v>
      </c>
      <c r="G53" s="28">
        <v>209</v>
      </c>
      <c r="H53" s="29">
        <f>G53/G54</f>
        <v>0.2878787878787879</v>
      </c>
    </row>
    <row r="54" spans="2:8" ht="16.5" thickBot="1" x14ac:dyDescent="0.3">
      <c r="B54"/>
      <c r="E54" s="27"/>
      <c r="F54" s="39" t="s">
        <v>15</v>
      </c>
      <c r="G54" s="45">
        <f>SUM(G52:G53)</f>
        <v>726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302</v>
      </c>
      <c r="H57" s="16">
        <f>G57/G59</f>
        <v>0.40053050397877982</v>
      </c>
    </row>
    <row r="58" spans="2:8" ht="16.5" thickBot="1" x14ac:dyDescent="0.3">
      <c r="B58"/>
      <c r="E58" s="15"/>
      <c r="F58" s="23" t="s">
        <v>88</v>
      </c>
      <c r="G58" s="28">
        <v>452</v>
      </c>
      <c r="H58" s="29">
        <f>G58/G59</f>
        <v>0.59946949602122013</v>
      </c>
    </row>
    <row r="59" spans="2:8" ht="16.5" thickBot="1" x14ac:dyDescent="0.3">
      <c r="B59"/>
      <c r="E59" s="27"/>
      <c r="F59" s="39" t="s">
        <v>15</v>
      </c>
      <c r="G59" s="45">
        <f>SUM(G57:G58)</f>
        <v>754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348</v>
      </c>
      <c r="H62" s="16">
        <f>G62/G64</f>
        <v>0.46711409395973152</v>
      </c>
    </row>
    <row r="63" spans="2:8" ht="16.5" thickBot="1" x14ac:dyDescent="0.3">
      <c r="B63"/>
      <c r="E63" s="15"/>
      <c r="F63" s="23" t="s">
        <v>91</v>
      </c>
      <c r="G63" s="28">
        <v>397</v>
      </c>
      <c r="H63" s="29">
        <f>G63/G64</f>
        <v>0.53288590604026842</v>
      </c>
    </row>
    <row r="64" spans="2:8" ht="16.5" thickBot="1" x14ac:dyDescent="0.3">
      <c r="B64"/>
      <c r="E64" s="27"/>
      <c r="F64" s="39" t="s">
        <v>15</v>
      </c>
      <c r="G64" s="45">
        <f>SUM(G62:G63)</f>
        <v>745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495</v>
      </c>
      <c r="H67" s="16">
        <f>G67/G70</f>
        <v>0.47687861271676302</v>
      </c>
    </row>
    <row r="68" spans="2:8" x14ac:dyDescent="0.25">
      <c r="B68"/>
      <c r="E68" s="15"/>
      <c r="F68" s="11" t="s">
        <v>94</v>
      </c>
      <c r="G68" s="9">
        <v>214</v>
      </c>
      <c r="H68" s="16">
        <f>G68/G70</f>
        <v>0.20616570327552985</v>
      </c>
    </row>
    <row r="69" spans="2:8" ht="16.5" thickBot="1" x14ac:dyDescent="0.3">
      <c r="B69"/>
      <c r="E69" s="15"/>
      <c r="F69" s="23" t="s">
        <v>95</v>
      </c>
      <c r="G69" s="28">
        <v>329</v>
      </c>
      <c r="H69" s="29">
        <f>G69/G70</f>
        <v>0.31695568400770713</v>
      </c>
    </row>
    <row r="70" spans="2:8" ht="16.5" thickBot="1" x14ac:dyDescent="0.3">
      <c r="B70"/>
      <c r="E70" s="27"/>
      <c r="F70" s="39" t="s">
        <v>15</v>
      </c>
      <c r="G70" s="45">
        <f>SUM(G67:G69)</f>
        <v>1038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318</v>
      </c>
      <c r="H73" s="16">
        <f>G73/G75</f>
        <v>0.32682425488180883</v>
      </c>
    </row>
    <row r="74" spans="2:8" ht="16.5" thickBot="1" x14ac:dyDescent="0.3">
      <c r="B74"/>
      <c r="E74" s="15"/>
      <c r="F74" s="23" t="s">
        <v>98</v>
      </c>
      <c r="G74" s="28">
        <v>655</v>
      </c>
      <c r="H74" s="29">
        <f>G74/G75</f>
        <v>0.67317574511819112</v>
      </c>
    </row>
    <row r="75" spans="2:8" ht="16.5" thickBot="1" x14ac:dyDescent="0.3">
      <c r="B75"/>
      <c r="E75" s="27"/>
      <c r="F75" s="39" t="s">
        <v>15</v>
      </c>
      <c r="G75" s="45">
        <f>SUM(G73:G74)</f>
        <v>973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424</v>
      </c>
      <c r="H78" s="16">
        <f>G78/G82</f>
        <v>0.42315369261477048</v>
      </c>
    </row>
    <row r="79" spans="2:8" x14ac:dyDescent="0.25">
      <c r="B79"/>
      <c r="E79" s="22"/>
      <c r="F79" s="23" t="s">
        <v>101</v>
      </c>
      <c r="G79" s="28">
        <v>117</v>
      </c>
      <c r="H79" s="29">
        <f>G79/G82</f>
        <v>0.11676646706586827</v>
      </c>
    </row>
    <row r="80" spans="2:8" x14ac:dyDescent="0.25">
      <c r="B80"/>
      <c r="E80" s="15"/>
      <c r="F80" s="11" t="s">
        <v>635</v>
      </c>
      <c r="G80" s="9">
        <v>322</v>
      </c>
      <c r="H80" s="16">
        <f>G80/G82</f>
        <v>0.32135728542914171</v>
      </c>
    </row>
    <row r="81" spans="2:8" ht="16.5" thickBot="1" x14ac:dyDescent="0.3">
      <c r="B81"/>
      <c r="E81" s="17"/>
      <c r="F81" s="91" t="s">
        <v>636</v>
      </c>
      <c r="G81" s="40">
        <v>139</v>
      </c>
      <c r="H81" s="41">
        <f>G81/G82</f>
        <v>0.13872255489021956</v>
      </c>
    </row>
    <row r="82" spans="2:8" ht="16.5" thickBot="1" x14ac:dyDescent="0.3">
      <c r="B82"/>
      <c r="E82" s="104"/>
      <c r="F82" s="105" t="s">
        <v>15</v>
      </c>
      <c r="G82" s="106">
        <f>SUM(G78:G81)</f>
        <v>1002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343</v>
      </c>
      <c r="H85" s="16">
        <f>G85/G88</f>
        <v>0.35143442622950821</v>
      </c>
    </row>
    <row r="86" spans="2:8" x14ac:dyDescent="0.25">
      <c r="B86"/>
      <c r="E86" s="15"/>
      <c r="F86" s="11" t="s">
        <v>104</v>
      </c>
      <c r="G86" s="9">
        <v>326</v>
      </c>
      <c r="H86" s="16">
        <f>G86/G88</f>
        <v>0.33401639344262296</v>
      </c>
    </row>
    <row r="87" spans="2:8" ht="16.5" thickBot="1" x14ac:dyDescent="0.3">
      <c r="B87"/>
      <c r="E87" s="15"/>
      <c r="F87" s="23" t="s">
        <v>105</v>
      </c>
      <c r="G87" s="28">
        <v>307</v>
      </c>
      <c r="H87" s="29">
        <f>G87/G88</f>
        <v>0.31454918032786883</v>
      </c>
    </row>
    <row r="88" spans="2:8" ht="16.5" thickBot="1" x14ac:dyDescent="0.3">
      <c r="B88"/>
      <c r="E88" s="27"/>
      <c r="F88" s="39" t="s">
        <v>15</v>
      </c>
      <c r="G88" s="45">
        <f>SUM(G85:G87)</f>
        <v>976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572</v>
      </c>
      <c r="H91" s="16">
        <f>G91/G93</f>
        <v>0.59459459459459463</v>
      </c>
    </row>
    <row r="92" spans="2:8" ht="16.5" thickBot="1" x14ac:dyDescent="0.3">
      <c r="B92"/>
      <c r="E92" s="15"/>
      <c r="F92" s="23" t="s">
        <v>108</v>
      </c>
      <c r="G92" s="28">
        <v>390</v>
      </c>
      <c r="H92" s="29">
        <f>G92/G93</f>
        <v>0.40540540540540543</v>
      </c>
    </row>
    <row r="93" spans="2:8" ht="16.5" thickBot="1" x14ac:dyDescent="0.3">
      <c r="B93"/>
      <c r="E93" s="27"/>
      <c r="F93" s="39" t="s">
        <v>15</v>
      </c>
      <c r="G93" s="45">
        <f>SUM(G91:G92)</f>
        <v>962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335</v>
      </c>
      <c r="H96" s="16">
        <f>G96/G98</f>
        <v>0.36492374727668847</v>
      </c>
    </row>
    <row r="97" spans="2:8" ht="16.5" thickBot="1" x14ac:dyDescent="0.3">
      <c r="B97"/>
      <c r="E97" s="15"/>
      <c r="F97" s="23" t="s">
        <v>111</v>
      </c>
      <c r="G97" s="28">
        <v>583</v>
      </c>
      <c r="H97" s="29">
        <f>G97/G98</f>
        <v>0.63507625272331159</v>
      </c>
    </row>
    <row r="98" spans="2:8" ht="16.5" thickBot="1" x14ac:dyDescent="0.3">
      <c r="B98"/>
      <c r="E98" s="27"/>
      <c r="F98" s="39" t="s">
        <v>15</v>
      </c>
      <c r="G98" s="45">
        <f>SUM(G96:G97)</f>
        <v>918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300</v>
      </c>
      <c r="H101" s="16">
        <f>G101/G103</f>
        <v>0.53667262969588547</v>
      </c>
    </row>
    <row r="102" spans="2:8" ht="16.5" thickBot="1" x14ac:dyDescent="0.3">
      <c r="B102"/>
      <c r="E102" s="15"/>
      <c r="F102" s="23" t="s">
        <v>114</v>
      </c>
      <c r="G102" s="28">
        <v>259</v>
      </c>
      <c r="H102" s="29">
        <f>G102/G103</f>
        <v>0.46332737030411447</v>
      </c>
    </row>
    <row r="103" spans="2:8" ht="16.5" thickBot="1" x14ac:dyDescent="0.3">
      <c r="B103"/>
      <c r="E103" s="27"/>
      <c r="F103" s="39" t="s">
        <v>15</v>
      </c>
      <c r="G103" s="45">
        <f>SUM(G101:G102)</f>
        <v>559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240</v>
      </c>
      <c r="H106" s="16">
        <f>G106/G108</f>
        <v>0.40816326530612246</v>
      </c>
    </row>
    <row r="107" spans="2:8" ht="16.5" thickBot="1" x14ac:dyDescent="0.3">
      <c r="B107"/>
      <c r="E107" s="15"/>
      <c r="F107" s="23" t="s">
        <v>117</v>
      </c>
      <c r="G107" s="28">
        <v>348</v>
      </c>
      <c r="H107" s="29">
        <f>G107/G108</f>
        <v>0.59183673469387754</v>
      </c>
    </row>
    <row r="108" spans="2:8" ht="16.5" thickBot="1" x14ac:dyDescent="0.3">
      <c r="B108"/>
      <c r="E108" s="27"/>
      <c r="F108" s="39" t="s">
        <v>15</v>
      </c>
      <c r="G108" s="45">
        <f>SUM(G106:G107)</f>
        <v>588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230</v>
      </c>
      <c r="H111" s="16">
        <f>G111/G116</f>
        <v>0.28967254408060455</v>
      </c>
    </row>
    <row r="112" spans="2:8" x14ac:dyDescent="0.25">
      <c r="B112"/>
      <c r="E112" s="15"/>
      <c r="F112" s="11" t="s">
        <v>120</v>
      </c>
      <c r="G112" s="9">
        <v>70</v>
      </c>
      <c r="H112" s="16">
        <f>G112/G116</f>
        <v>8.8161209068010074E-2</v>
      </c>
    </row>
    <row r="113" spans="2:8" x14ac:dyDescent="0.25">
      <c r="B113"/>
      <c r="E113" s="15"/>
      <c r="F113" s="11" t="s">
        <v>121</v>
      </c>
      <c r="G113" s="9">
        <v>195</v>
      </c>
      <c r="H113" s="16">
        <f>G113/G116</f>
        <v>0.2455919395465995</v>
      </c>
    </row>
    <row r="114" spans="2:8" x14ac:dyDescent="0.25">
      <c r="B114"/>
      <c r="E114" s="15"/>
      <c r="F114" s="11" t="s">
        <v>122</v>
      </c>
      <c r="G114" s="9">
        <v>106</v>
      </c>
      <c r="H114" s="16">
        <f>G114/G116</f>
        <v>0.13350125944584382</v>
      </c>
    </row>
    <row r="115" spans="2:8" ht="16.5" thickBot="1" x14ac:dyDescent="0.3">
      <c r="B115"/>
      <c r="E115" s="15"/>
      <c r="F115" s="23" t="s">
        <v>123</v>
      </c>
      <c r="G115" s="28">
        <v>193</v>
      </c>
      <c r="H115" s="29">
        <f>G115/G116</f>
        <v>0.24307304785894207</v>
      </c>
    </row>
    <row r="116" spans="2:8" ht="16.5" thickBot="1" x14ac:dyDescent="0.3">
      <c r="B116"/>
      <c r="E116" s="27"/>
      <c r="F116" s="39" t="s">
        <v>15</v>
      </c>
      <c r="G116" s="45">
        <f>SUM(G111:G115)</f>
        <v>794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340</v>
      </c>
      <c r="H119" s="16">
        <f>G119/G121</f>
        <v>0.43814432989690721</v>
      </c>
    </row>
    <row r="120" spans="2:8" ht="16.5" thickBot="1" x14ac:dyDescent="0.3">
      <c r="B120"/>
      <c r="E120" s="15"/>
      <c r="F120" s="23" t="s">
        <v>126</v>
      </c>
      <c r="G120" s="28">
        <v>436</v>
      </c>
      <c r="H120" s="29">
        <f>G120/G121</f>
        <v>0.56185567010309279</v>
      </c>
    </row>
    <row r="121" spans="2:8" ht="16.5" thickBot="1" x14ac:dyDescent="0.3">
      <c r="B121"/>
      <c r="E121" s="27"/>
      <c r="F121" s="39" t="s">
        <v>15</v>
      </c>
      <c r="G121" s="45">
        <f>SUM(G119:G120)</f>
        <v>776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315</v>
      </c>
      <c r="H124" s="16">
        <f>G124/G127</f>
        <v>0.41122715404699739</v>
      </c>
    </row>
    <row r="125" spans="2:8" x14ac:dyDescent="0.25">
      <c r="B125"/>
      <c r="E125" s="15"/>
      <c r="F125" s="11" t="s">
        <v>129</v>
      </c>
      <c r="G125" s="9">
        <v>170</v>
      </c>
      <c r="H125" s="16">
        <f>G125/G127</f>
        <v>0.22193211488250653</v>
      </c>
    </row>
    <row r="126" spans="2:8" ht="16.5" thickBot="1" x14ac:dyDescent="0.3">
      <c r="B126"/>
      <c r="E126" s="15"/>
      <c r="F126" s="23" t="s">
        <v>130</v>
      </c>
      <c r="G126" s="28">
        <v>281</v>
      </c>
      <c r="H126" s="29">
        <f>G126/G127</f>
        <v>0.36684073107049608</v>
      </c>
    </row>
    <row r="127" spans="2:8" ht="16.5" thickBot="1" x14ac:dyDescent="0.3">
      <c r="B127"/>
      <c r="E127" s="27"/>
      <c r="F127" s="39" t="s">
        <v>15</v>
      </c>
      <c r="G127" s="45">
        <f>SUM(G124:G126)</f>
        <v>766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440</v>
      </c>
      <c r="H130" s="16">
        <f>G130/G134</f>
        <v>0.53987730061349692</v>
      </c>
    </row>
    <row r="131" spans="2:8" x14ac:dyDescent="0.25">
      <c r="B131"/>
      <c r="E131" s="15"/>
      <c r="F131" s="11" t="s">
        <v>133</v>
      </c>
      <c r="G131" s="9">
        <v>84</v>
      </c>
      <c r="H131" s="16">
        <f>G131/G134</f>
        <v>0.10306748466257669</v>
      </c>
    </row>
    <row r="132" spans="2:8" x14ac:dyDescent="0.25">
      <c r="B132"/>
      <c r="E132" s="15"/>
      <c r="F132" s="11" t="s">
        <v>134</v>
      </c>
      <c r="G132" s="9">
        <v>221</v>
      </c>
      <c r="H132" s="16">
        <f>G132/G134</f>
        <v>0.27116564417177913</v>
      </c>
    </row>
    <row r="133" spans="2:8" ht="16.5" thickBot="1" x14ac:dyDescent="0.3">
      <c r="B133"/>
      <c r="E133" s="15"/>
      <c r="F133" s="23" t="s">
        <v>135</v>
      </c>
      <c r="G133" s="28">
        <v>70</v>
      </c>
      <c r="H133" s="29">
        <f>G133/G134</f>
        <v>8.5889570552147243E-2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815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403</v>
      </c>
      <c r="H137" s="16">
        <f>G137/G139</f>
        <v>0.52679738562091505</v>
      </c>
    </row>
    <row r="138" spans="2:8" ht="16.5" thickBot="1" x14ac:dyDescent="0.3">
      <c r="B138"/>
      <c r="E138" s="15"/>
      <c r="F138" s="23" t="s">
        <v>138</v>
      </c>
      <c r="G138" s="28">
        <v>362</v>
      </c>
      <c r="H138" s="29">
        <f>G138/G139</f>
        <v>0.47320261437908495</v>
      </c>
    </row>
    <row r="139" spans="2:8" ht="16.5" thickBot="1" x14ac:dyDescent="0.3">
      <c r="B139"/>
      <c r="E139" s="27"/>
      <c r="F139" s="39" t="s">
        <v>15</v>
      </c>
      <c r="G139" s="45">
        <f>SUM(G137:G138)</f>
        <v>765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109</v>
      </c>
      <c r="H142" s="16">
        <f>G142/G146</f>
        <v>0.13762626262626262</v>
      </c>
    </row>
    <row r="143" spans="2:8" x14ac:dyDescent="0.25">
      <c r="E143" s="15"/>
      <c r="F143" s="11" t="s">
        <v>141</v>
      </c>
      <c r="G143" s="9">
        <v>331</v>
      </c>
      <c r="H143" s="16">
        <f>G143/G146</f>
        <v>0.41792929292929293</v>
      </c>
    </row>
    <row r="144" spans="2:8" x14ac:dyDescent="0.25">
      <c r="E144" s="15"/>
      <c r="F144" s="11" t="s">
        <v>142</v>
      </c>
      <c r="G144" s="9">
        <v>152</v>
      </c>
      <c r="H144" s="16">
        <f>G144/G146</f>
        <v>0.19191919191919191</v>
      </c>
    </row>
    <row r="145" spans="5:8" ht="16.5" thickBot="1" x14ac:dyDescent="0.3">
      <c r="E145" s="15"/>
      <c r="F145" s="23" t="s">
        <v>143</v>
      </c>
      <c r="G145" s="28">
        <v>200</v>
      </c>
      <c r="H145" s="29">
        <f>G145/G146</f>
        <v>0.25252525252525254</v>
      </c>
    </row>
    <row r="146" spans="5:8" ht="16.5" thickBot="1" x14ac:dyDescent="0.3">
      <c r="E146" s="27"/>
      <c r="F146" s="39" t="s">
        <v>15</v>
      </c>
      <c r="G146" s="45">
        <f>SUM(G142:G145)</f>
        <v>792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308</v>
      </c>
      <c r="H149" s="16">
        <f>G149/G152</f>
        <v>0.38693467336683418</v>
      </c>
    </row>
    <row r="150" spans="5:8" x14ac:dyDescent="0.25">
      <c r="E150" s="15"/>
      <c r="F150" s="11" t="s">
        <v>146</v>
      </c>
      <c r="G150" s="9">
        <v>171</v>
      </c>
      <c r="H150" s="16">
        <f>G150/G152</f>
        <v>0.21482412060301506</v>
      </c>
    </row>
    <row r="151" spans="5:8" ht="16.5" thickBot="1" x14ac:dyDescent="0.3">
      <c r="E151" s="15"/>
      <c r="F151" s="23" t="s">
        <v>147</v>
      </c>
      <c r="G151" s="28">
        <v>317</v>
      </c>
      <c r="H151" s="29">
        <f>G151/G152</f>
        <v>0.39824120603015073</v>
      </c>
    </row>
    <row r="152" spans="5:8" ht="16.5" thickBot="1" x14ac:dyDescent="0.3">
      <c r="E152" s="27"/>
      <c r="F152" s="39" t="s">
        <v>15</v>
      </c>
      <c r="G152" s="45">
        <f>SUM(G149:G151)</f>
        <v>796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332</v>
      </c>
      <c r="H155" s="16">
        <f>G155/G158</f>
        <v>0.41396508728179549</v>
      </c>
    </row>
    <row r="156" spans="5:8" x14ac:dyDescent="0.25">
      <c r="E156" s="15"/>
      <c r="F156" s="11" t="s">
        <v>150</v>
      </c>
      <c r="G156" s="9">
        <v>140</v>
      </c>
      <c r="H156" s="16">
        <f>G156/G158</f>
        <v>0.1745635910224439</v>
      </c>
    </row>
    <row r="157" spans="5:8" ht="16.5" thickBot="1" x14ac:dyDescent="0.3">
      <c r="E157" s="15"/>
      <c r="F157" s="23" t="s">
        <v>151</v>
      </c>
      <c r="G157" s="28">
        <v>330</v>
      </c>
      <c r="H157" s="29">
        <f>G157/G158</f>
        <v>0.41147132169576062</v>
      </c>
    </row>
    <row r="158" spans="5:8" ht="16.5" thickBot="1" x14ac:dyDescent="0.3">
      <c r="E158" s="27"/>
      <c r="F158" s="39" t="s">
        <v>15</v>
      </c>
      <c r="G158" s="45">
        <f>SUM(G155:G157)</f>
        <v>802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429</v>
      </c>
      <c r="H161" s="16">
        <f>G161/G163</f>
        <v>0.55932203389830504</v>
      </c>
    </row>
    <row r="162" spans="5:8" ht="16.5" thickBot="1" x14ac:dyDescent="0.3">
      <c r="E162" s="15"/>
      <c r="F162" s="23" t="s">
        <v>154</v>
      </c>
      <c r="G162" s="28">
        <v>338</v>
      </c>
      <c r="H162" s="29">
        <f>G162/G163</f>
        <v>0.44067796610169491</v>
      </c>
    </row>
    <row r="163" spans="5:8" ht="16.5" thickBot="1" x14ac:dyDescent="0.3">
      <c r="E163" s="27"/>
      <c r="F163" s="39" t="s">
        <v>15</v>
      </c>
      <c r="G163" s="45">
        <f>SUM(G161:G162)</f>
        <v>767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441</v>
      </c>
      <c r="H166" s="16">
        <f>G166/G168</f>
        <v>0.57798165137614677</v>
      </c>
    </row>
    <row r="167" spans="5:8" ht="16.5" thickBot="1" x14ac:dyDescent="0.3">
      <c r="E167" s="15"/>
      <c r="F167" s="23" t="s">
        <v>157</v>
      </c>
      <c r="G167" s="28">
        <v>322</v>
      </c>
      <c r="H167" s="29">
        <f>G167/G168</f>
        <v>0.42201834862385323</v>
      </c>
    </row>
    <row r="168" spans="5:8" ht="16.5" thickBot="1" x14ac:dyDescent="0.3">
      <c r="E168" s="27"/>
      <c r="F168" s="39" t="s">
        <v>15</v>
      </c>
      <c r="G168" s="45">
        <f>SUM(G166:G167)</f>
        <v>763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310</v>
      </c>
      <c r="H171" s="16">
        <f>G171/G176</f>
        <v>0.19987105093488072</v>
      </c>
    </row>
    <row r="172" spans="5:8" x14ac:dyDescent="0.25">
      <c r="E172" s="15"/>
      <c r="F172" s="11" t="s">
        <v>50</v>
      </c>
      <c r="G172" s="9">
        <v>429</v>
      </c>
      <c r="H172" s="16">
        <f>G172/G176</f>
        <v>0.27659574468085107</v>
      </c>
    </row>
    <row r="173" spans="5:8" x14ac:dyDescent="0.25">
      <c r="E173" s="15"/>
      <c r="F173" s="11" t="s">
        <v>160</v>
      </c>
      <c r="G173" s="9">
        <v>395</v>
      </c>
      <c r="H173" s="16">
        <f>G173/G176</f>
        <v>0.25467440361057381</v>
      </c>
    </row>
    <row r="174" spans="5:8" x14ac:dyDescent="0.25">
      <c r="E174" s="15"/>
      <c r="F174" s="11" t="s">
        <v>161</v>
      </c>
      <c r="G174" s="9">
        <v>154</v>
      </c>
      <c r="H174" s="16">
        <f>G174/G176</f>
        <v>9.9290780141843976E-2</v>
      </c>
    </row>
    <row r="175" spans="5:8" ht="16.5" thickBot="1" x14ac:dyDescent="0.3">
      <c r="E175" s="15"/>
      <c r="F175" s="23" t="s">
        <v>162</v>
      </c>
      <c r="G175" s="28">
        <v>263</v>
      </c>
      <c r="H175" s="29">
        <f>G175/G176</f>
        <v>0.16956802063185042</v>
      </c>
    </row>
    <row r="176" spans="5:8" ht="16.5" thickBot="1" x14ac:dyDescent="0.3">
      <c r="E176" s="27"/>
      <c r="F176" s="39" t="s">
        <v>15</v>
      </c>
      <c r="G176" s="45">
        <f>SUM(G171:G175)</f>
        <v>1551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1224</v>
      </c>
      <c r="H179" s="16">
        <f>G179/G181</f>
        <v>0.82870683818551116</v>
      </c>
    </row>
    <row r="180" spans="5:8" ht="16.5" thickBot="1" x14ac:dyDescent="0.3">
      <c r="E180" s="15"/>
      <c r="F180" s="23" t="s">
        <v>165</v>
      </c>
      <c r="G180" s="28">
        <v>253</v>
      </c>
      <c r="H180" s="29">
        <f>G180/G181</f>
        <v>0.17129316181448884</v>
      </c>
    </row>
    <row r="181" spans="5:8" ht="16.5" thickBot="1" x14ac:dyDescent="0.3">
      <c r="E181" s="27"/>
      <c r="F181" s="39" t="s">
        <v>15</v>
      </c>
      <c r="G181" s="45">
        <f>SUM(G179:G180)</f>
        <v>1477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1002</v>
      </c>
      <c r="H184" s="16">
        <f>G184/G186</f>
        <v>0.70712773465067047</v>
      </c>
    </row>
    <row r="185" spans="5:8" ht="16.5" thickBot="1" x14ac:dyDescent="0.3">
      <c r="E185" s="15"/>
      <c r="F185" s="23" t="s">
        <v>168</v>
      </c>
      <c r="G185" s="28">
        <v>415</v>
      </c>
      <c r="H185" s="29">
        <f>G185/G186</f>
        <v>0.29287226534932959</v>
      </c>
    </row>
    <row r="186" spans="5:8" ht="16.5" thickBot="1" x14ac:dyDescent="0.3">
      <c r="E186" s="27"/>
      <c r="F186" s="39" t="s">
        <v>15</v>
      </c>
      <c r="G186" s="45">
        <f>SUM(G184:G185)</f>
        <v>1417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F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3.5" customWidth="1"/>
    <col min="16" max="16" width="10.875" style="1"/>
    <col min="17" max="17" width="13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12" t="s">
        <v>322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69</v>
      </c>
      <c r="C3" s="16">
        <f>B3/B16</f>
        <v>6.6136298284290235E-3</v>
      </c>
      <c r="E3" s="15" t="s">
        <v>56</v>
      </c>
      <c r="F3" s="8" t="s">
        <v>57</v>
      </c>
      <c r="G3" s="9">
        <v>679</v>
      </c>
      <c r="H3" s="16">
        <f>G3/G5</f>
        <v>0.46634615384615385</v>
      </c>
      <c r="J3" s="15"/>
      <c r="K3" s="8" t="s">
        <v>197</v>
      </c>
      <c r="L3" s="9">
        <v>924</v>
      </c>
      <c r="M3" s="16">
        <f>L3/L5</f>
        <v>0.4453012048192771</v>
      </c>
      <c r="O3" s="15" t="s">
        <v>354</v>
      </c>
      <c r="P3" s="9">
        <v>6082</v>
      </c>
      <c r="Q3" s="16">
        <f>P3/P5</f>
        <v>0.64115538688593721</v>
      </c>
    </row>
    <row r="4" spans="1:17" ht="16.5" thickBot="1" x14ac:dyDescent="0.3">
      <c r="A4" s="15" t="s">
        <v>3</v>
      </c>
      <c r="B4" s="9">
        <v>1373</v>
      </c>
      <c r="C4" s="16">
        <f>B4/B16</f>
        <v>0.13160164861497173</v>
      </c>
      <c r="E4" s="15"/>
      <c r="F4" s="24" t="s">
        <v>58</v>
      </c>
      <c r="G4" s="28">
        <v>777</v>
      </c>
      <c r="H4" s="29">
        <f>G4/G5</f>
        <v>0.53365384615384615</v>
      </c>
      <c r="J4" s="15"/>
      <c r="K4" s="10" t="s">
        <v>196</v>
      </c>
      <c r="L4" s="28">
        <v>1151</v>
      </c>
      <c r="M4" s="29">
        <f>L4/L5</f>
        <v>0.55469879518072285</v>
      </c>
      <c r="O4" s="22" t="s">
        <v>355</v>
      </c>
      <c r="P4" s="28">
        <v>3404</v>
      </c>
      <c r="Q4" s="29">
        <f>P4/P5</f>
        <v>0.35884461311406285</v>
      </c>
    </row>
    <row r="5" spans="1:17" ht="16.5" thickBot="1" x14ac:dyDescent="0.3">
      <c r="A5" s="15" t="s">
        <v>4</v>
      </c>
      <c r="B5" s="9">
        <v>13</v>
      </c>
      <c r="C5" s="16">
        <f>B5/B16</f>
        <v>1.2460461995590913E-3</v>
      </c>
      <c r="E5" s="27"/>
      <c r="F5" s="32" t="s">
        <v>15</v>
      </c>
      <c r="G5" s="45">
        <f>SUM(G3:G4)</f>
        <v>1456</v>
      </c>
      <c r="H5" s="34">
        <f>SUM(H3:H4)</f>
        <v>1</v>
      </c>
      <c r="J5" s="27"/>
      <c r="K5" s="32" t="s">
        <v>15</v>
      </c>
      <c r="L5" s="45">
        <f>SUM(L3:L4)</f>
        <v>2075</v>
      </c>
      <c r="M5" s="34">
        <f>SUM(M3:M4)</f>
        <v>1</v>
      </c>
      <c r="O5" s="32" t="s">
        <v>15</v>
      </c>
      <c r="P5" s="45">
        <f>SUM(P3+P4)</f>
        <v>9486</v>
      </c>
      <c r="Q5" s="34">
        <f>SUM(Q3:Q4)</f>
        <v>1</v>
      </c>
    </row>
    <row r="6" spans="1:17" ht="16.5" thickBot="1" x14ac:dyDescent="0.3">
      <c r="A6" s="15" t="s">
        <v>5</v>
      </c>
      <c r="B6" s="9">
        <v>2428</v>
      </c>
      <c r="C6" s="16">
        <f>B6/B16</f>
        <v>0.23272309019457491</v>
      </c>
    </row>
    <row r="7" spans="1:17" x14ac:dyDescent="0.25">
      <c r="A7" s="15" t="s">
        <v>6</v>
      </c>
      <c r="B7" s="9">
        <v>11</v>
      </c>
      <c r="C7" s="16">
        <f>B7/B16</f>
        <v>1.0543467842423081E-3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12" t="s">
        <v>319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4</v>
      </c>
      <c r="C8" s="16">
        <f>B8/B16</f>
        <v>3.8339883063356656E-4</v>
      </c>
      <c r="E8" s="15"/>
      <c r="F8" s="8" t="s">
        <v>60</v>
      </c>
      <c r="G8" s="9">
        <v>619</v>
      </c>
      <c r="H8" s="16">
        <f>G8/G11</f>
        <v>0.34991520633126061</v>
      </c>
      <c r="J8" s="15"/>
      <c r="K8" s="8" t="s">
        <v>199</v>
      </c>
      <c r="L8" s="9">
        <v>989</v>
      </c>
      <c r="M8" s="16">
        <f>L8/L10</f>
        <v>0.50822199383350464</v>
      </c>
      <c r="O8" s="15" t="s">
        <v>356</v>
      </c>
      <c r="P8" s="9">
        <v>826</v>
      </c>
      <c r="Q8" s="16">
        <f>P8/P10</f>
        <v>0.48107163657542223</v>
      </c>
    </row>
    <row r="9" spans="1:17" ht="16.5" thickBot="1" x14ac:dyDescent="0.3">
      <c r="A9" s="15" t="s">
        <v>8</v>
      </c>
      <c r="B9" s="9">
        <v>40</v>
      </c>
      <c r="C9" s="16">
        <f>B9/B16</f>
        <v>3.8339883063356656E-3</v>
      </c>
      <c r="E9" s="15"/>
      <c r="F9" s="8" t="s">
        <v>61</v>
      </c>
      <c r="G9" s="9">
        <v>650</v>
      </c>
      <c r="H9" s="16">
        <f>G9/G11</f>
        <v>0.36743923120407007</v>
      </c>
      <c r="J9" s="15"/>
      <c r="K9" s="24" t="s">
        <v>200</v>
      </c>
      <c r="L9" s="28">
        <v>957</v>
      </c>
      <c r="M9" s="29">
        <f>L9/L10</f>
        <v>0.49177800616649536</v>
      </c>
      <c r="O9" s="22" t="s">
        <v>357</v>
      </c>
      <c r="P9" s="28">
        <v>891</v>
      </c>
      <c r="Q9" s="29">
        <f>P9/P10</f>
        <v>0.51892836342457771</v>
      </c>
    </row>
    <row r="10" spans="1:17" ht="16.5" thickBot="1" x14ac:dyDescent="0.3">
      <c r="A10" s="15" t="s">
        <v>9</v>
      </c>
      <c r="B10" s="9">
        <v>380</v>
      </c>
      <c r="C10" s="16">
        <f>B10/B16</f>
        <v>3.6422888910188821E-2</v>
      </c>
      <c r="E10" s="15"/>
      <c r="F10" s="24" t="s">
        <v>62</v>
      </c>
      <c r="G10" s="28">
        <v>500</v>
      </c>
      <c r="H10" s="29">
        <f>G10/G11</f>
        <v>0.28264556246466932</v>
      </c>
      <c r="J10" s="27"/>
      <c r="K10" s="32" t="s">
        <v>15</v>
      </c>
      <c r="L10" s="45">
        <f>SUM(L8:L9)</f>
        <v>1946</v>
      </c>
      <c r="M10" s="34">
        <f>SUM(M8:M9)</f>
        <v>1</v>
      </c>
      <c r="O10" s="32" t="s">
        <v>15</v>
      </c>
      <c r="P10" s="45">
        <f>SUM(P8+P9)</f>
        <v>1717</v>
      </c>
      <c r="Q10" s="34">
        <f>SUM(Q8:Q9)</f>
        <v>1</v>
      </c>
    </row>
    <row r="11" spans="1:17" ht="16.5" thickBot="1" x14ac:dyDescent="0.3">
      <c r="A11" s="15" t="s">
        <v>10</v>
      </c>
      <c r="B11" s="9">
        <v>30</v>
      </c>
      <c r="C11" s="16">
        <f>B11/B16</f>
        <v>2.8754912297517493E-3</v>
      </c>
      <c r="E11" s="27"/>
      <c r="F11" s="32" t="s">
        <v>15</v>
      </c>
      <c r="G11" s="45">
        <f>SUM(G8:G10)</f>
        <v>1769</v>
      </c>
      <c r="H11" s="34">
        <f>SUM(H8:H10)</f>
        <v>1</v>
      </c>
    </row>
    <row r="12" spans="1:17" ht="16.5" thickBot="1" x14ac:dyDescent="0.3">
      <c r="A12" s="15" t="s">
        <v>11</v>
      </c>
      <c r="B12" s="9">
        <v>1619</v>
      </c>
      <c r="C12" s="16">
        <f>B12/B16</f>
        <v>0.15518067669893607</v>
      </c>
      <c r="F12" s="4"/>
      <c r="J12" s="12" t="s">
        <v>221</v>
      </c>
      <c r="K12" s="13"/>
      <c r="L12" s="44" t="s">
        <v>16</v>
      </c>
      <c r="M12" s="19" t="s">
        <v>17</v>
      </c>
      <c r="O12" s="12" t="s">
        <v>295</v>
      </c>
      <c r="P12" s="44" t="s">
        <v>16</v>
      </c>
      <c r="Q12" s="19" t="s">
        <v>17</v>
      </c>
    </row>
    <row r="13" spans="1:17" x14ac:dyDescent="0.25">
      <c r="A13" s="15" t="s">
        <v>12</v>
      </c>
      <c r="B13" s="9">
        <v>9</v>
      </c>
      <c r="C13" s="16">
        <f>B13/B16</f>
        <v>8.6264736892552481E-4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833</v>
      </c>
      <c r="M13" s="16">
        <f>L13/L15</f>
        <v>0.58744710860366711</v>
      </c>
      <c r="O13" s="15" t="s">
        <v>358</v>
      </c>
      <c r="P13" s="9">
        <v>467</v>
      </c>
      <c r="Q13" s="16">
        <f>P13/P15</f>
        <v>0.43001841620626152</v>
      </c>
    </row>
    <row r="14" spans="1:17" ht="16.5" thickBot="1" x14ac:dyDescent="0.3">
      <c r="A14" s="15" t="s">
        <v>13</v>
      </c>
      <c r="B14" s="9">
        <v>4319</v>
      </c>
      <c r="C14" s="16">
        <f>B14/B16</f>
        <v>0.41397488737659349</v>
      </c>
      <c r="E14" s="21"/>
      <c r="F14" s="10" t="s">
        <v>64</v>
      </c>
      <c r="G14" s="9">
        <v>618</v>
      </c>
      <c r="H14" s="16">
        <f>G14/G17</f>
        <v>0.36503248670998228</v>
      </c>
      <c r="J14" s="15"/>
      <c r="K14" s="24" t="s">
        <v>223</v>
      </c>
      <c r="L14" s="28">
        <v>585</v>
      </c>
      <c r="M14" s="29">
        <f>L14/L15</f>
        <v>0.41255289139633289</v>
      </c>
      <c r="O14" s="22" t="s">
        <v>359</v>
      </c>
      <c r="P14" s="28">
        <v>619</v>
      </c>
      <c r="Q14" s="29">
        <f>P14/P15</f>
        <v>0.56998158379373853</v>
      </c>
    </row>
    <row r="15" spans="1:17" ht="16.5" thickBot="1" x14ac:dyDescent="0.3">
      <c r="A15" s="22" t="s">
        <v>14</v>
      </c>
      <c r="B15" s="28">
        <v>138</v>
      </c>
      <c r="C15" s="29">
        <f>B15/B16</f>
        <v>1.3227259656858047E-2</v>
      </c>
      <c r="E15" s="21"/>
      <c r="F15" s="10" t="s">
        <v>65</v>
      </c>
      <c r="G15" s="9">
        <v>667</v>
      </c>
      <c r="H15" s="16">
        <f>G15/G17</f>
        <v>0.3939751919669226</v>
      </c>
      <c r="J15" s="27"/>
      <c r="K15" s="32" t="s">
        <v>15</v>
      </c>
      <c r="L15" s="45">
        <f>SUM(L13:L14)</f>
        <v>1418</v>
      </c>
      <c r="M15" s="34">
        <f>SUM(M13:M14)</f>
        <v>1</v>
      </c>
      <c r="O15" s="32" t="s">
        <v>15</v>
      </c>
      <c r="P15" s="45">
        <f>SUM(P13+P14)</f>
        <v>1086</v>
      </c>
      <c r="Q15" s="34">
        <f>SUM(Q13:Q14)</f>
        <v>1</v>
      </c>
    </row>
    <row r="16" spans="1:17" ht="16.5" thickBot="1" x14ac:dyDescent="0.3">
      <c r="A16" s="32" t="s">
        <v>15</v>
      </c>
      <c r="B16" s="45">
        <f>SUM(B3:B15)</f>
        <v>10433</v>
      </c>
      <c r="C16" s="34">
        <f>SUM(C3:C15)</f>
        <v>0.99999999999999989</v>
      </c>
      <c r="E16" s="15"/>
      <c r="F16" s="31" t="s">
        <v>66</v>
      </c>
      <c r="G16" s="28">
        <v>408</v>
      </c>
      <c r="H16" s="29">
        <f>G16/G17</f>
        <v>0.24099232132309509</v>
      </c>
    </row>
    <row r="17" spans="1:17" ht="16.5" thickBot="1" x14ac:dyDescent="0.3">
      <c r="E17" s="27"/>
      <c r="F17" s="38" t="s">
        <v>15</v>
      </c>
      <c r="G17" s="45">
        <f>SUM(G14:G16)</f>
        <v>1693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  <c r="O17" s="12" t="s">
        <v>360</v>
      </c>
      <c r="P17" s="44" t="s">
        <v>16</v>
      </c>
      <c r="Q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1725</v>
      </c>
      <c r="M18" s="16">
        <f>L18/L20</f>
        <v>0.61257102272727271</v>
      </c>
      <c r="O18" s="15" t="s">
        <v>361</v>
      </c>
      <c r="P18" s="9">
        <v>434</v>
      </c>
      <c r="Q18" s="16">
        <f>P18/P21</f>
        <v>0.23358449946178686</v>
      </c>
    </row>
    <row r="19" spans="1:17" ht="16.5" thickBot="1" x14ac:dyDescent="0.3">
      <c r="A19" s="15" t="s">
        <v>19</v>
      </c>
      <c r="B19" s="9">
        <v>256</v>
      </c>
      <c r="C19" s="16">
        <f>B19/B24</f>
        <v>2.6408087476789768E-2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1091</v>
      </c>
      <c r="M19" s="29">
        <f>L19/L20</f>
        <v>0.38742897727272729</v>
      </c>
      <c r="O19" s="15" t="s">
        <v>362</v>
      </c>
      <c r="P19" s="9">
        <v>553</v>
      </c>
      <c r="Q19" s="16">
        <f>P19/P21</f>
        <v>0.29763186221743809</v>
      </c>
    </row>
    <row r="20" spans="1:17" ht="16.5" thickBot="1" x14ac:dyDescent="0.3">
      <c r="A20" s="15" t="s">
        <v>20</v>
      </c>
      <c r="B20" s="9">
        <v>327</v>
      </c>
      <c r="C20" s="16">
        <f>B20/B24</f>
        <v>3.3732205487930676E-2</v>
      </c>
      <c r="E20" s="15"/>
      <c r="F20" s="11" t="s">
        <v>68</v>
      </c>
      <c r="G20" s="9">
        <v>812</v>
      </c>
      <c r="H20" s="16">
        <f>G20/G22</f>
        <v>0.49421789409616557</v>
      </c>
      <c r="J20" s="27"/>
      <c r="K20" s="32" t="s">
        <v>15</v>
      </c>
      <c r="L20" s="45">
        <f>SUM(L18:L19)</f>
        <v>2816</v>
      </c>
      <c r="M20" s="34">
        <f>SUM(M18:M19)</f>
        <v>1</v>
      </c>
      <c r="O20" s="22" t="s">
        <v>363</v>
      </c>
      <c r="P20" s="28">
        <v>871</v>
      </c>
      <c r="Q20" s="29">
        <f>P20/P21</f>
        <v>0.46878363832077502</v>
      </c>
    </row>
    <row r="21" spans="1:17" ht="16.5" thickBot="1" x14ac:dyDescent="0.3">
      <c r="A21" s="15" t="s">
        <v>21</v>
      </c>
      <c r="B21" s="9">
        <v>2163</v>
      </c>
      <c r="C21" s="16">
        <f>B21/B24</f>
        <v>0.22312770786053229</v>
      </c>
      <c r="E21" s="15"/>
      <c r="F21" s="23" t="s">
        <v>69</v>
      </c>
      <c r="G21" s="28">
        <v>831</v>
      </c>
      <c r="H21" s="29">
        <f>G21/G22</f>
        <v>0.50578210590383443</v>
      </c>
      <c r="O21" s="32" t="s">
        <v>15</v>
      </c>
      <c r="P21" s="45">
        <f>SUM(P18:P20)</f>
        <v>1858</v>
      </c>
      <c r="Q21" s="34">
        <f>SUM(Q18:Q20)</f>
        <v>1</v>
      </c>
    </row>
    <row r="22" spans="1:17" ht="16.5" thickBot="1" x14ac:dyDescent="0.3">
      <c r="A22" s="15" t="s">
        <v>22</v>
      </c>
      <c r="B22" s="9">
        <v>129</v>
      </c>
      <c r="C22" s="16">
        <f>B22/B24</f>
        <v>1.3307200330101094E-2</v>
      </c>
      <c r="E22" s="27"/>
      <c r="F22" s="39" t="s">
        <v>15</v>
      </c>
      <c r="G22" s="45">
        <f>SUM(G20:G21)</f>
        <v>1643</v>
      </c>
      <c r="H22" s="34">
        <f>SUM(H20:H21)</f>
        <v>1</v>
      </c>
    </row>
    <row r="23" spans="1:17" ht="16.5" thickBot="1" x14ac:dyDescent="0.3">
      <c r="A23" s="22" t="s">
        <v>23</v>
      </c>
      <c r="B23" s="28">
        <v>6819</v>
      </c>
      <c r="C23" s="29">
        <f>B23/B24</f>
        <v>0.70342479884464615</v>
      </c>
      <c r="F23" s="3"/>
      <c r="O23" s="12" t="s">
        <v>364</v>
      </c>
      <c r="P23" s="44" t="s">
        <v>16</v>
      </c>
      <c r="Q23" s="19" t="s">
        <v>17</v>
      </c>
    </row>
    <row r="24" spans="1:17" ht="16.5" thickBot="1" x14ac:dyDescent="0.3">
      <c r="A24" s="35" t="s">
        <v>15</v>
      </c>
      <c r="B24" s="45">
        <f>SUM(B19:B23)</f>
        <v>9694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O24" s="15" t="s">
        <v>365</v>
      </c>
      <c r="P24" s="9">
        <v>651</v>
      </c>
      <c r="Q24" s="16">
        <f>P24/P26</f>
        <v>0.3576923076923077</v>
      </c>
    </row>
    <row r="25" spans="1:17" ht="16.5" thickBot="1" x14ac:dyDescent="0.3">
      <c r="E25" s="15"/>
      <c r="F25" s="11" t="s">
        <v>71</v>
      </c>
      <c r="G25" s="9">
        <v>554</v>
      </c>
      <c r="H25" s="16">
        <f>G25/G29</f>
        <v>0.3456019962570181</v>
      </c>
      <c r="O25" s="22" t="s">
        <v>366</v>
      </c>
      <c r="P25" s="28">
        <v>1169</v>
      </c>
      <c r="Q25" s="29">
        <f>P25/P26</f>
        <v>0.64230769230769236</v>
      </c>
    </row>
    <row r="26" spans="1:17" ht="16.5" thickBot="1" x14ac:dyDescent="0.3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234</v>
      </c>
      <c r="H26" s="16">
        <f>G26/G29</f>
        <v>0.14597629444791016</v>
      </c>
      <c r="O26" s="32" t="s">
        <v>15</v>
      </c>
      <c r="P26" s="45">
        <f>SUM(P24+P25)</f>
        <v>1820</v>
      </c>
      <c r="Q26" s="34">
        <f>SUM(Q24:Q25)</f>
        <v>1</v>
      </c>
    </row>
    <row r="27" spans="1:17" ht="16.5" thickBot="1" x14ac:dyDescent="0.3">
      <c r="A27" s="15" t="s">
        <v>30</v>
      </c>
      <c r="B27" s="9">
        <v>2265</v>
      </c>
      <c r="C27" s="16">
        <f>B27/B30</f>
        <v>0.23011277049679976</v>
      </c>
      <c r="E27" s="15"/>
      <c r="F27" s="11" t="s">
        <v>73</v>
      </c>
      <c r="G27" s="9">
        <v>286</v>
      </c>
      <c r="H27" s="16">
        <f>G27/G29</f>
        <v>0.1784154709918902</v>
      </c>
    </row>
    <row r="28" spans="1:17" ht="16.5" thickBot="1" x14ac:dyDescent="0.3">
      <c r="A28" s="15" t="s">
        <v>28</v>
      </c>
      <c r="B28" s="9">
        <v>7028</v>
      </c>
      <c r="C28" s="16">
        <f>B28/B30</f>
        <v>0.71400995631413189</v>
      </c>
      <c r="E28" s="15"/>
      <c r="F28" s="23" t="s">
        <v>74</v>
      </c>
      <c r="G28" s="28">
        <v>529</v>
      </c>
      <c r="H28" s="29">
        <f>G28/G29</f>
        <v>0.33000623830318154</v>
      </c>
      <c r="O28" s="12" t="s">
        <v>367</v>
      </c>
      <c r="P28" s="44" t="s">
        <v>16</v>
      </c>
      <c r="Q28" s="19" t="s">
        <v>17</v>
      </c>
    </row>
    <row r="29" spans="1:17" ht="16.5" thickBot="1" x14ac:dyDescent="0.3">
      <c r="A29" s="22" t="s">
        <v>29</v>
      </c>
      <c r="B29" s="28">
        <v>550</v>
      </c>
      <c r="C29" s="29">
        <f>B29/B30</f>
        <v>5.587727318906837E-2</v>
      </c>
      <c r="E29" s="27"/>
      <c r="F29" s="39" t="s">
        <v>15</v>
      </c>
      <c r="G29" s="45">
        <f>SUM(G25:G28)</f>
        <v>1603</v>
      </c>
      <c r="H29" s="34">
        <f>SUM(H25:H28)</f>
        <v>1</v>
      </c>
      <c r="O29" s="15" t="s">
        <v>368</v>
      </c>
      <c r="P29" s="9">
        <v>313</v>
      </c>
      <c r="Q29" s="16">
        <f>P29/P31</f>
        <v>0.21766342141863698</v>
      </c>
    </row>
    <row r="30" spans="1:17" ht="16.5" thickBot="1" x14ac:dyDescent="0.3">
      <c r="A30" s="32" t="s">
        <v>15</v>
      </c>
      <c r="B30" s="45">
        <f>SUM(B27:B29)</f>
        <v>9843</v>
      </c>
      <c r="C30" s="34">
        <f>SUM(C27:C29)</f>
        <v>1</v>
      </c>
      <c r="E30" s="4"/>
      <c r="F30" s="3"/>
      <c r="G30" s="43"/>
      <c r="H30" s="6"/>
      <c r="O30" s="22" t="s">
        <v>369</v>
      </c>
      <c r="P30" s="28">
        <v>1125</v>
      </c>
      <c r="Q30" s="29">
        <f>P30/P31</f>
        <v>0.78233657858136296</v>
      </c>
    </row>
    <row r="31" spans="1:17" ht="16.5" thickBot="1" x14ac:dyDescent="0.3">
      <c r="E31" s="12" t="s">
        <v>75</v>
      </c>
      <c r="F31" s="52"/>
      <c r="G31" s="42" t="s">
        <v>16</v>
      </c>
      <c r="H31" s="90" t="s">
        <v>17</v>
      </c>
      <c r="O31" s="32" t="s">
        <v>15</v>
      </c>
      <c r="P31" s="45">
        <f>SUM(P29+P30)</f>
        <v>1438</v>
      </c>
      <c r="Q31" s="34">
        <f>SUM(Q29:Q30)</f>
        <v>1</v>
      </c>
    </row>
    <row r="32" spans="1:17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514</v>
      </c>
      <c r="H32" s="16">
        <f>G32/G37</f>
        <v>0.31965174129353235</v>
      </c>
    </row>
    <row r="33" spans="1:8" x14ac:dyDescent="0.25">
      <c r="A33" s="15" t="s">
        <v>38</v>
      </c>
      <c r="B33" s="9">
        <v>1992</v>
      </c>
      <c r="C33" s="16">
        <f>B33/B35</f>
        <v>0.25890304133090719</v>
      </c>
      <c r="E33" s="15"/>
      <c r="F33" s="11" t="s">
        <v>629</v>
      </c>
      <c r="G33" s="95">
        <v>306</v>
      </c>
      <c r="H33" s="16">
        <f>G33/G37</f>
        <v>0.19029850746268656</v>
      </c>
    </row>
    <row r="34" spans="1:8" ht="16.5" thickBot="1" x14ac:dyDescent="0.3">
      <c r="A34" s="22" t="s">
        <v>39</v>
      </c>
      <c r="B34" s="28">
        <v>5702</v>
      </c>
      <c r="C34" s="29">
        <f>B34/B35</f>
        <v>0.74109695866909275</v>
      </c>
      <c r="E34" s="15"/>
      <c r="F34" s="11" t="s">
        <v>630</v>
      </c>
      <c r="G34" s="95">
        <v>295</v>
      </c>
      <c r="H34" s="16">
        <f>G34/G37</f>
        <v>0.18345771144278608</v>
      </c>
    </row>
    <row r="35" spans="1:8" ht="16.5" thickBot="1" x14ac:dyDescent="0.3">
      <c r="A35" s="32" t="s">
        <v>15</v>
      </c>
      <c r="B35" s="45">
        <f>SUM(B33:B34)</f>
        <v>7694</v>
      </c>
      <c r="C35" s="34">
        <f>SUM(C33:C34)</f>
        <v>1</v>
      </c>
      <c r="E35" s="15"/>
      <c r="F35" s="11" t="s">
        <v>631</v>
      </c>
      <c r="G35" s="95">
        <v>329</v>
      </c>
      <c r="H35" s="16">
        <f>G35/G37</f>
        <v>0.20460199004975124</v>
      </c>
    </row>
    <row r="36" spans="1:8" ht="16.5" thickBot="1" x14ac:dyDescent="0.3">
      <c r="E36" s="15"/>
      <c r="F36" s="23" t="s">
        <v>632</v>
      </c>
      <c r="G36" s="96">
        <v>164</v>
      </c>
      <c r="H36" s="29">
        <f>G36/G37</f>
        <v>0.10199004975124377</v>
      </c>
    </row>
    <row r="37" spans="1:8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1608</v>
      </c>
      <c r="H37" s="37">
        <f>SUM(H32:H36)</f>
        <v>1</v>
      </c>
    </row>
    <row r="38" spans="1:8" ht="16.5" thickBot="1" x14ac:dyDescent="0.3">
      <c r="A38" s="15" t="s">
        <v>53</v>
      </c>
      <c r="B38" s="9">
        <v>4569</v>
      </c>
      <c r="C38" s="16">
        <f>B38/B40</f>
        <v>0.54568255105696883</v>
      </c>
      <c r="F38" s="3"/>
    </row>
    <row r="39" spans="1:8" ht="16.5" thickBot="1" x14ac:dyDescent="0.3">
      <c r="A39" s="22" t="s">
        <v>54</v>
      </c>
      <c r="B39" s="28">
        <v>3804</v>
      </c>
      <c r="C39" s="29">
        <f>B39/B40</f>
        <v>0.45431744894303117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8373</v>
      </c>
      <c r="C40" s="34">
        <f>SUM(C38:C39)</f>
        <v>1</v>
      </c>
      <c r="E40" s="15"/>
      <c r="F40" s="11" t="s">
        <v>76</v>
      </c>
      <c r="G40" s="9">
        <v>750</v>
      </c>
      <c r="H40" s="16">
        <f>G40/G44</f>
        <v>0.48891786179921776</v>
      </c>
    </row>
    <row r="41" spans="1:8" x14ac:dyDescent="0.25">
      <c r="E41" s="15"/>
      <c r="F41" s="11" t="s">
        <v>77</v>
      </c>
      <c r="G41" s="9">
        <v>281</v>
      </c>
      <c r="H41" s="16">
        <f>G41/G44</f>
        <v>0.1831812255541069</v>
      </c>
    </row>
    <row r="42" spans="1:8" x14ac:dyDescent="0.25">
      <c r="E42" s="15"/>
      <c r="F42" s="11" t="s">
        <v>78</v>
      </c>
      <c r="G42" s="9">
        <v>339</v>
      </c>
      <c r="H42" s="16">
        <f>G42/G44</f>
        <v>0.22099087353324642</v>
      </c>
    </row>
    <row r="43" spans="1:8" ht="16.5" thickBot="1" x14ac:dyDescent="0.3">
      <c r="E43" s="15"/>
      <c r="F43" s="23" t="s">
        <v>79</v>
      </c>
      <c r="G43" s="28">
        <v>164</v>
      </c>
      <c r="H43" s="29">
        <f>G43/G44</f>
        <v>0.10691003911342895</v>
      </c>
    </row>
    <row r="44" spans="1:8" ht="16.5" thickBot="1" x14ac:dyDescent="0.3">
      <c r="E44" s="27"/>
      <c r="F44" s="39" t="s">
        <v>15</v>
      </c>
      <c r="G44" s="45">
        <f>SUM(G40:G43)</f>
        <v>1534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1040</v>
      </c>
      <c r="H47" s="16">
        <f>G47/G49</f>
        <v>0.70604209097080783</v>
      </c>
    </row>
    <row r="48" spans="1:8" ht="16.5" thickBot="1" x14ac:dyDescent="0.3">
      <c r="B48"/>
      <c r="E48" s="15"/>
      <c r="F48" s="23" t="s">
        <v>82</v>
      </c>
      <c r="G48" s="28">
        <v>433</v>
      </c>
      <c r="H48" s="29">
        <f>G48/G49</f>
        <v>0.29395790902919211</v>
      </c>
    </row>
    <row r="49" spans="2:8" ht="16.5" thickBot="1" x14ac:dyDescent="0.3">
      <c r="B49"/>
      <c r="E49" s="27"/>
      <c r="F49" s="39" t="s">
        <v>15</v>
      </c>
      <c r="G49" s="45">
        <f>SUM(G47:G48)</f>
        <v>1473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1084</v>
      </c>
      <c r="H52" s="16">
        <f>G52/G54</f>
        <v>0.76445698166431597</v>
      </c>
    </row>
    <row r="53" spans="2:8" ht="16.5" thickBot="1" x14ac:dyDescent="0.3">
      <c r="B53"/>
      <c r="E53" s="15"/>
      <c r="F53" s="23" t="s">
        <v>85</v>
      </c>
      <c r="G53" s="28">
        <v>334</v>
      </c>
      <c r="H53" s="29">
        <f>G53/G54</f>
        <v>0.23554301833568406</v>
      </c>
    </row>
    <row r="54" spans="2:8" ht="16.5" thickBot="1" x14ac:dyDescent="0.3">
      <c r="B54"/>
      <c r="E54" s="27"/>
      <c r="F54" s="39" t="s">
        <v>15</v>
      </c>
      <c r="G54" s="45">
        <f>SUM(G52:G53)</f>
        <v>1418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696</v>
      </c>
      <c r="H57" s="16">
        <f>G57/G59</f>
        <v>0.47218453188602444</v>
      </c>
    </row>
    <row r="58" spans="2:8" ht="16.5" thickBot="1" x14ac:dyDescent="0.3">
      <c r="B58"/>
      <c r="E58" s="15"/>
      <c r="F58" s="23" t="s">
        <v>88</v>
      </c>
      <c r="G58" s="28">
        <v>778</v>
      </c>
      <c r="H58" s="29">
        <f>G58/G59</f>
        <v>0.52781546811397562</v>
      </c>
    </row>
    <row r="59" spans="2:8" ht="16.5" thickBot="1" x14ac:dyDescent="0.3">
      <c r="B59"/>
      <c r="E59" s="27"/>
      <c r="F59" s="39" t="s">
        <v>15</v>
      </c>
      <c r="G59" s="45">
        <f>SUM(G57:G58)</f>
        <v>1474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823</v>
      </c>
      <c r="H62" s="16">
        <f>G62/G64</f>
        <v>0.55271994627266618</v>
      </c>
    </row>
    <row r="63" spans="2:8" ht="16.5" thickBot="1" x14ac:dyDescent="0.3">
      <c r="B63"/>
      <c r="E63" s="15"/>
      <c r="F63" s="23" t="s">
        <v>91</v>
      </c>
      <c r="G63" s="28">
        <v>666</v>
      </c>
      <c r="H63" s="29">
        <f>G63/G64</f>
        <v>0.44728005372733376</v>
      </c>
    </row>
    <row r="64" spans="2:8" ht="16.5" thickBot="1" x14ac:dyDescent="0.3">
      <c r="B64"/>
      <c r="E64" s="27"/>
      <c r="F64" s="39" t="s">
        <v>15</v>
      </c>
      <c r="G64" s="45">
        <f>SUM(G62:G63)</f>
        <v>1489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861</v>
      </c>
      <c r="H67" s="16">
        <f>G67/G70</f>
        <v>0.40121155638397016</v>
      </c>
    </row>
    <row r="68" spans="2:8" x14ac:dyDescent="0.25">
      <c r="B68"/>
      <c r="E68" s="15"/>
      <c r="F68" s="11" t="s">
        <v>94</v>
      </c>
      <c r="G68" s="9">
        <v>571</v>
      </c>
      <c r="H68" s="16">
        <f>G68/G70</f>
        <v>0.26607642124883502</v>
      </c>
    </row>
    <row r="69" spans="2:8" ht="16.5" thickBot="1" x14ac:dyDescent="0.3">
      <c r="B69"/>
      <c r="E69" s="15"/>
      <c r="F69" s="23" t="s">
        <v>95</v>
      </c>
      <c r="G69" s="28">
        <v>714</v>
      </c>
      <c r="H69" s="29">
        <f>G69/G70</f>
        <v>0.33271202236719477</v>
      </c>
    </row>
    <row r="70" spans="2:8" ht="16.5" thickBot="1" x14ac:dyDescent="0.3">
      <c r="B70"/>
      <c r="E70" s="27"/>
      <c r="F70" s="39" t="s">
        <v>15</v>
      </c>
      <c r="G70" s="45">
        <f>SUM(G67:G69)</f>
        <v>2146</v>
      </c>
      <c r="H70" s="34">
        <f>SUM(H67:H69)</f>
        <v>0.99999999999999989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840</v>
      </c>
      <c r="H73" s="16">
        <f>G73/G75</f>
        <v>0.41461006910167819</v>
      </c>
    </row>
    <row r="74" spans="2:8" ht="16.5" thickBot="1" x14ac:dyDescent="0.3">
      <c r="B74"/>
      <c r="E74" s="15"/>
      <c r="F74" s="23" t="s">
        <v>98</v>
      </c>
      <c r="G74" s="28">
        <v>1186</v>
      </c>
      <c r="H74" s="29">
        <f>G74/G75</f>
        <v>0.58538993089832181</v>
      </c>
    </row>
    <row r="75" spans="2:8" ht="16.5" thickBot="1" x14ac:dyDescent="0.3">
      <c r="B75"/>
      <c r="E75" s="27"/>
      <c r="F75" s="39" t="s">
        <v>15</v>
      </c>
      <c r="G75" s="45">
        <f>SUM(G73:G74)</f>
        <v>2026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824</v>
      </c>
      <c r="H78" s="16">
        <f>G78/G82</f>
        <v>0.39864537977745523</v>
      </c>
    </row>
    <row r="79" spans="2:8" x14ac:dyDescent="0.25">
      <c r="B79"/>
      <c r="E79" s="22"/>
      <c r="F79" s="23" t="s">
        <v>101</v>
      </c>
      <c r="G79" s="28">
        <v>259</v>
      </c>
      <c r="H79" s="29">
        <f>G79/G82</f>
        <v>0.12530237058538946</v>
      </c>
    </row>
    <row r="80" spans="2:8" x14ac:dyDescent="0.25">
      <c r="B80"/>
      <c r="E80" s="15"/>
      <c r="F80" s="11" t="s">
        <v>635</v>
      </c>
      <c r="G80" s="9">
        <v>747</v>
      </c>
      <c r="H80" s="16">
        <f>G80/G82</f>
        <v>0.36139332365747462</v>
      </c>
    </row>
    <row r="81" spans="2:8" ht="16.5" thickBot="1" x14ac:dyDescent="0.3">
      <c r="B81"/>
      <c r="E81" s="17"/>
      <c r="F81" s="91" t="s">
        <v>636</v>
      </c>
      <c r="G81" s="40">
        <v>237</v>
      </c>
      <c r="H81" s="41">
        <f>G81/G82</f>
        <v>0.11465892597968069</v>
      </c>
    </row>
    <row r="82" spans="2:8" ht="16.5" thickBot="1" x14ac:dyDescent="0.3">
      <c r="B82"/>
      <c r="E82" s="104"/>
      <c r="F82" s="105" t="s">
        <v>15</v>
      </c>
      <c r="G82" s="106">
        <f>SUM(G78:G81)</f>
        <v>2067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839</v>
      </c>
      <c r="H85" s="16">
        <f>G85/G88</f>
        <v>0.40986809965803617</v>
      </c>
    </row>
    <row r="86" spans="2:8" x14ac:dyDescent="0.25">
      <c r="B86"/>
      <c r="E86" s="15"/>
      <c r="F86" s="11" t="s">
        <v>104</v>
      </c>
      <c r="G86" s="9">
        <v>682</v>
      </c>
      <c r="H86" s="16">
        <f>G86/G88</f>
        <v>0.33317049340498289</v>
      </c>
    </row>
    <row r="87" spans="2:8" ht="16.5" thickBot="1" x14ac:dyDescent="0.3">
      <c r="B87"/>
      <c r="E87" s="15"/>
      <c r="F87" s="23" t="s">
        <v>105</v>
      </c>
      <c r="G87" s="28">
        <v>526</v>
      </c>
      <c r="H87" s="29">
        <f>G87/G88</f>
        <v>0.25696140693698094</v>
      </c>
    </row>
    <row r="88" spans="2:8" ht="16.5" thickBot="1" x14ac:dyDescent="0.3">
      <c r="B88"/>
      <c r="E88" s="27"/>
      <c r="F88" s="39" t="s">
        <v>15</v>
      </c>
      <c r="G88" s="45">
        <f>SUM(G85:G87)</f>
        <v>2047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1213</v>
      </c>
      <c r="H91" s="16">
        <f>G91/G93</f>
        <v>0.59871668311944715</v>
      </c>
    </row>
    <row r="92" spans="2:8" ht="16.5" thickBot="1" x14ac:dyDescent="0.3">
      <c r="B92"/>
      <c r="E92" s="15"/>
      <c r="F92" s="23" t="s">
        <v>108</v>
      </c>
      <c r="G92" s="28">
        <v>813</v>
      </c>
      <c r="H92" s="29">
        <f>G92/G93</f>
        <v>0.4012833168805528</v>
      </c>
    </row>
    <row r="93" spans="2:8" ht="16.5" thickBot="1" x14ac:dyDescent="0.3">
      <c r="B93"/>
      <c r="E93" s="27"/>
      <c r="F93" s="39" t="s">
        <v>15</v>
      </c>
      <c r="G93" s="45">
        <f>SUM(G91:G92)</f>
        <v>2026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1102</v>
      </c>
      <c r="H96" s="16">
        <f>G96/G98</f>
        <v>0.56804123711340204</v>
      </c>
    </row>
    <row r="97" spans="2:8" ht="16.5" thickBot="1" x14ac:dyDescent="0.3">
      <c r="B97"/>
      <c r="E97" s="15"/>
      <c r="F97" s="23" t="s">
        <v>111</v>
      </c>
      <c r="G97" s="28">
        <v>838</v>
      </c>
      <c r="H97" s="29">
        <f>G97/G98</f>
        <v>0.43195876288659796</v>
      </c>
    </row>
    <row r="98" spans="2:8" ht="16.5" thickBot="1" x14ac:dyDescent="0.3">
      <c r="B98"/>
      <c r="E98" s="27"/>
      <c r="F98" s="39" t="s">
        <v>15</v>
      </c>
      <c r="G98" s="45">
        <f>SUM(G96:G97)</f>
        <v>1940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462</v>
      </c>
      <c r="H101" s="16">
        <f>G101/G103</f>
        <v>0.52500000000000002</v>
      </c>
    </row>
    <row r="102" spans="2:8" ht="16.5" thickBot="1" x14ac:dyDescent="0.3">
      <c r="B102"/>
      <c r="E102" s="15"/>
      <c r="F102" s="23" t="s">
        <v>114</v>
      </c>
      <c r="G102" s="28">
        <v>418</v>
      </c>
      <c r="H102" s="29">
        <f>G102/G103</f>
        <v>0.47499999999999998</v>
      </c>
    </row>
    <row r="103" spans="2:8" ht="16.5" thickBot="1" x14ac:dyDescent="0.3">
      <c r="B103"/>
      <c r="E103" s="27"/>
      <c r="F103" s="39" t="s">
        <v>15</v>
      </c>
      <c r="G103" s="45">
        <f>SUM(G101:G102)</f>
        <v>880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502</v>
      </c>
      <c r="H106" s="16">
        <f>G106/G108</f>
        <v>0.46267281105990782</v>
      </c>
    </row>
    <row r="107" spans="2:8" ht="16.5" thickBot="1" x14ac:dyDescent="0.3">
      <c r="B107"/>
      <c r="E107" s="15"/>
      <c r="F107" s="23" t="s">
        <v>117</v>
      </c>
      <c r="G107" s="28">
        <v>583</v>
      </c>
      <c r="H107" s="29">
        <f>G107/G108</f>
        <v>0.53732718894009213</v>
      </c>
    </row>
    <row r="108" spans="2:8" ht="16.5" thickBot="1" x14ac:dyDescent="0.3">
      <c r="B108"/>
      <c r="E108" s="27"/>
      <c r="F108" s="39" t="s">
        <v>15</v>
      </c>
      <c r="G108" s="45">
        <f>SUM(G106:G107)</f>
        <v>1085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513</v>
      </c>
      <c r="H111" s="16">
        <f>G111/G116</f>
        <v>0.31053268765133174</v>
      </c>
    </row>
    <row r="112" spans="2:8" x14ac:dyDescent="0.25">
      <c r="B112"/>
      <c r="E112" s="15"/>
      <c r="F112" s="11" t="s">
        <v>120</v>
      </c>
      <c r="G112" s="9">
        <v>119</v>
      </c>
      <c r="H112" s="16">
        <f>G112/G116</f>
        <v>7.2033898305084748E-2</v>
      </c>
    </row>
    <row r="113" spans="2:8" x14ac:dyDescent="0.25">
      <c r="B113"/>
      <c r="E113" s="15"/>
      <c r="F113" s="11" t="s">
        <v>121</v>
      </c>
      <c r="G113" s="9">
        <v>389</v>
      </c>
      <c r="H113" s="16">
        <f>G113/G116</f>
        <v>0.23547215496368037</v>
      </c>
    </row>
    <row r="114" spans="2:8" x14ac:dyDescent="0.25">
      <c r="B114"/>
      <c r="E114" s="15"/>
      <c r="F114" s="11" t="s">
        <v>122</v>
      </c>
      <c r="G114" s="9">
        <v>318</v>
      </c>
      <c r="H114" s="16">
        <f>G114/G116</f>
        <v>0.19249394673123488</v>
      </c>
    </row>
    <row r="115" spans="2:8" ht="16.5" thickBot="1" x14ac:dyDescent="0.3">
      <c r="B115"/>
      <c r="E115" s="15"/>
      <c r="F115" s="23" t="s">
        <v>123</v>
      </c>
      <c r="G115" s="28">
        <v>313</v>
      </c>
      <c r="H115" s="29">
        <f>G115/G116</f>
        <v>0.18946731234866829</v>
      </c>
    </row>
    <row r="116" spans="2:8" ht="16.5" thickBot="1" x14ac:dyDescent="0.3">
      <c r="B116"/>
      <c r="E116" s="27"/>
      <c r="F116" s="39" t="s">
        <v>15</v>
      </c>
      <c r="G116" s="45">
        <f>SUM(G111:G115)</f>
        <v>1652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843</v>
      </c>
      <c r="H119" s="16">
        <f>G119/G121</f>
        <v>0.52457996266334783</v>
      </c>
    </row>
    <row r="120" spans="2:8" ht="16.5" thickBot="1" x14ac:dyDescent="0.3">
      <c r="B120"/>
      <c r="E120" s="15"/>
      <c r="F120" s="23" t="s">
        <v>126</v>
      </c>
      <c r="G120" s="28">
        <v>764</v>
      </c>
      <c r="H120" s="29">
        <f>G120/G121</f>
        <v>0.47542003733665217</v>
      </c>
    </row>
    <row r="121" spans="2:8" ht="16.5" thickBot="1" x14ac:dyDescent="0.3">
      <c r="B121"/>
      <c r="E121" s="27"/>
      <c r="F121" s="39" t="s">
        <v>15</v>
      </c>
      <c r="G121" s="45">
        <f>SUM(G119:G120)</f>
        <v>1607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822</v>
      </c>
      <c r="H124" s="16">
        <f>G124/G127</f>
        <v>0.5015253203172666</v>
      </c>
    </row>
    <row r="125" spans="2:8" x14ac:dyDescent="0.25">
      <c r="B125"/>
      <c r="E125" s="15"/>
      <c r="F125" s="11" t="s">
        <v>129</v>
      </c>
      <c r="G125" s="9">
        <v>284</v>
      </c>
      <c r="H125" s="16">
        <f>G125/G127</f>
        <v>0.1732763880414887</v>
      </c>
    </row>
    <row r="126" spans="2:8" ht="16.5" thickBot="1" x14ac:dyDescent="0.3">
      <c r="B126"/>
      <c r="E126" s="15"/>
      <c r="F126" s="23" t="s">
        <v>130</v>
      </c>
      <c r="G126" s="28">
        <v>533</v>
      </c>
      <c r="H126" s="29">
        <f>G126/G127</f>
        <v>0.32519829164124464</v>
      </c>
    </row>
    <row r="127" spans="2:8" ht="16.5" thickBot="1" x14ac:dyDescent="0.3">
      <c r="B127"/>
      <c r="E127" s="27"/>
      <c r="F127" s="39" t="s">
        <v>15</v>
      </c>
      <c r="G127" s="45">
        <f>SUM(G124:G126)</f>
        <v>1639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766</v>
      </c>
      <c r="H130" s="16">
        <f>G130/G134</f>
        <v>0.46537059538274606</v>
      </c>
    </row>
    <row r="131" spans="2:8" x14ac:dyDescent="0.25">
      <c r="B131"/>
      <c r="E131" s="15"/>
      <c r="F131" s="11" t="s">
        <v>133</v>
      </c>
      <c r="G131" s="9">
        <v>168</v>
      </c>
      <c r="H131" s="16">
        <f>G131/G134</f>
        <v>0.10206561360874848</v>
      </c>
    </row>
    <row r="132" spans="2:8" x14ac:dyDescent="0.25">
      <c r="B132"/>
      <c r="E132" s="15"/>
      <c r="F132" s="11" t="s">
        <v>134</v>
      </c>
      <c r="G132" s="9">
        <v>591</v>
      </c>
      <c r="H132" s="16">
        <f>G132/G134</f>
        <v>0.35905224787363305</v>
      </c>
    </row>
    <row r="133" spans="2:8" ht="16.5" thickBot="1" x14ac:dyDescent="0.3">
      <c r="B133"/>
      <c r="E133" s="15"/>
      <c r="F133" s="23" t="s">
        <v>135</v>
      </c>
      <c r="G133" s="28">
        <v>121</v>
      </c>
      <c r="H133" s="29">
        <f>G133/G134</f>
        <v>7.3511543134872417E-2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1646</v>
      </c>
      <c r="H134" s="34">
        <f>SUM(H130:H133)</f>
        <v>0.99999999999999989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962</v>
      </c>
      <c r="H137" s="16">
        <f>G137/G139</f>
        <v>0.59714463066418377</v>
      </c>
    </row>
    <row r="138" spans="2:8" ht="16.5" thickBot="1" x14ac:dyDescent="0.3">
      <c r="B138"/>
      <c r="E138" s="15"/>
      <c r="F138" s="23" t="s">
        <v>138</v>
      </c>
      <c r="G138" s="28">
        <v>649</v>
      </c>
      <c r="H138" s="29">
        <f>G138/G139</f>
        <v>0.40285536933581628</v>
      </c>
    </row>
    <row r="139" spans="2:8" ht="16.5" thickBot="1" x14ac:dyDescent="0.3">
      <c r="B139"/>
      <c r="E139" s="27"/>
      <c r="F139" s="39" t="s">
        <v>15</v>
      </c>
      <c r="G139" s="45">
        <f>SUM(G137:G138)</f>
        <v>1611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296</v>
      </c>
      <c r="H142" s="16">
        <f>G142/G146</f>
        <v>0.17809867629362214</v>
      </c>
    </row>
    <row r="143" spans="2:8" x14ac:dyDescent="0.25">
      <c r="B143"/>
      <c r="E143" s="15"/>
      <c r="F143" s="11" t="s">
        <v>141</v>
      </c>
      <c r="G143" s="9">
        <v>559</v>
      </c>
      <c r="H143" s="16">
        <f>G143/G146</f>
        <v>0.33634175691937424</v>
      </c>
    </row>
    <row r="144" spans="2:8" x14ac:dyDescent="0.25">
      <c r="E144" s="15"/>
      <c r="F144" s="11" t="s">
        <v>142</v>
      </c>
      <c r="G144" s="9">
        <v>276</v>
      </c>
      <c r="H144" s="16">
        <f>G144/G146</f>
        <v>0.16606498194945848</v>
      </c>
    </row>
    <row r="145" spans="5:8" ht="16.5" thickBot="1" x14ac:dyDescent="0.3">
      <c r="E145" s="15"/>
      <c r="F145" s="23" t="s">
        <v>143</v>
      </c>
      <c r="G145" s="28">
        <v>531</v>
      </c>
      <c r="H145" s="29">
        <f>G145/G146</f>
        <v>0.31949458483754511</v>
      </c>
    </row>
    <row r="146" spans="5:8" ht="16.5" thickBot="1" x14ac:dyDescent="0.3">
      <c r="E146" s="27"/>
      <c r="F146" s="39" t="s">
        <v>15</v>
      </c>
      <c r="G146" s="45">
        <f>SUM(G142:G145)</f>
        <v>1662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825</v>
      </c>
      <c r="H149" s="16">
        <f>G149/G152</f>
        <v>0.49048751486325803</v>
      </c>
    </row>
    <row r="150" spans="5:8" x14ac:dyDescent="0.25">
      <c r="E150" s="15"/>
      <c r="F150" s="11" t="s">
        <v>146</v>
      </c>
      <c r="G150" s="9">
        <v>285</v>
      </c>
      <c r="H150" s="16">
        <f>G150/G152</f>
        <v>0.1694411414982164</v>
      </c>
    </row>
    <row r="151" spans="5:8" ht="16.5" thickBot="1" x14ac:dyDescent="0.3">
      <c r="E151" s="15"/>
      <c r="F151" s="23" t="s">
        <v>147</v>
      </c>
      <c r="G151" s="28">
        <v>572</v>
      </c>
      <c r="H151" s="29">
        <f>G151/G152</f>
        <v>0.34007134363852559</v>
      </c>
    </row>
    <row r="152" spans="5:8" ht="16.5" thickBot="1" x14ac:dyDescent="0.3">
      <c r="E152" s="27"/>
      <c r="F152" s="39" t="s">
        <v>15</v>
      </c>
      <c r="G152" s="45">
        <f>SUM(G149:G151)</f>
        <v>1682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796</v>
      </c>
      <c r="H155" s="16">
        <f>G155/G158</f>
        <v>0.48418491484184917</v>
      </c>
    </row>
    <row r="156" spans="5:8" x14ac:dyDescent="0.25">
      <c r="E156" s="15"/>
      <c r="F156" s="11" t="s">
        <v>150</v>
      </c>
      <c r="G156" s="9">
        <v>292</v>
      </c>
      <c r="H156" s="16">
        <f>G156/G158</f>
        <v>0.17761557177615572</v>
      </c>
    </row>
    <row r="157" spans="5:8" ht="16.5" thickBot="1" x14ac:dyDescent="0.3">
      <c r="E157" s="15"/>
      <c r="F157" s="23" t="s">
        <v>151</v>
      </c>
      <c r="G157" s="28">
        <v>556</v>
      </c>
      <c r="H157" s="29">
        <f>G157/G158</f>
        <v>0.33819951338199511</v>
      </c>
    </row>
    <row r="158" spans="5:8" ht="16.5" thickBot="1" x14ac:dyDescent="0.3">
      <c r="E158" s="27"/>
      <c r="F158" s="39" t="s">
        <v>15</v>
      </c>
      <c r="G158" s="45">
        <f>SUM(G155:G157)</f>
        <v>1644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997</v>
      </c>
      <c r="H161" s="16">
        <f>G161/G163</f>
        <v>0.60866910866910862</v>
      </c>
    </row>
    <row r="162" spans="5:8" ht="16.5" thickBot="1" x14ac:dyDescent="0.3">
      <c r="E162" s="15"/>
      <c r="F162" s="23" t="s">
        <v>154</v>
      </c>
      <c r="G162" s="28">
        <v>641</v>
      </c>
      <c r="H162" s="29">
        <f>G162/G163</f>
        <v>0.39133089133089133</v>
      </c>
    </row>
    <row r="163" spans="5:8" ht="16.5" thickBot="1" x14ac:dyDescent="0.3">
      <c r="E163" s="27"/>
      <c r="F163" s="39" t="s">
        <v>15</v>
      </c>
      <c r="G163" s="45">
        <f>SUM(G161:G162)</f>
        <v>1638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844</v>
      </c>
      <c r="H166" s="16">
        <f>G166/G168</f>
        <v>0.53964194373401531</v>
      </c>
    </row>
    <row r="167" spans="5:8" ht="16.5" thickBot="1" x14ac:dyDescent="0.3">
      <c r="E167" s="15"/>
      <c r="F167" s="23" t="s">
        <v>157</v>
      </c>
      <c r="G167" s="28">
        <v>720</v>
      </c>
      <c r="H167" s="29">
        <f>G167/G168</f>
        <v>0.46035805626598464</v>
      </c>
    </row>
    <row r="168" spans="5:8" ht="16.5" thickBot="1" x14ac:dyDescent="0.3">
      <c r="E168" s="27"/>
      <c r="F168" s="39" t="s">
        <v>15</v>
      </c>
      <c r="G168" s="45">
        <f>SUM(G166:G167)</f>
        <v>1564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862</v>
      </c>
      <c r="H171" s="16">
        <f>G171/G176</f>
        <v>0.26929084661043423</v>
      </c>
    </row>
    <row r="172" spans="5:8" x14ac:dyDescent="0.25">
      <c r="E172" s="15"/>
      <c r="F172" s="11" t="s">
        <v>50</v>
      </c>
      <c r="G172" s="9">
        <v>896</v>
      </c>
      <c r="H172" s="16">
        <f>G172/G176</f>
        <v>0.27991252733520777</v>
      </c>
    </row>
    <row r="173" spans="5:8" x14ac:dyDescent="0.25">
      <c r="E173" s="15"/>
      <c r="F173" s="11" t="s">
        <v>160</v>
      </c>
      <c r="G173" s="9">
        <v>646</v>
      </c>
      <c r="H173" s="16">
        <f>G173/G176</f>
        <v>0.20181193377069664</v>
      </c>
    </row>
    <row r="174" spans="5:8" x14ac:dyDescent="0.25">
      <c r="E174" s="15"/>
      <c r="F174" s="11" t="s">
        <v>161</v>
      </c>
      <c r="G174" s="9">
        <v>228</v>
      </c>
      <c r="H174" s="16">
        <f>G174/G176</f>
        <v>7.1227741330834121E-2</v>
      </c>
    </row>
    <row r="175" spans="5:8" ht="16.5" thickBot="1" x14ac:dyDescent="0.3">
      <c r="E175" s="15"/>
      <c r="F175" s="23" t="s">
        <v>162</v>
      </c>
      <c r="G175" s="28">
        <v>569</v>
      </c>
      <c r="H175" s="29">
        <f>G175/G176</f>
        <v>0.17775695095282723</v>
      </c>
    </row>
    <row r="176" spans="5:8" ht="16.5" thickBot="1" x14ac:dyDescent="0.3">
      <c r="E176" s="27"/>
      <c r="F176" s="39" t="s">
        <v>15</v>
      </c>
      <c r="G176" s="45">
        <f>SUM(G171:G175)</f>
        <v>3201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2303</v>
      </c>
      <c r="H179" s="16">
        <f>G179/G181</f>
        <v>0.74554872126901905</v>
      </c>
    </row>
    <row r="180" spans="5:8" ht="16.5" thickBot="1" x14ac:dyDescent="0.3">
      <c r="E180" s="15"/>
      <c r="F180" s="23" t="s">
        <v>165</v>
      </c>
      <c r="G180" s="28">
        <v>786</v>
      </c>
      <c r="H180" s="29">
        <f>G180/G181</f>
        <v>0.25445127873098089</v>
      </c>
    </row>
    <row r="181" spans="5:8" ht="16.5" thickBot="1" x14ac:dyDescent="0.3">
      <c r="E181" s="27"/>
      <c r="F181" s="39" t="s">
        <v>15</v>
      </c>
      <c r="G181" s="45">
        <f>SUM(G179:G180)</f>
        <v>3089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2058</v>
      </c>
      <c r="H184" s="16">
        <f>G184/G186</f>
        <v>0.68691588785046731</v>
      </c>
    </row>
    <row r="185" spans="5:8" ht="16.5" thickBot="1" x14ac:dyDescent="0.3">
      <c r="E185" s="15"/>
      <c r="F185" s="23" t="s">
        <v>168</v>
      </c>
      <c r="G185" s="28">
        <v>938</v>
      </c>
      <c r="H185" s="29">
        <f>G185/G186</f>
        <v>0.31308411214953269</v>
      </c>
    </row>
    <row r="186" spans="5:8" ht="16.5" thickBot="1" x14ac:dyDescent="0.3">
      <c r="E186" s="27"/>
      <c r="F186" s="39" t="s">
        <v>15</v>
      </c>
      <c r="G186" s="45">
        <f>SUM(G184:G185)</f>
        <v>2996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</row>
    <row r="3" spans="1:13" x14ac:dyDescent="0.25">
      <c r="A3" s="15" t="s">
        <v>2</v>
      </c>
      <c r="B3" s="9">
        <v>15</v>
      </c>
      <c r="C3" s="16">
        <f>B3/B16</f>
        <v>1.8315018315018315E-3</v>
      </c>
      <c r="E3" s="15" t="s">
        <v>56</v>
      </c>
      <c r="F3" s="8" t="s">
        <v>57</v>
      </c>
      <c r="G3" s="9">
        <v>596</v>
      </c>
      <c r="H3" s="16">
        <f>G3/G5</f>
        <v>0.51114922813036023</v>
      </c>
      <c r="J3" s="15"/>
      <c r="K3" s="8" t="s">
        <v>183</v>
      </c>
      <c r="L3" s="9">
        <v>1020</v>
      </c>
      <c r="M3" s="16">
        <f>L3/L5</f>
        <v>0.73540014419610666</v>
      </c>
    </row>
    <row r="4" spans="1:13" ht="16.5" thickBot="1" x14ac:dyDescent="0.3">
      <c r="A4" s="15" t="s">
        <v>3</v>
      </c>
      <c r="B4" s="9">
        <v>892</v>
      </c>
      <c r="C4" s="16">
        <f>B4/B16</f>
        <v>0.10891330891330891</v>
      </c>
      <c r="E4" s="15"/>
      <c r="F4" s="24" t="s">
        <v>58</v>
      </c>
      <c r="G4" s="28">
        <v>570</v>
      </c>
      <c r="H4" s="29">
        <f>G4/G5</f>
        <v>0.48885077186963982</v>
      </c>
      <c r="J4" s="15"/>
      <c r="K4" s="10" t="s">
        <v>182</v>
      </c>
      <c r="L4" s="28">
        <v>367</v>
      </c>
      <c r="M4" s="29">
        <f>L4/L5</f>
        <v>0.26459985580389328</v>
      </c>
    </row>
    <row r="5" spans="1:13" ht="16.5" thickBot="1" x14ac:dyDescent="0.3">
      <c r="A5" s="15" t="s">
        <v>4</v>
      </c>
      <c r="B5" s="9">
        <v>3</v>
      </c>
      <c r="C5" s="16">
        <f>B5/B16</f>
        <v>3.663003663003663E-4</v>
      </c>
      <c r="E5" s="27"/>
      <c r="F5" s="32" t="s">
        <v>15</v>
      </c>
      <c r="G5" s="45">
        <f>SUM(G3:G4)</f>
        <v>1166</v>
      </c>
      <c r="H5" s="34">
        <f>SUM(H3:H4)</f>
        <v>1</v>
      </c>
      <c r="J5" s="27"/>
      <c r="K5" s="32" t="s">
        <v>15</v>
      </c>
      <c r="L5" s="45">
        <f>SUM(L3:L4)</f>
        <v>1387</v>
      </c>
      <c r="M5" s="34">
        <f>SUM(M3:M4)</f>
        <v>1</v>
      </c>
    </row>
    <row r="6" spans="1:13" ht="16.5" thickBot="1" x14ac:dyDescent="0.3">
      <c r="A6" s="15" t="s">
        <v>5</v>
      </c>
      <c r="B6" s="9">
        <v>1607</v>
      </c>
      <c r="C6" s="16">
        <f>B6/B16</f>
        <v>0.19621489621489621</v>
      </c>
    </row>
    <row r="7" spans="1:13" x14ac:dyDescent="0.25">
      <c r="A7" s="15" t="s">
        <v>6</v>
      </c>
      <c r="B7" s="9">
        <v>4</v>
      </c>
      <c r="C7" s="16">
        <f>B7/B16</f>
        <v>4.884004884004884E-4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2</v>
      </c>
      <c r="C8" s="16">
        <f>B8/B16</f>
        <v>2.442002442002442E-4</v>
      </c>
      <c r="E8" s="15"/>
      <c r="F8" s="8" t="s">
        <v>60</v>
      </c>
      <c r="G8" s="9">
        <v>380</v>
      </c>
      <c r="H8" s="16">
        <f>G8/G11</f>
        <v>0.26279391424619641</v>
      </c>
      <c r="J8" s="15"/>
      <c r="K8" s="8" t="s">
        <v>186</v>
      </c>
      <c r="L8" s="9">
        <v>347</v>
      </c>
      <c r="M8" s="16">
        <f>L8/L11</f>
        <v>0.28326530612244899</v>
      </c>
    </row>
    <row r="9" spans="1:13" x14ac:dyDescent="0.25">
      <c r="A9" s="15" t="s">
        <v>8</v>
      </c>
      <c r="B9" s="9">
        <v>17</v>
      </c>
      <c r="C9" s="16">
        <f>B9/B16</f>
        <v>2.0757020757020757E-3</v>
      </c>
      <c r="E9" s="15"/>
      <c r="F9" s="8" t="s">
        <v>61</v>
      </c>
      <c r="G9" s="9">
        <v>503</v>
      </c>
      <c r="H9" s="16">
        <f>G9/G11</f>
        <v>0.3478561549100968</v>
      </c>
      <c r="J9" s="15"/>
      <c r="K9" s="8" t="s">
        <v>185</v>
      </c>
      <c r="L9" s="9">
        <v>401</v>
      </c>
      <c r="M9" s="16">
        <f>L9/L11</f>
        <v>0.32734693877551019</v>
      </c>
    </row>
    <row r="10" spans="1:13" ht="16.5" thickBot="1" x14ac:dyDescent="0.3">
      <c r="A10" s="15" t="s">
        <v>9</v>
      </c>
      <c r="B10" s="9">
        <v>250</v>
      </c>
      <c r="C10" s="16">
        <f>B10/B16</f>
        <v>3.0525030525030524E-2</v>
      </c>
      <c r="E10" s="15"/>
      <c r="F10" s="24" t="s">
        <v>62</v>
      </c>
      <c r="G10" s="28">
        <v>563</v>
      </c>
      <c r="H10" s="29">
        <f>G10/G11</f>
        <v>0.38934993084370678</v>
      </c>
      <c r="J10" s="15"/>
      <c r="K10" s="24" t="s">
        <v>187</v>
      </c>
      <c r="L10" s="28">
        <v>477</v>
      </c>
      <c r="M10" s="29">
        <f>L10/L11</f>
        <v>0.38938775510204082</v>
      </c>
    </row>
    <row r="11" spans="1:13" ht="16.5" thickBot="1" x14ac:dyDescent="0.3">
      <c r="A11" s="15" t="s">
        <v>10</v>
      </c>
      <c r="B11" s="9">
        <v>19</v>
      </c>
      <c r="C11" s="16">
        <f>B11/B16</f>
        <v>2.3199023199023199E-3</v>
      </c>
      <c r="E11" s="27"/>
      <c r="F11" s="32" t="s">
        <v>15</v>
      </c>
      <c r="G11" s="45">
        <f>SUM(G8:G10)</f>
        <v>1446</v>
      </c>
      <c r="H11" s="34">
        <f>SUM(H8:H10)</f>
        <v>1</v>
      </c>
      <c r="J11" s="27"/>
      <c r="K11" s="32" t="s">
        <v>15</v>
      </c>
      <c r="L11" s="45">
        <f>SUM(L8:L10)</f>
        <v>1225</v>
      </c>
      <c r="M11" s="34">
        <f>SUM(M8:M10)</f>
        <v>1</v>
      </c>
    </row>
    <row r="12" spans="1:13" ht="16.5" thickBot="1" x14ac:dyDescent="0.3">
      <c r="A12" s="15" t="s">
        <v>11</v>
      </c>
      <c r="B12" s="9">
        <v>1448</v>
      </c>
      <c r="C12" s="16">
        <f>B12/B16</f>
        <v>0.17680097680097681</v>
      </c>
      <c r="F12" s="4"/>
    </row>
    <row r="13" spans="1:13" x14ac:dyDescent="0.25">
      <c r="A13" s="15" t="s">
        <v>12</v>
      </c>
      <c r="B13" s="9">
        <v>3</v>
      </c>
      <c r="C13" s="16">
        <f>B13/B16</f>
        <v>3.663003663003663E-4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</row>
    <row r="14" spans="1:13" x14ac:dyDescent="0.25">
      <c r="A14" s="15" t="s">
        <v>13</v>
      </c>
      <c r="B14" s="9">
        <v>3886</v>
      </c>
      <c r="C14" s="16">
        <f>B14/B16</f>
        <v>0.47448107448107446</v>
      </c>
      <c r="E14" s="21"/>
      <c r="F14" s="10" t="s">
        <v>64</v>
      </c>
      <c r="G14" s="9">
        <v>521</v>
      </c>
      <c r="H14" s="16">
        <f>G14/G17</f>
        <v>0.38421828908554573</v>
      </c>
      <c r="J14" s="15"/>
      <c r="K14" s="8" t="s">
        <v>250</v>
      </c>
      <c r="L14" s="9">
        <v>1241</v>
      </c>
      <c r="M14" s="16">
        <f>L14/L16</f>
        <v>0.4597999258984809</v>
      </c>
    </row>
    <row r="15" spans="1:13" ht="16.5" thickBot="1" x14ac:dyDescent="0.3">
      <c r="A15" s="22" t="s">
        <v>14</v>
      </c>
      <c r="B15" s="28">
        <v>44</v>
      </c>
      <c r="C15" s="29">
        <f>B15/B16</f>
        <v>5.3724053724053724E-3</v>
      </c>
      <c r="E15" s="21"/>
      <c r="F15" s="10" t="s">
        <v>65</v>
      </c>
      <c r="G15" s="9">
        <v>485</v>
      </c>
      <c r="H15" s="16">
        <f>G15/G17</f>
        <v>0.35766961651917406</v>
      </c>
      <c r="J15" s="15"/>
      <c r="K15" s="10" t="s">
        <v>249</v>
      </c>
      <c r="L15" s="28">
        <v>1458</v>
      </c>
      <c r="M15" s="29">
        <f>L15/L16</f>
        <v>0.54020007410151905</v>
      </c>
    </row>
    <row r="16" spans="1:13" ht="16.5" thickBot="1" x14ac:dyDescent="0.3">
      <c r="A16" s="32" t="s">
        <v>15</v>
      </c>
      <c r="B16" s="45">
        <f>SUM(B3:B15)</f>
        <v>8190</v>
      </c>
      <c r="C16" s="34">
        <f>SUM(C3:C15)</f>
        <v>1</v>
      </c>
      <c r="E16" s="15"/>
      <c r="F16" s="31" t="s">
        <v>66</v>
      </c>
      <c r="G16" s="28">
        <v>350</v>
      </c>
      <c r="H16" s="29">
        <f>G16/G17</f>
        <v>0.25811209439528021</v>
      </c>
      <c r="J16" s="27"/>
      <c r="K16" s="32" t="s">
        <v>15</v>
      </c>
      <c r="L16" s="45">
        <f>SUM(L14:L15)</f>
        <v>2699</v>
      </c>
      <c r="M16" s="34">
        <f>SUM(M14:M15)</f>
        <v>1</v>
      </c>
    </row>
    <row r="17" spans="1:8" ht="16.5" thickBot="1" x14ac:dyDescent="0.3">
      <c r="E17" s="27"/>
      <c r="F17" s="38" t="s">
        <v>15</v>
      </c>
      <c r="G17" s="45">
        <f>SUM(G14:G16)</f>
        <v>1356</v>
      </c>
      <c r="H17" s="34">
        <f>SUM(H14:H16)</f>
        <v>1</v>
      </c>
    </row>
    <row r="18" spans="1:8" ht="16.5" thickBot="1" x14ac:dyDescent="0.3">
      <c r="A18" s="12" t="s">
        <v>18</v>
      </c>
      <c r="B18" s="42" t="s">
        <v>16</v>
      </c>
      <c r="C18" s="14" t="s">
        <v>17</v>
      </c>
      <c r="F18" s="5"/>
    </row>
    <row r="19" spans="1:8" x14ac:dyDescent="0.25">
      <c r="A19" s="15" t="s">
        <v>19</v>
      </c>
      <c r="B19" s="9">
        <v>207</v>
      </c>
      <c r="C19" s="16">
        <f>B19/B24</f>
        <v>2.8690228690228692E-2</v>
      </c>
      <c r="E19" s="12" t="s">
        <v>67</v>
      </c>
      <c r="F19" s="13"/>
      <c r="G19" s="42" t="s">
        <v>16</v>
      </c>
      <c r="H19" s="19" t="s">
        <v>17</v>
      </c>
    </row>
    <row r="20" spans="1:8" x14ac:dyDescent="0.25">
      <c r="A20" s="15" t="s">
        <v>20</v>
      </c>
      <c r="B20" s="9">
        <v>228</v>
      </c>
      <c r="C20" s="16">
        <f>B20/B24</f>
        <v>3.1600831600831603E-2</v>
      </c>
      <c r="E20" s="15"/>
      <c r="F20" s="11" t="s">
        <v>68</v>
      </c>
      <c r="G20" s="9">
        <v>702</v>
      </c>
      <c r="H20" s="16">
        <f>G20/G22</f>
        <v>0.5338403041825095</v>
      </c>
    </row>
    <row r="21" spans="1:8" ht="16.5" thickBot="1" x14ac:dyDescent="0.3">
      <c r="A21" s="15" t="s">
        <v>21</v>
      </c>
      <c r="B21" s="9">
        <v>2265</v>
      </c>
      <c r="C21" s="16">
        <f>B21/B24</f>
        <v>0.31392931392931395</v>
      </c>
      <c r="E21" s="15"/>
      <c r="F21" s="23" t="s">
        <v>69</v>
      </c>
      <c r="G21" s="28">
        <v>613</v>
      </c>
      <c r="H21" s="29">
        <f>G21/G22</f>
        <v>0.4661596958174905</v>
      </c>
    </row>
    <row r="22" spans="1:8" ht="16.5" thickBot="1" x14ac:dyDescent="0.3">
      <c r="A22" s="15" t="s">
        <v>22</v>
      </c>
      <c r="B22" s="9">
        <v>169</v>
      </c>
      <c r="C22" s="16">
        <f>B22/B24</f>
        <v>2.3423423423423424E-2</v>
      </c>
      <c r="E22" s="27"/>
      <c r="F22" s="39" t="s">
        <v>15</v>
      </c>
      <c r="G22" s="45">
        <f>SUM(G20:G21)</f>
        <v>1315</v>
      </c>
      <c r="H22" s="34">
        <f>SUM(H20:H21)</f>
        <v>1</v>
      </c>
    </row>
    <row r="23" spans="1:8" ht="16.5" thickBot="1" x14ac:dyDescent="0.3">
      <c r="A23" s="22" t="s">
        <v>23</v>
      </c>
      <c r="B23" s="28">
        <v>4346</v>
      </c>
      <c r="C23" s="29">
        <f>B23/B24</f>
        <v>0.60235620235620235</v>
      </c>
      <c r="F23" s="3"/>
    </row>
    <row r="24" spans="1:8" ht="16.5" thickBot="1" x14ac:dyDescent="0.3">
      <c r="A24" s="35" t="s">
        <v>15</v>
      </c>
      <c r="B24" s="45">
        <f>SUM(B19:B23)</f>
        <v>7215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8" ht="16.5" thickBot="1" x14ac:dyDescent="0.3">
      <c r="E25" s="15"/>
      <c r="F25" s="11" t="s">
        <v>71</v>
      </c>
      <c r="G25" s="9">
        <v>470</v>
      </c>
      <c r="H25" s="16">
        <f>G25/G29</f>
        <v>0.36209553158705698</v>
      </c>
    </row>
    <row r="26" spans="1:8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209</v>
      </c>
      <c r="H26" s="16">
        <f>G26/G29</f>
        <v>0.16101694915254236</v>
      </c>
    </row>
    <row r="27" spans="1:8" x14ac:dyDescent="0.25">
      <c r="A27" s="15" t="s">
        <v>35</v>
      </c>
      <c r="B27" s="9">
        <v>5649</v>
      </c>
      <c r="C27" s="16">
        <f>B27/B29</f>
        <v>0.84037488842606367</v>
      </c>
      <c r="E27" s="15"/>
      <c r="F27" s="11" t="s">
        <v>73</v>
      </c>
      <c r="G27" s="9">
        <v>194</v>
      </c>
      <c r="H27" s="16">
        <f>G27/G29</f>
        <v>0.14946070878274267</v>
      </c>
    </row>
    <row r="28" spans="1:8" ht="16.5" thickBot="1" x14ac:dyDescent="0.3">
      <c r="A28" s="22" t="s">
        <v>36</v>
      </c>
      <c r="B28" s="28">
        <v>1073</v>
      </c>
      <c r="C28" s="29">
        <f>B28/B29</f>
        <v>0.15962511157393633</v>
      </c>
      <c r="E28" s="15"/>
      <c r="F28" s="23" t="s">
        <v>74</v>
      </c>
      <c r="G28" s="28">
        <v>425</v>
      </c>
      <c r="H28" s="29">
        <f>G28/G29</f>
        <v>0.32742681047765793</v>
      </c>
    </row>
    <row r="29" spans="1:8" ht="16.5" thickBot="1" x14ac:dyDescent="0.3">
      <c r="A29" s="32" t="s">
        <v>15</v>
      </c>
      <c r="B29" s="45">
        <f>SUM(B27:B28)</f>
        <v>6722</v>
      </c>
      <c r="C29" s="34">
        <f>SUM(C27:C28)</f>
        <v>1</v>
      </c>
      <c r="E29" s="27"/>
      <c r="F29" s="39" t="s">
        <v>15</v>
      </c>
      <c r="G29" s="45">
        <f>SUM(G25:G28)</f>
        <v>1298</v>
      </c>
      <c r="H29" s="34">
        <f>SUM(H25:H28)</f>
        <v>1</v>
      </c>
    </row>
    <row r="30" spans="1:8" ht="16.5" thickBot="1" x14ac:dyDescent="0.3">
      <c r="E30" s="4"/>
      <c r="F30" s="3"/>
      <c r="G30" s="43"/>
      <c r="H30" s="6"/>
    </row>
    <row r="31" spans="1:8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8" x14ac:dyDescent="0.25">
      <c r="A32" s="15" t="s">
        <v>38</v>
      </c>
      <c r="B32" s="9">
        <v>1275</v>
      </c>
      <c r="C32" s="16">
        <f>B32/B34</f>
        <v>0.22278525248995282</v>
      </c>
      <c r="E32" s="15"/>
      <c r="F32" s="11" t="s">
        <v>628</v>
      </c>
      <c r="G32" s="95">
        <v>409</v>
      </c>
      <c r="H32" s="16">
        <f>G32/G37</f>
        <v>0.32357594936708861</v>
      </c>
    </row>
    <row r="33" spans="1:8" ht="16.5" thickBot="1" x14ac:dyDescent="0.3">
      <c r="A33" s="22" t="s">
        <v>39</v>
      </c>
      <c r="B33" s="28">
        <v>4448</v>
      </c>
      <c r="C33" s="29">
        <f>B33/B34</f>
        <v>0.77721474751004715</v>
      </c>
      <c r="E33" s="15"/>
      <c r="F33" s="11" t="s">
        <v>629</v>
      </c>
      <c r="G33" s="95">
        <v>209</v>
      </c>
      <c r="H33" s="16">
        <f>G33/G37</f>
        <v>0.16534810126582278</v>
      </c>
    </row>
    <row r="34" spans="1:8" ht="16.5" thickBot="1" x14ac:dyDescent="0.3">
      <c r="A34" s="32" t="s">
        <v>15</v>
      </c>
      <c r="B34" s="45">
        <f>SUM(B32:B33)</f>
        <v>5723</v>
      </c>
      <c r="C34" s="34">
        <f>SUM(C32:C33)</f>
        <v>1</v>
      </c>
      <c r="E34" s="15"/>
      <c r="F34" s="11" t="s">
        <v>630</v>
      </c>
      <c r="G34" s="95">
        <v>234</v>
      </c>
      <c r="H34" s="16">
        <f>G34/G37</f>
        <v>0.185126582278481</v>
      </c>
    </row>
    <row r="35" spans="1:8" ht="16.5" thickBot="1" x14ac:dyDescent="0.3">
      <c r="E35" s="15"/>
      <c r="F35" s="11" t="s">
        <v>631</v>
      </c>
      <c r="G35" s="95">
        <v>294</v>
      </c>
      <c r="H35" s="16">
        <f>G35/G37</f>
        <v>0.23259493670886075</v>
      </c>
    </row>
    <row r="36" spans="1:8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118</v>
      </c>
      <c r="H36" s="29">
        <f>G36/G37</f>
        <v>9.3354430379746833E-2</v>
      </c>
    </row>
    <row r="37" spans="1:8" ht="16.5" thickBot="1" x14ac:dyDescent="0.3">
      <c r="A37" s="15" t="s">
        <v>50</v>
      </c>
      <c r="B37" s="9">
        <v>3046</v>
      </c>
      <c r="C37" s="16">
        <f>B37/B40</f>
        <v>0.52836079791847357</v>
      </c>
      <c r="E37" s="27"/>
      <c r="F37" s="39" t="s">
        <v>15</v>
      </c>
      <c r="G37" s="97">
        <f>SUM(G32:G36)</f>
        <v>1264</v>
      </c>
      <c r="H37" s="37">
        <f>SUM(H32:H36)</f>
        <v>1</v>
      </c>
    </row>
    <row r="38" spans="1:8" ht="16.5" thickBot="1" x14ac:dyDescent="0.3">
      <c r="A38" s="22" t="s">
        <v>51</v>
      </c>
      <c r="B38" s="9">
        <v>1195</v>
      </c>
      <c r="C38" s="16">
        <f>B38/B40</f>
        <v>0.20728534258456202</v>
      </c>
      <c r="F38" s="3"/>
    </row>
    <row r="39" spans="1:8" ht="16.5" thickBot="1" x14ac:dyDescent="0.3">
      <c r="A39" s="22" t="s">
        <v>49</v>
      </c>
      <c r="B39" s="28">
        <v>1524</v>
      </c>
      <c r="C39" s="29">
        <f>B39/B40</f>
        <v>0.26435385949696444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SUM(B37:B39)</f>
        <v>5765</v>
      </c>
      <c r="C40" s="34">
        <f>SUM(C37:C39)</f>
        <v>1</v>
      </c>
      <c r="E40" s="15"/>
      <c r="F40" s="11" t="s">
        <v>76</v>
      </c>
      <c r="G40" s="9">
        <v>595</v>
      </c>
      <c r="H40" s="16">
        <f>G40/G44</f>
        <v>0.4885057471264368</v>
      </c>
    </row>
    <row r="41" spans="1:8" ht="16.5" thickBot="1" x14ac:dyDescent="0.3">
      <c r="E41" s="15"/>
      <c r="F41" s="11" t="s">
        <v>77</v>
      </c>
      <c r="G41" s="9">
        <v>206</v>
      </c>
      <c r="H41" s="16">
        <f>G41/G44</f>
        <v>0.16912972085385877</v>
      </c>
    </row>
    <row r="42" spans="1:8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241</v>
      </c>
      <c r="H42" s="16">
        <f>G42/G44</f>
        <v>0.19786535303776684</v>
      </c>
    </row>
    <row r="43" spans="1:8" ht="16.5" thickBot="1" x14ac:dyDescent="0.3">
      <c r="A43" s="15" t="s">
        <v>53</v>
      </c>
      <c r="B43" s="9">
        <v>3981</v>
      </c>
      <c r="C43" s="16">
        <f>B43/B45</f>
        <v>0.6416827852998066</v>
      </c>
      <c r="E43" s="15"/>
      <c r="F43" s="23" t="s">
        <v>79</v>
      </c>
      <c r="G43" s="28">
        <v>176</v>
      </c>
      <c r="H43" s="29">
        <f>G43/G44</f>
        <v>0.14449917898193759</v>
      </c>
    </row>
    <row r="44" spans="1:8" ht="16.5" thickBot="1" x14ac:dyDescent="0.3">
      <c r="A44" s="22" t="s">
        <v>54</v>
      </c>
      <c r="B44" s="28">
        <v>2223</v>
      </c>
      <c r="C44" s="29">
        <f>B44/B45</f>
        <v>0.3583172147001934</v>
      </c>
      <c r="E44" s="27"/>
      <c r="F44" s="39" t="s">
        <v>15</v>
      </c>
      <c r="G44" s="45">
        <f>SUM(G40:G43)</f>
        <v>1218</v>
      </c>
      <c r="H44" s="34">
        <f>SUM(H40:H43)</f>
        <v>1</v>
      </c>
    </row>
    <row r="45" spans="1:8" ht="16.5" thickBot="1" x14ac:dyDescent="0.3">
      <c r="A45" s="32" t="s">
        <v>15</v>
      </c>
      <c r="B45" s="45">
        <f>SUM(B43:B44)</f>
        <v>6204</v>
      </c>
      <c r="C45" s="34">
        <f>SUM(C43:C44)</f>
        <v>1</v>
      </c>
      <c r="E45" s="4"/>
      <c r="F45" s="3"/>
      <c r="G45" s="43"/>
      <c r="H45" s="4"/>
    </row>
    <row r="46" spans="1:8" ht="16.5" thickBot="1" x14ac:dyDescent="0.3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A47" s="114" t="s">
        <v>646</v>
      </c>
      <c r="B47" s="115" t="s">
        <v>16</v>
      </c>
      <c r="C47" s="137" t="s">
        <v>17</v>
      </c>
      <c r="E47" s="15"/>
      <c r="F47" s="11" t="s">
        <v>641</v>
      </c>
      <c r="G47" s="9">
        <v>810</v>
      </c>
      <c r="H47" s="16">
        <f>G47/G49</f>
        <v>0.69647463456577818</v>
      </c>
    </row>
    <row r="48" spans="1:8" ht="16.5" thickBot="1" x14ac:dyDescent="0.3">
      <c r="A48" s="117" t="s">
        <v>2</v>
      </c>
      <c r="B48" s="118"/>
      <c r="C48" s="119" t="e">
        <f>B48/B61</f>
        <v>#DIV/0!</v>
      </c>
      <c r="E48" s="15"/>
      <c r="F48" s="23" t="s">
        <v>82</v>
      </c>
      <c r="G48" s="28">
        <v>353</v>
      </c>
      <c r="H48" s="29">
        <f>G48/G49</f>
        <v>0.30352536543422182</v>
      </c>
    </row>
    <row r="49" spans="1:8" ht="16.5" thickBot="1" x14ac:dyDescent="0.3">
      <c r="A49" s="117" t="s">
        <v>3</v>
      </c>
      <c r="B49" s="118"/>
      <c r="C49" s="119" t="e">
        <f>B49/B61</f>
        <v>#DIV/0!</v>
      </c>
      <c r="E49" s="27"/>
      <c r="F49" s="39" t="s">
        <v>15</v>
      </c>
      <c r="G49" s="45">
        <f>SUM(G47:G48)</f>
        <v>1163</v>
      </c>
      <c r="H49" s="34">
        <f>SUM(H47:H48)</f>
        <v>1</v>
      </c>
    </row>
    <row r="50" spans="1:8" ht="16.5" thickBot="1" x14ac:dyDescent="0.3">
      <c r="A50" s="117" t="s">
        <v>4</v>
      </c>
      <c r="B50" s="118"/>
      <c r="C50" s="119" t="e">
        <f>B50/B61</f>
        <v>#DIV/0!</v>
      </c>
      <c r="F50" s="3"/>
    </row>
    <row r="51" spans="1:8" x14ac:dyDescent="0.25">
      <c r="A51" s="117" t="s">
        <v>5</v>
      </c>
      <c r="B51" s="118"/>
      <c r="C51" s="119" t="e">
        <f>B51/B61</f>
        <v>#DIV/0!</v>
      </c>
      <c r="E51" s="12" t="s">
        <v>83</v>
      </c>
      <c r="F51" s="13"/>
      <c r="G51" s="42" t="s">
        <v>16</v>
      </c>
      <c r="H51" s="19" t="s">
        <v>17</v>
      </c>
    </row>
    <row r="52" spans="1:8" x14ac:dyDescent="0.25">
      <c r="A52" s="117" t="s">
        <v>6</v>
      </c>
      <c r="B52" s="118"/>
      <c r="C52" s="119" t="e">
        <f>B52/B61</f>
        <v>#DIV/0!</v>
      </c>
      <c r="E52" s="15"/>
      <c r="F52" s="11" t="s">
        <v>84</v>
      </c>
      <c r="G52" s="9">
        <v>827</v>
      </c>
      <c r="H52" s="16">
        <f>G52/G54</f>
        <v>0.73511111111111116</v>
      </c>
    </row>
    <row r="53" spans="1:8" ht="16.5" thickBot="1" x14ac:dyDescent="0.3">
      <c r="A53" s="117" t="s">
        <v>7</v>
      </c>
      <c r="B53" s="118"/>
      <c r="C53" s="119" t="e">
        <f>B53/B61</f>
        <v>#DIV/0!</v>
      </c>
      <c r="E53" s="15"/>
      <c r="F53" s="23" t="s">
        <v>85</v>
      </c>
      <c r="G53" s="28">
        <v>298</v>
      </c>
      <c r="H53" s="29">
        <f>G53/G54</f>
        <v>0.2648888888888889</v>
      </c>
    </row>
    <row r="54" spans="1:8" ht="16.5" thickBot="1" x14ac:dyDescent="0.3">
      <c r="A54" s="117" t="s">
        <v>8</v>
      </c>
      <c r="B54" s="118"/>
      <c r="C54" s="119" t="e">
        <f>B54/B61</f>
        <v>#DIV/0!</v>
      </c>
      <c r="E54" s="27"/>
      <c r="F54" s="39" t="s">
        <v>15</v>
      </c>
      <c r="G54" s="45">
        <f>SUM(G52:G53)</f>
        <v>1125</v>
      </c>
      <c r="H54" s="34">
        <f>SUM(H52:H53)</f>
        <v>1</v>
      </c>
    </row>
    <row r="55" spans="1:8" ht="16.5" thickBot="1" x14ac:dyDescent="0.3">
      <c r="A55" s="117" t="s">
        <v>9</v>
      </c>
      <c r="B55" s="118"/>
      <c r="C55" s="119" t="e">
        <f>B55/B61</f>
        <v>#DIV/0!</v>
      </c>
      <c r="F55" s="3"/>
    </row>
    <row r="56" spans="1:8" x14ac:dyDescent="0.25">
      <c r="A56" s="117" t="s">
        <v>10</v>
      </c>
      <c r="B56" s="118"/>
      <c r="C56" s="119" t="e">
        <f>B56/B61</f>
        <v>#DIV/0!</v>
      </c>
      <c r="E56" s="12" t="s">
        <v>86</v>
      </c>
      <c r="F56" s="13"/>
      <c r="G56" s="42" t="s">
        <v>16</v>
      </c>
      <c r="H56" s="19" t="s">
        <v>17</v>
      </c>
    </row>
    <row r="57" spans="1:8" x14ac:dyDescent="0.25">
      <c r="A57" s="117" t="s">
        <v>11</v>
      </c>
      <c r="B57" s="118"/>
      <c r="C57" s="119" t="e">
        <f>B57/B61</f>
        <v>#DIV/0!</v>
      </c>
      <c r="E57" s="15"/>
      <c r="F57" s="11" t="s">
        <v>87</v>
      </c>
      <c r="G57" s="9">
        <v>459</v>
      </c>
      <c r="H57" s="16">
        <f>G57/G59</f>
        <v>0.3889830508474576</v>
      </c>
    </row>
    <row r="58" spans="1:8" ht="16.5" thickBot="1" x14ac:dyDescent="0.3">
      <c r="A58" s="117" t="s">
        <v>12</v>
      </c>
      <c r="B58" s="118"/>
      <c r="C58" s="119" t="e">
        <f>B58/B61</f>
        <v>#DIV/0!</v>
      </c>
      <c r="E58" s="15"/>
      <c r="F58" s="23" t="s">
        <v>88</v>
      </c>
      <c r="G58" s="28">
        <v>721</v>
      </c>
      <c r="H58" s="29">
        <f>G58/G59</f>
        <v>0.61101694915254234</v>
      </c>
    </row>
    <row r="59" spans="1:8" ht="16.5" thickBot="1" x14ac:dyDescent="0.3">
      <c r="A59" s="117" t="s">
        <v>13</v>
      </c>
      <c r="B59" s="118"/>
      <c r="C59" s="119" t="e">
        <f>B59/B61</f>
        <v>#DIV/0!</v>
      </c>
      <c r="E59" s="27"/>
      <c r="F59" s="39" t="s">
        <v>15</v>
      </c>
      <c r="G59" s="45">
        <f>SUM(G57:G58)</f>
        <v>1180</v>
      </c>
      <c r="H59" s="34">
        <f>SUM(H57:H58)</f>
        <v>1</v>
      </c>
    </row>
    <row r="60" spans="1:8" ht="16.5" thickBot="1" x14ac:dyDescent="0.3">
      <c r="A60" s="120" t="s">
        <v>14</v>
      </c>
      <c r="B60" s="121"/>
      <c r="C60" s="122" t="e">
        <f>B60/B61</f>
        <v>#DIV/0!</v>
      </c>
      <c r="F60" s="3"/>
    </row>
    <row r="61" spans="1:8" ht="16.5" thickBot="1" x14ac:dyDescent="0.3">
      <c r="A61" s="123" t="s">
        <v>15</v>
      </c>
      <c r="B61" s="124">
        <f>SUM(B48:B60)</f>
        <v>0</v>
      </c>
      <c r="C61" s="125" t="e">
        <f>SUM(C48:C60)</f>
        <v>#DIV/0!</v>
      </c>
      <c r="E61" s="12" t="s">
        <v>89</v>
      </c>
      <c r="F61" s="13"/>
      <c r="G61" s="42" t="s">
        <v>16</v>
      </c>
      <c r="H61" s="19" t="s">
        <v>17</v>
      </c>
    </row>
    <row r="62" spans="1:8" ht="16.5" thickBot="1" x14ac:dyDescent="0.3">
      <c r="B62"/>
      <c r="E62" s="15"/>
      <c r="F62" s="11" t="s">
        <v>90</v>
      </c>
      <c r="G62" s="9">
        <v>598</v>
      </c>
      <c r="H62" s="16">
        <f>G62/G64</f>
        <v>0.50336700336700335</v>
      </c>
    </row>
    <row r="63" spans="1:8" ht="16.5" thickBot="1" x14ac:dyDescent="0.3">
      <c r="A63" s="114" t="s">
        <v>650</v>
      </c>
      <c r="B63" s="115" t="s">
        <v>16</v>
      </c>
      <c r="C63" s="137" t="s">
        <v>17</v>
      </c>
      <c r="E63" s="15"/>
      <c r="F63" s="23" t="s">
        <v>91</v>
      </c>
      <c r="G63" s="28">
        <v>590</v>
      </c>
      <c r="H63" s="29">
        <f>G63/G64</f>
        <v>0.49663299663299665</v>
      </c>
    </row>
    <row r="64" spans="1:8" ht="16.5" thickBot="1" x14ac:dyDescent="0.3">
      <c r="A64" s="117" t="s">
        <v>2</v>
      </c>
      <c r="B64" s="118"/>
      <c r="C64" s="119" t="e">
        <f>B64/B77</f>
        <v>#DIV/0!</v>
      </c>
      <c r="E64" s="27"/>
      <c r="F64" s="39" t="s">
        <v>15</v>
      </c>
      <c r="G64" s="45">
        <f>SUM(G62:G63)</f>
        <v>1188</v>
      </c>
      <c r="H64" s="34">
        <f>SUM(H62:H63)</f>
        <v>1</v>
      </c>
    </row>
    <row r="65" spans="1:8" ht="16.5" thickBot="1" x14ac:dyDescent="0.3">
      <c r="A65" s="117" t="s">
        <v>3</v>
      </c>
      <c r="B65" s="118"/>
      <c r="C65" s="119" t="e">
        <f>B65/B77</f>
        <v>#DIV/0!</v>
      </c>
      <c r="F65" s="3"/>
    </row>
    <row r="66" spans="1:8" x14ac:dyDescent="0.25">
      <c r="A66" s="117" t="s">
        <v>4</v>
      </c>
      <c r="B66" s="118"/>
      <c r="C66" s="119" t="e">
        <f>B66/B77</f>
        <v>#DIV/0!</v>
      </c>
      <c r="E66" s="12" t="s">
        <v>92</v>
      </c>
      <c r="F66" s="13"/>
      <c r="G66" s="42" t="s">
        <v>16</v>
      </c>
      <c r="H66" s="19" t="s">
        <v>17</v>
      </c>
    </row>
    <row r="67" spans="1:8" x14ac:dyDescent="0.25">
      <c r="A67" s="117" t="s">
        <v>5</v>
      </c>
      <c r="B67" s="118"/>
      <c r="C67" s="119" t="e">
        <f>B67/B77</f>
        <v>#DIV/0!</v>
      </c>
      <c r="E67" s="15"/>
      <c r="F67" s="11" t="s">
        <v>93</v>
      </c>
      <c r="G67" s="9">
        <v>731</v>
      </c>
      <c r="H67" s="16">
        <f>G67/G70</f>
        <v>0.44356796116504854</v>
      </c>
    </row>
    <row r="68" spans="1:8" x14ac:dyDescent="0.25">
      <c r="A68" s="117" t="s">
        <v>6</v>
      </c>
      <c r="B68" s="118"/>
      <c r="C68" s="119" t="e">
        <f>B68/B77</f>
        <v>#DIV/0!</v>
      </c>
      <c r="E68" s="15"/>
      <c r="F68" s="11" t="s">
        <v>94</v>
      </c>
      <c r="G68" s="9">
        <v>428</v>
      </c>
      <c r="H68" s="16">
        <f>G68/G70</f>
        <v>0.25970873786407767</v>
      </c>
    </row>
    <row r="69" spans="1:8" ht="16.5" thickBot="1" x14ac:dyDescent="0.3">
      <c r="A69" s="117" t="s">
        <v>7</v>
      </c>
      <c r="B69" s="118"/>
      <c r="C69" s="119" t="e">
        <f>B69/B77</f>
        <v>#DIV/0!</v>
      </c>
      <c r="E69" s="15"/>
      <c r="F69" s="23" t="s">
        <v>95</v>
      </c>
      <c r="G69" s="28">
        <v>489</v>
      </c>
      <c r="H69" s="29">
        <f>G69/G70</f>
        <v>0.29672330097087379</v>
      </c>
    </row>
    <row r="70" spans="1:8" ht="16.5" thickBot="1" x14ac:dyDescent="0.3">
      <c r="A70" s="117" t="s">
        <v>8</v>
      </c>
      <c r="B70" s="118"/>
      <c r="C70" s="119" t="e">
        <f>B70/B77</f>
        <v>#DIV/0!</v>
      </c>
      <c r="E70" s="27"/>
      <c r="F70" s="39" t="s">
        <v>15</v>
      </c>
      <c r="G70" s="45">
        <f>SUM(G67:G69)</f>
        <v>1648</v>
      </c>
      <c r="H70" s="34">
        <f>SUM(H67:H69)</f>
        <v>1</v>
      </c>
    </row>
    <row r="71" spans="1:8" ht="16.5" thickBot="1" x14ac:dyDescent="0.3">
      <c r="A71" s="117" t="s">
        <v>9</v>
      </c>
      <c r="B71" s="118"/>
      <c r="C71" s="119" t="e">
        <f>B71/B77</f>
        <v>#DIV/0!</v>
      </c>
      <c r="F71" s="3"/>
    </row>
    <row r="72" spans="1:8" x14ac:dyDescent="0.25">
      <c r="A72" s="117" t="s">
        <v>10</v>
      </c>
      <c r="B72" s="118"/>
      <c r="C72" s="119" t="e">
        <f>B72/B77</f>
        <v>#DIV/0!</v>
      </c>
      <c r="E72" s="12" t="s">
        <v>96</v>
      </c>
      <c r="F72" s="13"/>
      <c r="G72" s="42" t="s">
        <v>16</v>
      </c>
      <c r="H72" s="19" t="s">
        <v>17</v>
      </c>
    </row>
    <row r="73" spans="1:8" x14ac:dyDescent="0.25">
      <c r="A73" s="117" t="s">
        <v>11</v>
      </c>
      <c r="B73" s="118"/>
      <c r="C73" s="119" t="e">
        <f>B73/B77</f>
        <v>#DIV/0!</v>
      </c>
      <c r="E73" s="15"/>
      <c r="F73" s="11" t="s">
        <v>97</v>
      </c>
      <c r="G73" s="9">
        <v>577</v>
      </c>
      <c r="H73" s="16">
        <f>G73/G75</f>
        <v>0.37273901808785531</v>
      </c>
    </row>
    <row r="74" spans="1:8" ht="16.5" thickBot="1" x14ac:dyDescent="0.3">
      <c r="A74" s="117" t="s">
        <v>12</v>
      </c>
      <c r="B74" s="118"/>
      <c r="C74" s="119" t="e">
        <f>B74/B77</f>
        <v>#DIV/0!</v>
      </c>
      <c r="E74" s="15"/>
      <c r="F74" s="23" t="s">
        <v>98</v>
      </c>
      <c r="G74" s="28">
        <v>971</v>
      </c>
      <c r="H74" s="29">
        <f>G74/G75</f>
        <v>0.62726098191214474</v>
      </c>
    </row>
    <row r="75" spans="1:8" ht="16.5" thickBot="1" x14ac:dyDescent="0.3">
      <c r="A75" s="117" t="s">
        <v>13</v>
      </c>
      <c r="B75" s="118"/>
      <c r="C75" s="119" t="e">
        <f>B75/B77</f>
        <v>#DIV/0!</v>
      </c>
      <c r="E75" s="27"/>
      <c r="F75" s="39" t="s">
        <v>15</v>
      </c>
      <c r="G75" s="45">
        <f>SUM(G73:G74)</f>
        <v>1548</v>
      </c>
      <c r="H75" s="34">
        <f>SUM(H73:H74)</f>
        <v>1</v>
      </c>
    </row>
    <row r="76" spans="1:8" ht="16.5" thickBot="1" x14ac:dyDescent="0.3">
      <c r="A76" s="120" t="s">
        <v>14</v>
      </c>
      <c r="B76" s="121"/>
      <c r="C76" s="122" t="e">
        <f>B76/B77</f>
        <v>#DIV/0!</v>
      </c>
      <c r="F76" s="3"/>
    </row>
    <row r="77" spans="1:8" ht="16.5" thickBot="1" x14ac:dyDescent="0.3">
      <c r="A77" s="123" t="s">
        <v>15</v>
      </c>
      <c r="B77" s="124">
        <f>SUM(B64:B76)</f>
        <v>0</v>
      </c>
      <c r="C77" s="125" t="e">
        <f>SUM(C64:C76)</f>
        <v>#DIV/0!</v>
      </c>
      <c r="E77" s="12" t="s">
        <v>99</v>
      </c>
      <c r="F77" s="13"/>
      <c r="G77" s="42" t="s">
        <v>16</v>
      </c>
      <c r="H77" s="19" t="s">
        <v>17</v>
      </c>
    </row>
    <row r="78" spans="1:8" x14ac:dyDescent="0.25">
      <c r="B78"/>
      <c r="E78" s="15"/>
      <c r="F78" s="11" t="s">
        <v>100</v>
      </c>
      <c r="G78" s="9">
        <v>1414</v>
      </c>
      <c r="H78" s="16">
        <f>G78/G82</f>
        <v>0.76349892008639308</v>
      </c>
    </row>
    <row r="79" spans="1:8" x14ac:dyDescent="0.25">
      <c r="B79"/>
      <c r="E79" s="22"/>
      <c r="F79" s="23" t="s">
        <v>101</v>
      </c>
      <c r="G79" s="28">
        <v>117</v>
      </c>
      <c r="H79" s="29">
        <f>G79/G82</f>
        <v>6.3174946004319651E-2</v>
      </c>
    </row>
    <row r="80" spans="1:8" x14ac:dyDescent="0.25">
      <c r="B80"/>
      <c r="E80" s="15"/>
      <c r="F80" s="11" t="s">
        <v>635</v>
      </c>
      <c r="G80" s="9">
        <v>221</v>
      </c>
      <c r="H80" s="16">
        <f>G80/G82</f>
        <v>0.1193304535637149</v>
      </c>
    </row>
    <row r="81" spans="2:8" ht="16.5" thickBot="1" x14ac:dyDescent="0.3">
      <c r="B81"/>
      <c r="E81" s="17"/>
      <c r="F81" s="91" t="s">
        <v>636</v>
      </c>
      <c r="G81" s="40">
        <v>100</v>
      </c>
      <c r="H81" s="41">
        <f>G81/G82</f>
        <v>5.3995680345572353E-2</v>
      </c>
    </row>
    <row r="82" spans="2:8" ht="16.5" thickBot="1" x14ac:dyDescent="0.3">
      <c r="B82"/>
      <c r="E82" s="104"/>
      <c r="F82" s="105" t="s">
        <v>15</v>
      </c>
      <c r="G82" s="106">
        <f>SUM(G78:G81)</f>
        <v>1852</v>
      </c>
      <c r="H82" s="107">
        <f>SUM(H78:H81)</f>
        <v>0.99999999999999989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577</v>
      </c>
      <c r="H85" s="16">
        <f>G85/G88</f>
        <v>0.35860783095090121</v>
      </c>
    </row>
    <row r="86" spans="2:8" x14ac:dyDescent="0.25">
      <c r="B86"/>
      <c r="E86" s="15"/>
      <c r="F86" s="11" t="s">
        <v>104</v>
      </c>
      <c r="G86" s="9">
        <v>679</v>
      </c>
      <c r="H86" s="16">
        <f>G86/G88</f>
        <v>0.42200124300807956</v>
      </c>
    </row>
    <row r="87" spans="2:8" ht="16.5" thickBot="1" x14ac:dyDescent="0.3">
      <c r="B87"/>
      <c r="E87" s="15"/>
      <c r="F87" s="23" t="s">
        <v>105</v>
      </c>
      <c r="G87" s="28">
        <v>353</v>
      </c>
      <c r="H87" s="29">
        <f>G87/G88</f>
        <v>0.21939092604101926</v>
      </c>
    </row>
    <row r="88" spans="2:8" ht="16.5" thickBot="1" x14ac:dyDescent="0.3">
      <c r="B88"/>
      <c r="E88" s="27"/>
      <c r="F88" s="39" t="s">
        <v>15</v>
      </c>
      <c r="G88" s="45">
        <f>SUM(G85:G87)</f>
        <v>1609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1017</v>
      </c>
      <c r="H91" s="16">
        <f>G91/G93</f>
        <v>0.6490108487555839</v>
      </c>
    </row>
    <row r="92" spans="2:8" ht="16.5" thickBot="1" x14ac:dyDescent="0.3">
      <c r="B92"/>
      <c r="E92" s="15"/>
      <c r="F92" s="23" t="s">
        <v>108</v>
      </c>
      <c r="G92" s="28">
        <v>550</v>
      </c>
      <c r="H92" s="29">
        <f>G92/G93</f>
        <v>0.3509891512444161</v>
      </c>
    </row>
    <row r="93" spans="2:8" ht="16.5" thickBot="1" x14ac:dyDescent="0.3">
      <c r="B93"/>
      <c r="E93" s="27"/>
      <c r="F93" s="39" t="s">
        <v>15</v>
      </c>
      <c r="G93" s="45">
        <f>SUM(G91:G92)</f>
        <v>1567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757</v>
      </c>
      <c r="H96" s="16">
        <f>G96/G98</f>
        <v>0.50703281982585402</v>
      </c>
    </row>
    <row r="97" spans="2:8" ht="16.5" thickBot="1" x14ac:dyDescent="0.3">
      <c r="B97"/>
      <c r="E97" s="15"/>
      <c r="F97" s="23" t="s">
        <v>111</v>
      </c>
      <c r="G97" s="28">
        <v>736</v>
      </c>
      <c r="H97" s="29">
        <f>G97/G98</f>
        <v>0.49296718017414604</v>
      </c>
    </row>
    <row r="98" spans="2:8" ht="16.5" thickBot="1" x14ac:dyDescent="0.3">
      <c r="B98"/>
      <c r="E98" s="27"/>
      <c r="F98" s="39" t="s">
        <v>15</v>
      </c>
      <c r="G98" s="45">
        <f>SUM(G96:G97)</f>
        <v>1493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463</v>
      </c>
      <c r="H101" s="16">
        <f>G101/G103</f>
        <v>0.6265223274695535</v>
      </c>
    </row>
    <row r="102" spans="2:8" ht="16.5" thickBot="1" x14ac:dyDescent="0.3">
      <c r="B102"/>
      <c r="E102" s="15"/>
      <c r="F102" s="23" t="s">
        <v>114</v>
      </c>
      <c r="G102" s="28">
        <v>276</v>
      </c>
      <c r="H102" s="29">
        <f>G102/G103</f>
        <v>0.37347767253044656</v>
      </c>
    </row>
    <row r="103" spans="2:8" ht="16.5" thickBot="1" x14ac:dyDescent="0.3">
      <c r="B103"/>
      <c r="E103" s="27"/>
      <c r="F103" s="39" t="s">
        <v>15</v>
      </c>
      <c r="G103" s="45">
        <f>SUM(G101:G102)</f>
        <v>739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386</v>
      </c>
      <c r="H106" s="16">
        <f>G106/G108</f>
        <v>0.4441887226697353</v>
      </c>
    </row>
    <row r="107" spans="2:8" ht="16.5" thickBot="1" x14ac:dyDescent="0.3">
      <c r="B107"/>
      <c r="E107" s="15"/>
      <c r="F107" s="23" t="s">
        <v>117</v>
      </c>
      <c r="G107" s="28">
        <v>483</v>
      </c>
      <c r="H107" s="29">
        <f>G107/G108</f>
        <v>0.5558112773302647</v>
      </c>
    </row>
    <row r="108" spans="2:8" ht="16.5" thickBot="1" x14ac:dyDescent="0.3">
      <c r="B108"/>
      <c r="E108" s="27"/>
      <c r="F108" s="39" t="s">
        <v>15</v>
      </c>
      <c r="G108" s="45">
        <f>SUM(G106:G107)</f>
        <v>869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419</v>
      </c>
      <c r="H111" s="16">
        <f>G111/G116</f>
        <v>0.3010057471264368</v>
      </c>
    </row>
    <row r="112" spans="2:8" x14ac:dyDescent="0.25">
      <c r="B112"/>
      <c r="E112" s="15"/>
      <c r="F112" s="11" t="s">
        <v>120</v>
      </c>
      <c r="G112" s="9">
        <v>100</v>
      </c>
      <c r="H112" s="16">
        <f>G112/G116</f>
        <v>7.183908045977011E-2</v>
      </c>
    </row>
    <row r="113" spans="2:8" x14ac:dyDescent="0.25">
      <c r="B113"/>
      <c r="E113" s="15"/>
      <c r="F113" s="11" t="s">
        <v>121</v>
      </c>
      <c r="G113" s="9">
        <v>318</v>
      </c>
      <c r="H113" s="16">
        <f>G113/G116</f>
        <v>0.22844827586206898</v>
      </c>
    </row>
    <row r="114" spans="2:8" x14ac:dyDescent="0.25">
      <c r="B114"/>
      <c r="E114" s="15"/>
      <c r="F114" s="11" t="s">
        <v>122</v>
      </c>
      <c r="G114" s="9">
        <v>238</v>
      </c>
      <c r="H114" s="16">
        <f>G114/G116</f>
        <v>0.17097701149425287</v>
      </c>
    </row>
    <row r="115" spans="2:8" ht="16.5" thickBot="1" x14ac:dyDescent="0.3">
      <c r="B115"/>
      <c r="E115" s="15"/>
      <c r="F115" s="23" t="s">
        <v>123</v>
      </c>
      <c r="G115" s="28">
        <v>317</v>
      </c>
      <c r="H115" s="29">
        <f>G115/G116</f>
        <v>0.22772988505747127</v>
      </c>
    </row>
    <row r="116" spans="2:8" ht="16.5" thickBot="1" x14ac:dyDescent="0.3">
      <c r="B116"/>
      <c r="E116" s="27"/>
      <c r="F116" s="39" t="s">
        <v>15</v>
      </c>
      <c r="G116" s="45">
        <f>SUM(G111:G115)</f>
        <v>1392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658</v>
      </c>
      <c r="H119" s="16">
        <f>G119/G121</f>
        <v>0.4831130690161527</v>
      </c>
    </row>
    <row r="120" spans="2:8" ht="16.5" thickBot="1" x14ac:dyDescent="0.3">
      <c r="B120"/>
      <c r="E120" s="15"/>
      <c r="F120" s="23" t="s">
        <v>126</v>
      </c>
      <c r="G120" s="28">
        <v>704</v>
      </c>
      <c r="H120" s="29">
        <f>G120/G121</f>
        <v>0.5168869309838473</v>
      </c>
    </row>
    <row r="121" spans="2:8" ht="16.5" thickBot="1" x14ac:dyDescent="0.3">
      <c r="B121"/>
      <c r="E121" s="27"/>
      <c r="F121" s="39" t="s">
        <v>15</v>
      </c>
      <c r="G121" s="45">
        <f>SUM(G119:G120)</f>
        <v>1362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702</v>
      </c>
      <c r="H124" s="16">
        <f>G124/G127</f>
        <v>0.51466275659824046</v>
      </c>
    </row>
    <row r="125" spans="2:8" x14ac:dyDescent="0.25">
      <c r="B125"/>
      <c r="E125" s="15"/>
      <c r="F125" s="11" t="s">
        <v>129</v>
      </c>
      <c r="G125" s="9">
        <v>247</v>
      </c>
      <c r="H125" s="16">
        <f>G125/G127</f>
        <v>0.1810850439882698</v>
      </c>
    </row>
    <row r="126" spans="2:8" ht="16.5" thickBot="1" x14ac:dyDescent="0.3">
      <c r="B126"/>
      <c r="E126" s="15"/>
      <c r="F126" s="23" t="s">
        <v>130</v>
      </c>
      <c r="G126" s="28">
        <v>415</v>
      </c>
      <c r="H126" s="29">
        <f>G126/G127</f>
        <v>0.30425219941348974</v>
      </c>
    </row>
    <row r="127" spans="2:8" ht="16.5" thickBot="1" x14ac:dyDescent="0.3">
      <c r="B127"/>
      <c r="E127" s="27"/>
      <c r="F127" s="39" t="s">
        <v>15</v>
      </c>
      <c r="G127" s="45">
        <f>SUM(G124:G126)</f>
        <v>1364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664</v>
      </c>
      <c r="H130" s="16">
        <f>G130/G134</f>
        <v>0.47735442127965494</v>
      </c>
    </row>
    <row r="131" spans="2:8" x14ac:dyDescent="0.25">
      <c r="B131"/>
      <c r="E131" s="15"/>
      <c r="F131" s="11" t="s">
        <v>133</v>
      </c>
      <c r="G131" s="9">
        <v>127</v>
      </c>
      <c r="H131" s="16">
        <f>G131/G134</f>
        <v>9.1301222142343638E-2</v>
      </c>
    </row>
    <row r="132" spans="2:8" x14ac:dyDescent="0.25">
      <c r="B132"/>
      <c r="E132" s="15"/>
      <c r="F132" s="11" t="s">
        <v>134</v>
      </c>
      <c r="G132" s="9">
        <v>495</v>
      </c>
      <c r="H132" s="16">
        <f>G132/G134</f>
        <v>0.35585909417685119</v>
      </c>
    </row>
    <row r="133" spans="2:8" ht="16.5" thickBot="1" x14ac:dyDescent="0.3">
      <c r="B133"/>
      <c r="E133" s="15"/>
      <c r="F133" s="23" t="s">
        <v>135</v>
      </c>
      <c r="G133" s="28">
        <v>105</v>
      </c>
      <c r="H133" s="29">
        <f>G133/G134</f>
        <v>7.5485262401150249E-2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1391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797</v>
      </c>
      <c r="H137" s="16">
        <f>G137/G139</f>
        <v>0.59611069558713536</v>
      </c>
    </row>
    <row r="138" spans="2:8" ht="16.5" thickBot="1" x14ac:dyDescent="0.3">
      <c r="B138"/>
      <c r="E138" s="15"/>
      <c r="F138" s="23" t="s">
        <v>138</v>
      </c>
      <c r="G138" s="28">
        <v>540</v>
      </c>
      <c r="H138" s="29">
        <f>G138/G139</f>
        <v>0.40388930441286464</v>
      </c>
    </row>
    <row r="139" spans="2:8" ht="16.5" thickBot="1" x14ac:dyDescent="0.3">
      <c r="B139"/>
      <c r="E139" s="27"/>
      <c r="F139" s="39" t="s">
        <v>15</v>
      </c>
      <c r="G139" s="45">
        <f>SUM(G137:G138)</f>
        <v>1337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250</v>
      </c>
      <c r="H142" s="16">
        <f>G142/G146</f>
        <v>0.17869907076483202</v>
      </c>
    </row>
    <row r="143" spans="2:8" x14ac:dyDescent="0.25">
      <c r="B143"/>
      <c r="E143" s="15"/>
      <c r="F143" s="11" t="s">
        <v>141</v>
      </c>
      <c r="G143" s="9">
        <v>458</v>
      </c>
      <c r="H143" s="16">
        <f>G143/G146</f>
        <v>0.32737669764117228</v>
      </c>
    </row>
    <row r="144" spans="2:8" x14ac:dyDescent="0.25">
      <c r="B144"/>
      <c r="E144" s="15"/>
      <c r="F144" s="11" t="s">
        <v>142</v>
      </c>
      <c r="G144" s="9">
        <v>253</v>
      </c>
      <c r="H144" s="16">
        <f>G144/G146</f>
        <v>0.18084345961400999</v>
      </c>
    </row>
    <row r="145" spans="2:8" ht="16.5" thickBot="1" x14ac:dyDescent="0.3">
      <c r="B145"/>
      <c r="E145" s="15"/>
      <c r="F145" s="23" t="s">
        <v>143</v>
      </c>
      <c r="G145" s="28">
        <v>438</v>
      </c>
      <c r="H145" s="29">
        <f>G145/G146</f>
        <v>0.31308077197998568</v>
      </c>
    </row>
    <row r="146" spans="2:8" ht="16.5" thickBot="1" x14ac:dyDescent="0.3">
      <c r="B146"/>
      <c r="E146" s="27"/>
      <c r="F146" s="39" t="s">
        <v>15</v>
      </c>
      <c r="G146" s="45">
        <f>SUM(G142:G145)</f>
        <v>1399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627</v>
      </c>
      <c r="H149" s="16">
        <f>G149/G152</f>
        <v>0.44123856439127374</v>
      </c>
    </row>
    <row r="150" spans="2:8" x14ac:dyDescent="0.25">
      <c r="E150" s="15"/>
      <c r="F150" s="11" t="s">
        <v>146</v>
      </c>
      <c r="G150" s="9">
        <v>252</v>
      </c>
      <c r="H150" s="16">
        <f>G150/G152</f>
        <v>0.17733990147783252</v>
      </c>
    </row>
    <row r="151" spans="2:8" ht="16.5" thickBot="1" x14ac:dyDescent="0.3">
      <c r="E151" s="15"/>
      <c r="F151" s="23" t="s">
        <v>147</v>
      </c>
      <c r="G151" s="28">
        <v>542</v>
      </c>
      <c r="H151" s="29">
        <f>G151/G152</f>
        <v>0.38142153413089375</v>
      </c>
    </row>
    <row r="152" spans="2:8" ht="16.5" thickBot="1" x14ac:dyDescent="0.3">
      <c r="E152" s="27"/>
      <c r="F152" s="39" t="s">
        <v>15</v>
      </c>
      <c r="G152" s="45">
        <f>SUM(G149:G151)</f>
        <v>1421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577</v>
      </c>
      <c r="H155" s="16">
        <f>G155/G158</f>
        <v>0.41540676745860333</v>
      </c>
    </row>
    <row r="156" spans="2:8" x14ac:dyDescent="0.25">
      <c r="E156" s="15"/>
      <c r="F156" s="11" t="s">
        <v>150</v>
      </c>
      <c r="G156" s="9">
        <v>178</v>
      </c>
      <c r="H156" s="16">
        <f>G156/G158</f>
        <v>0.12814974802015838</v>
      </c>
    </row>
    <row r="157" spans="2:8" ht="16.5" thickBot="1" x14ac:dyDescent="0.3">
      <c r="E157" s="15"/>
      <c r="F157" s="23" t="s">
        <v>151</v>
      </c>
      <c r="G157" s="28">
        <v>634</v>
      </c>
      <c r="H157" s="29">
        <f>G157/G158</f>
        <v>0.45644348452123829</v>
      </c>
    </row>
    <row r="158" spans="2:8" ht="16.5" thickBot="1" x14ac:dyDescent="0.3">
      <c r="E158" s="27"/>
      <c r="F158" s="39" t="s">
        <v>15</v>
      </c>
      <c r="G158" s="45">
        <f>SUM(G155:G157)</f>
        <v>1389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787</v>
      </c>
      <c r="H161" s="16">
        <f>G161/G163</f>
        <v>0.5803834808259587</v>
      </c>
    </row>
    <row r="162" spans="5:8" ht="16.5" thickBot="1" x14ac:dyDescent="0.3">
      <c r="E162" s="15"/>
      <c r="F162" s="23" t="s">
        <v>154</v>
      </c>
      <c r="G162" s="28">
        <v>569</v>
      </c>
      <c r="H162" s="29">
        <f>G162/G163</f>
        <v>0.4196165191740413</v>
      </c>
    </row>
    <row r="163" spans="5:8" ht="16.5" thickBot="1" x14ac:dyDescent="0.3">
      <c r="E163" s="27"/>
      <c r="F163" s="39" t="s">
        <v>15</v>
      </c>
      <c r="G163" s="45">
        <f>SUM(G161:G162)</f>
        <v>1356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771</v>
      </c>
      <c r="H166" s="16">
        <f>G166/G168</f>
        <v>0.58944954128440363</v>
      </c>
    </row>
    <row r="167" spans="5:8" ht="16.5" thickBot="1" x14ac:dyDescent="0.3">
      <c r="E167" s="15"/>
      <c r="F167" s="23" t="s">
        <v>157</v>
      </c>
      <c r="G167" s="28">
        <v>537</v>
      </c>
      <c r="H167" s="29">
        <f>G167/G168</f>
        <v>0.41055045871559631</v>
      </c>
    </row>
    <row r="168" spans="5:8" ht="16.5" thickBot="1" x14ac:dyDescent="0.3">
      <c r="E168" s="27"/>
      <c r="F168" s="39" t="s">
        <v>15</v>
      </c>
      <c r="G168" s="45">
        <f>SUM(G166:G167)</f>
        <v>1308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405</v>
      </c>
      <c r="H171" s="16">
        <f>G171/G176</f>
        <v>0.13098318240620957</v>
      </c>
    </row>
    <row r="172" spans="5:8" x14ac:dyDescent="0.25">
      <c r="E172" s="15"/>
      <c r="F172" s="11" t="s">
        <v>50</v>
      </c>
      <c r="G172" s="9">
        <v>1623</v>
      </c>
      <c r="H172" s="16">
        <f>G172/G176</f>
        <v>0.52490297542043984</v>
      </c>
    </row>
    <row r="173" spans="5:8" x14ac:dyDescent="0.25">
      <c r="E173" s="15"/>
      <c r="F173" s="11" t="s">
        <v>160</v>
      </c>
      <c r="G173" s="9">
        <v>350</v>
      </c>
      <c r="H173" s="16">
        <f>G173/G176</f>
        <v>0.11319534282018111</v>
      </c>
    </row>
    <row r="174" spans="5:8" x14ac:dyDescent="0.25">
      <c r="E174" s="15"/>
      <c r="F174" s="11" t="s">
        <v>161</v>
      </c>
      <c r="G174" s="9">
        <v>243</v>
      </c>
      <c r="H174" s="16">
        <f>G174/G176</f>
        <v>7.858990944372575E-2</v>
      </c>
    </row>
    <row r="175" spans="5:8" ht="16.5" thickBot="1" x14ac:dyDescent="0.3">
      <c r="E175" s="15"/>
      <c r="F175" s="23" t="s">
        <v>162</v>
      </c>
      <c r="G175" s="28">
        <v>471</v>
      </c>
      <c r="H175" s="29">
        <f>G175/G176</f>
        <v>0.15232858990944373</v>
      </c>
    </row>
    <row r="176" spans="5:8" ht="16.5" thickBot="1" x14ac:dyDescent="0.3">
      <c r="E176" s="27"/>
      <c r="F176" s="39" t="s">
        <v>15</v>
      </c>
      <c r="G176" s="45">
        <f>SUM(G171:G175)</f>
        <v>3092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2186</v>
      </c>
      <c r="H179" s="16">
        <f>G179/G181</f>
        <v>0.77987870139136639</v>
      </c>
    </row>
    <row r="180" spans="5:8" ht="16.5" thickBot="1" x14ac:dyDescent="0.3">
      <c r="E180" s="15"/>
      <c r="F180" s="23" t="s">
        <v>165</v>
      </c>
      <c r="G180" s="28">
        <v>617</v>
      </c>
      <c r="H180" s="29">
        <f>G180/G181</f>
        <v>0.22012129860863361</v>
      </c>
    </row>
    <row r="181" spans="5:8" ht="16.5" thickBot="1" x14ac:dyDescent="0.3">
      <c r="E181" s="27"/>
      <c r="F181" s="39" t="s">
        <v>15</v>
      </c>
      <c r="G181" s="45">
        <f>SUM(G179:G180)</f>
        <v>2803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1883</v>
      </c>
      <c r="H184" s="16">
        <f>G184/G186</f>
        <v>0.68949102892713288</v>
      </c>
    </row>
    <row r="185" spans="5:8" ht="16.5" thickBot="1" x14ac:dyDescent="0.3">
      <c r="E185" s="15"/>
      <c r="F185" s="23" t="s">
        <v>168</v>
      </c>
      <c r="G185" s="28">
        <v>848</v>
      </c>
      <c r="H185" s="29">
        <f>G185/G186</f>
        <v>0.31050897107286707</v>
      </c>
    </row>
    <row r="186" spans="5:8" ht="16.5" thickBot="1" x14ac:dyDescent="0.3">
      <c r="E186" s="27"/>
      <c r="F186" s="39" t="s">
        <v>15</v>
      </c>
      <c r="G186" s="45">
        <f>SUM(G184:G185)</f>
        <v>2731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</row>
    <row r="3" spans="1:13" x14ac:dyDescent="0.25">
      <c r="A3" s="15" t="s">
        <v>2</v>
      </c>
      <c r="B3" s="9">
        <v>8</v>
      </c>
      <c r="C3" s="16">
        <f>B3/B16</f>
        <v>6.1396776669224865E-3</v>
      </c>
      <c r="E3" s="15" t="s">
        <v>56</v>
      </c>
      <c r="F3" s="8" t="s">
        <v>57</v>
      </c>
      <c r="G3" s="9">
        <v>93</v>
      </c>
      <c r="H3" s="16">
        <f>G3/G5</f>
        <v>0.51381215469613262</v>
      </c>
      <c r="J3" s="15"/>
      <c r="K3" s="8" t="s">
        <v>197</v>
      </c>
      <c r="L3" s="9">
        <v>64</v>
      </c>
      <c r="M3" s="16">
        <f>L3/L5</f>
        <v>0.31219512195121951</v>
      </c>
    </row>
    <row r="4" spans="1:13" ht="16.5" thickBot="1" x14ac:dyDescent="0.3">
      <c r="A4" s="15" t="s">
        <v>3</v>
      </c>
      <c r="B4" s="9">
        <v>137</v>
      </c>
      <c r="C4" s="16">
        <f>B4/B16</f>
        <v>0.10514198004604758</v>
      </c>
      <c r="E4" s="15"/>
      <c r="F4" s="24" t="s">
        <v>58</v>
      </c>
      <c r="G4" s="28">
        <v>88</v>
      </c>
      <c r="H4" s="29">
        <f>G4/G5</f>
        <v>0.48618784530386738</v>
      </c>
      <c r="J4" s="15"/>
      <c r="K4" s="10" t="s">
        <v>196</v>
      </c>
      <c r="L4" s="28">
        <v>141</v>
      </c>
      <c r="M4" s="29">
        <f>L4/L5</f>
        <v>0.68780487804878043</v>
      </c>
    </row>
    <row r="5" spans="1:13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181</v>
      </c>
      <c r="H5" s="34">
        <f>SUM(H3:H4)</f>
        <v>1</v>
      </c>
      <c r="J5" s="27"/>
      <c r="K5" s="32" t="s">
        <v>15</v>
      </c>
      <c r="L5" s="45">
        <f>SUM(L3:L4)</f>
        <v>205</v>
      </c>
      <c r="M5" s="34">
        <f>SUM(M3:M4)</f>
        <v>1</v>
      </c>
    </row>
    <row r="6" spans="1:13" ht="16.5" thickBot="1" x14ac:dyDescent="0.3">
      <c r="A6" s="15" t="s">
        <v>5</v>
      </c>
      <c r="B6" s="9">
        <v>208</v>
      </c>
      <c r="C6" s="16">
        <f>B6/B16</f>
        <v>0.15963161933998465</v>
      </c>
    </row>
    <row r="7" spans="1:13" x14ac:dyDescent="0.25">
      <c r="A7" s="15" t="s">
        <v>6</v>
      </c>
      <c r="B7" s="9">
        <v>1</v>
      </c>
      <c r="C7" s="16">
        <f>B7/B16</f>
        <v>7.6745970836531081E-4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1</v>
      </c>
      <c r="C8" s="16">
        <f>B8/B16</f>
        <v>7.6745970836531081E-4</v>
      </c>
      <c r="E8" s="15"/>
      <c r="F8" s="8" t="s">
        <v>60</v>
      </c>
      <c r="G8" s="9">
        <v>64</v>
      </c>
      <c r="H8" s="16">
        <f>G8/G11</f>
        <v>0.28828828828828829</v>
      </c>
      <c r="J8" s="15"/>
      <c r="K8" s="8" t="s">
        <v>199</v>
      </c>
      <c r="L8" s="9">
        <v>164</v>
      </c>
      <c r="M8" s="16">
        <f>L8/L10</f>
        <v>0.84536082474226804</v>
      </c>
    </row>
    <row r="9" spans="1:13" ht="16.5" thickBot="1" x14ac:dyDescent="0.3">
      <c r="A9" s="15" t="s">
        <v>8</v>
      </c>
      <c r="B9" s="9">
        <v>6</v>
      </c>
      <c r="C9" s="16">
        <f>B9/B16</f>
        <v>4.6047582501918651E-3</v>
      </c>
      <c r="E9" s="15"/>
      <c r="F9" s="8" t="s">
        <v>61</v>
      </c>
      <c r="G9" s="9">
        <v>77</v>
      </c>
      <c r="H9" s="16">
        <f>G9/G11</f>
        <v>0.34684684684684686</v>
      </c>
      <c r="J9" s="15"/>
      <c r="K9" s="24" t="s">
        <v>200</v>
      </c>
      <c r="L9" s="28">
        <v>30</v>
      </c>
      <c r="M9" s="29">
        <f>L9/L10</f>
        <v>0.15463917525773196</v>
      </c>
    </row>
    <row r="10" spans="1:13" ht="16.5" thickBot="1" x14ac:dyDescent="0.3">
      <c r="A10" s="15" t="s">
        <v>9</v>
      </c>
      <c r="B10" s="9">
        <v>17</v>
      </c>
      <c r="C10" s="16">
        <f>B10/B16</f>
        <v>1.3046815042210284E-2</v>
      </c>
      <c r="E10" s="15"/>
      <c r="F10" s="24" t="s">
        <v>62</v>
      </c>
      <c r="G10" s="28">
        <v>81</v>
      </c>
      <c r="H10" s="29">
        <f>G10/G11</f>
        <v>0.36486486486486486</v>
      </c>
      <c r="J10" s="27"/>
      <c r="K10" s="32" t="s">
        <v>15</v>
      </c>
      <c r="L10" s="45">
        <f>SUM(L8:L9)</f>
        <v>194</v>
      </c>
      <c r="M10" s="34">
        <f>SUM(M8:M9)</f>
        <v>1</v>
      </c>
    </row>
    <row r="11" spans="1:13" ht="16.5" thickBot="1" x14ac:dyDescent="0.3">
      <c r="A11" s="15" t="s">
        <v>10</v>
      </c>
      <c r="B11" s="9">
        <v>3</v>
      </c>
      <c r="C11" s="16">
        <f>B11/B16</f>
        <v>2.3023791250959325E-3</v>
      </c>
      <c r="E11" s="27"/>
      <c r="F11" s="32" t="s">
        <v>15</v>
      </c>
      <c r="G11" s="45">
        <f>SUM(G8:G10)</f>
        <v>222</v>
      </c>
      <c r="H11" s="34">
        <f>SUM(H8:H10)</f>
        <v>1</v>
      </c>
    </row>
    <row r="12" spans="1:13" ht="16.5" thickBot="1" x14ac:dyDescent="0.3">
      <c r="A12" s="15" t="s">
        <v>11</v>
      </c>
      <c r="B12" s="9">
        <v>141</v>
      </c>
      <c r="C12" s="16">
        <f>B12/B16</f>
        <v>0.10821181887950883</v>
      </c>
      <c r="F12" s="4"/>
      <c r="J12" s="12" t="s">
        <v>221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1</v>
      </c>
      <c r="C13" s="16">
        <f>B13/B16</f>
        <v>7.6745970836531081E-4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94</v>
      </c>
      <c r="M13" s="16">
        <f>L13/L15</f>
        <v>0.64383561643835618</v>
      </c>
    </row>
    <row r="14" spans="1:13" ht="16.5" thickBot="1" x14ac:dyDescent="0.3">
      <c r="A14" s="15" t="s">
        <v>13</v>
      </c>
      <c r="B14" s="9">
        <v>769</v>
      </c>
      <c r="C14" s="16">
        <f>B14/B16</f>
        <v>0.59017651573292407</v>
      </c>
      <c r="E14" s="21"/>
      <c r="F14" s="10" t="s">
        <v>64</v>
      </c>
      <c r="G14" s="9">
        <v>68</v>
      </c>
      <c r="H14" s="16">
        <f>G14/G17</f>
        <v>0.31050228310502281</v>
      </c>
      <c r="J14" s="15"/>
      <c r="K14" s="24" t="s">
        <v>223</v>
      </c>
      <c r="L14" s="28">
        <v>52</v>
      </c>
      <c r="M14" s="29">
        <f>L14/L15</f>
        <v>0.35616438356164382</v>
      </c>
    </row>
    <row r="15" spans="1:13" ht="16.5" thickBot="1" x14ac:dyDescent="0.3">
      <c r="A15" s="22" t="s">
        <v>14</v>
      </c>
      <c r="B15" s="28">
        <v>11</v>
      </c>
      <c r="C15" s="29">
        <f>B15/B16</f>
        <v>8.4420567920184195E-3</v>
      </c>
      <c r="E15" s="21"/>
      <c r="F15" s="10" t="s">
        <v>65</v>
      </c>
      <c r="G15" s="9">
        <v>97</v>
      </c>
      <c r="H15" s="16">
        <f>G15/G17</f>
        <v>0.44292237442922372</v>
      </c>
      <c r="J15" s="27"/>
      <c r="K15" s="32" t="s">
        <v>15</v>
      </c>
      <c r="L15" s="45">
        <f>SUM(L13:L14)</f>
        <v>146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1303</v>
      </c>
      <c r="C16" s="34">
        <f>SUM(C3:C15)</f>
        <v>1.0000000000000002</v>
      </c>
      <c r="E16" s="15"/>
      <c r="F16" s="31" t="s">
        <v>66</v>
      </c>
      <c r="G16" s="28">
        <v>54</v>
      </c>
      <c r="H16" s="29">
        <f>G16/G17</f>
        <v>0.24657534246575341</v>
      </c>
    </row>
    <row r="17" spans="1:13" ht="16.5" thickBot="1" x14ac:dyDescent="0.3">
      <c r="E17" s="27"/>
      <c r="F17" s="38" t="s">
        <v>15</v>
      </c>
      <c r="G17" s="45">
        <f>SUM(G14:G16)</f>
        <v>219</v>
      </c>
      <c r="H17" s="34">
        <f>SUM(H14:H16)</f>
        <v>0.99999999999999989</v>
      </c>
      <c r="J17" s="12" t="s">
        <v>245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312</v>
      </c>
      <c r="M18" s="16">
        <f>L18/L20</f>
        <v>0.73239436619718312</v>
      </c>
    </row>
    <row r="19" spans="1:13" ht="16.5" thickBot="1" x14ac:dyDescent="0.3">
      <c r="A19" s="15" t="s">
        <v>19</v>
      </c>
      <c r="B19" s="9">
        <v>29</v>
      </c>
      <c r="C19" s="16">
        <f>B19/B24</f>
        <v>2.6315789473684209E-2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246</v>
      </c>
      <c r="L19" s="28">
        <v>114</v>
      </c>
      <c r="M19" s="29">
        <f>L19/L20</f>
        <v>0.26760563380281688</v>
      </c>
    </row>
    <row r="20" spans="1:13" ht="16.5" thickBot="1" x14ac:dyDescent="0.3">
      <c r="A20" s="15" t="s">
        <v>20</v>
      </c>
      <c r="B20" s="9">
        <v>32</v>
      </c>
      <c r="C20" s="16">
        <f>B20/B24</f>
        <v>2.9038112522686024E-2</v>
      </c>
      <c r="E20" s="15"/>
      <c r="F20" s="11" t="s">
        <v>68</v>
      </c>
      <c r="G20" s="9">
        <v>96</v>
      </c>
      <c r="H20" s="16">
        <f>G20/G22</f>
        <v>0.47761194029850745</v>
      </c>
      <c r="J20" s="27"/>
      <c r="K20" s="32" t="s">
        <v>15</v>
      </c>
      <c r="L20" s="45">
        <f>SUM(L18:L19)</f>
        <v>426</v>
      </c>
      <c r="M20" s="34">
        <f>SUM(M18:M19)</f>
        <v>1</v>
      </c>
    </row>
    <row r="21" spans="1:13" ht="16.5" thickBot="1" x14ac:dyDescent="0.3">
      <c r="A21" s="15" t="s">
        <v>21</v>
      </c>
      <c r="B21" s="9">
        <v>132</v>
      </c>
      <c r="C21" s="16">
        <f>B21/B24</f>
        <v>0.11978221415607986</v>
      </c>
      <c r="E21" s="15"/>
      <c r="F21" s="23" t="s">
        <v>69</v>
      </c>
      <c r="G21" s="28">
        <v>105</v>
      </c>
      <c r="H21" s="29">
        <f>G21/G22</f>
        <v>0.52238805970149249</v>
      </c>
    </row>
    <row r="22" spans="1:13" ht="16.5" thickBot="1" x14ac:dyDescent="0.3">
      <c r="A22" s="15" t="s">
        <v>22</v>
      </c>
      <c r="B22" s="9">
        <v>16</v>
      </c>
      <c r="C22" s="16">
        <f>B22/B24</f>
        <v>1.4519056261343012E-2</v>
      </c>
      <c r="E22" s="27"/>
      <c r="F22" s="39" t="s">
        <v>15</v>
      </c>
      <c r="G22" s="45">
        <f>SUM(G20:G21)</f>
        <v>201</v>
      </c>
      <c r="H22" s="34">
        <f>SUM(H20:H21)</f>
        <v>1</v>
      </c>
    </row>
    <row r="23" spans="1:13" ht="16.5" thickBot="1" x14ac:dyDescent="0.3">
      <c r="A23" s="22" t="s">
        <v>23</v>
      </c>
      <c r="B23" s="28">
        <v>893</v>
      </c>
      <c r="C23" s="29">
        <f>B23/B24</f>
        <v>0.81034482758620685</v>
      </c>
      <c r="F23" s="3"/>
    </row>
    <row r="24" spans="1:13" ht="16.5" thickBot="1" x14ac:dyDescent="0.3">
      <c r="A24" s="35" t="s">
        <v>15</v>
      </c>
      <c r="B24" s="45">
        <f>SUM(B19:B23)</f>
        <v>1102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77</v>
      </c>
      <c r="H25" s="16">
        <f>G25/G29</f>
        <v>0.39285714285714285</v>
      </c>
    </row>
    <row r="26" spans="1:13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18</v>
      </c>
      <c r="H26" s="16">
        <f>G26/G29</f>
        <v>9.1836734693877556E-2</v>
      </c>
    </row>
    <row r="27" spans="1:13" x14ac:dyDescent="0.25">
      <c r="A27" s="15" t="s">
        <v>30</v>
      </c>
      <c r="B27" s="9">
        <v>165</v>
      </c>
      <c r="C27" s="16">
        <f>B27/B30</f>
        <v>0.17993456924754633</v>
      </c>
      <c r="E27" s="15"/>
      <c r="F27" s="11" t="s">
        <v>73</v>
      </c>
      <c r="G27" s="9">
        <v>29</v>
      </c>
      <c r="H27" s="16">
        <f>G27/G29</f>
        <v>0.14795918367346939</v>
      </c>
    </row>
    <row r="28" spans="1:13" ht="16.5" thickBot="1" x14ac:dyDescent="0.3">
      <c r="A28" s="15" t="s">
        <v>28</v>
      </c>
      <c r="B28" s="9">
        <v>586</v>
      </c>
      <c r="C28" s="16">
        <f>B28/B30</f>
        <v>0.63904034896401307</v>
      </c>
      <c r="E28" s="15"/>
      <c r="F28" s="23" t="s">
        <v>74</v>
      </c>
      <c r="G28" s="28">
        <v>72</v>
      </c>
      <c r="H28" s="29">
        <f>G28/G29</f>
        <v>0.36734693877551022</v>
      </c>
    </row>
    <row r="29" spans="1:13" ht="16.5" thickBot="1" x14ac:dyDescent="0.3">
      <c r="A29" s="22" t="s">
        <v>29</v>
      </c>
      <c r="B29" s="28">
        <v>166</v>
      </c>
      <c r="C29" s="29">
        <f>B29/B30</f>
        <v>0.18102508178844057</v>
      </c>
      <c r="E29" s="27"/>
      <c r="F29" s="39" t="s">
        <v>15</v>
      </c>
      <c r="G29" s="45">
        <f>SUM(G25:G28)</f>
        <v>196</v>
      </c>
      <c r="H29" s="34">
        <f>SUM(H25:H28)</f>
        <v>1</v>
      </c>
    </row>
    <row r="30" spans="1:13" ht="16.5" thickBot="1" x14ac:dyDescent="0.3">
      <c r="A30" s="32" t="s">
        <v>15</v>
      </c>
      <c r="B30" s="45">
        <f>SUM(B27:B29)</f>
        <v>917</v>
      </c>
      <c r="C30" s="34">
        <f>SUM(C27:C29)</f>
        <v>1</v>
      </c>
      <c r="E30" s="4"/>
      <c r="F30" s="3"/>
      <c r="G30" s="43"/>
      <c r="H30" s="6"/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66</v>
      </c>
      <c r="H32" s="16">
        <f>G32/G37</f>
        <v>0.35483870967741937</v>
      </c>
    </row>
    <row r="33" spans="1:8" x14ac:dyDescent="0.25">
      <c r="A33" s="15" t="s">
        <v>38</v>
      </c>
      <c r="B33" s="9">
        <v>191</v>
      </c>
      <c r="C33" s="16">
        <f>B33/B35</f>
        <v>0.25197889182058048</v>
      </c>
      <c r="E33" s="15"/>
      <c r="F33" s="11" t="s">
        <v>629</v>
      </c>
      <c r="G33" s="95">
        <v>32</v>
      </c>
      <c r="H33" s="16">
        <f>G33/G37</f>
        <v>0.17204301075268819</v>
      </c>
    </row>
    <row r="34" spans="1:8" ht="16.5" thickBot="1" x14ac:dyDescent="0.3">
      <c r="A34" s="22" t="s">
        <v>39</v>
      </c>
      <c r="B34" s="28">
        <v>567</v>
      </c>
      <c r="C34" s="29">
        <f>B34/B35</f>
        <v>0.74802110817941958</v>
      </c>
      <c r="E34" s="15"/>
      <c r="F34" s="11" t="s">
        <v>630</v>
      </c>
      <c r="G34" s="95">
        <v>32</v>
      </c>
      <c r="H34" s="16">
        <f>G34/G37</f>
        <v>0.17204301075268819</v>
      </c>
    </row>
    <row r="35" spans="1:8" ht="16.5" thickBot="1" x14ac:dyDescent="0.3">
      <c r="A35" s="32" t="s">
        <v>15</v>
      </c>
      <c r="B35" s="45">
        <f>SUM(B33:B34)</f>
        <v>758</v>
      </c>
      <c r="C35" s="34">
        <f>SUM(C33:C34)</f>
        <v>1</v>
      </c>
      <c r="E35" s="15"/>
      <c r="F35" s="11" t="s">
        <v>631</v>
      </c>
      <c r="G35" s="95">
        <v>45</v>
      </c>
      <c r="H35" s="16">
        <f>G35/G37</f>
        <v>0.24193548387096775</v>
      </c>
    </row>
    <row r="36" spans="1:8" ht="16.5" thickBot="1" x14ac:dyDescent="0.3">
      <c r="E36" s="15"/>
      <c r="F36" s="23" t="s">
        <v>632</v>
      </c>
      <c r="G36" s="96">
        <v>11</v>
      </c>
      <c r="H36" s="29">
        <f>G36/G37</f>
        <v>5.9139784946236562E-2</v>
      </c>
    </row>
    <row r="37" spans="1:8" ht="16.5" thickBot="1" x14ac:dyDescent="0.3">
      <c r="A37" s="12" t="s">
        <v>40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186</v>
      </c>
      <c r="H37" s="37">
        <f>SUM(H32:H36)</f>
        <v>1</v>
      </c>
    </row>
    <row r="38" spans="1:8" ht="16.5" thickBot="1" x14ac:dyDescent="0.3">
      <c r="A38" s="15" t="s">
        <v>42</v>
      </c>
      <c r="B38" s="9">
        <v>167</v>
      </c>
      <c r="C38" s="16">
        <f>B38/B42</f>
        <v>0.21916010498687663</v>
      </c>
      <c r="F38" s="3"/>
    </row>
    <row r="39" spans="1:8" x14ac:dyDescent="0.25">
      <c r="A39" s="21" t="s">
        <v>41</v>
      </c>
      <c r="B39" s="9">
        <v>282</v>
      </c>
      <c r="C39" s="16">
        <f>B39/B42</f>
        <v>0.37007874015748032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A40" s="15" t="s">
        <v>43</v>
      </c>
      <c r="B40" s="9">
        <v>83</v>
      </c>
      <c r="C40" s="16">
        <f>B40/B42</f>
        <v>0.1089238845144357</v>
      </c>
      <c r="E40" s="15"/>
      <c r="F40" s="11" t="s">
        <v>76</v>
      </c>
      <c r="G40" s="9">
        <v>87</v>
      </c>
      <c r="H40" s="16">
        <f>G40/G44</f>
        <v>0.4702702702702703</v>
      </c>
    </row>
    <row r="41" spans="1:8" ht="16.5" thickBot="1" x14ac:dyDescent="0.3">
      <c r="A41" s="22" t="s">
        <v>44</v>
      </c>
      <c r="B41" s="28">
        <v>230</v>
      </c>
      <c r="C41" s="29">
        <f>B41/B42</f>
        <v>0.30183727034120733</v>
      </c>
      <c r="E41" s="15"/>
      <c r="F41" s="11" t="s">
        <v>77</v>
      </c>
      <c r="G41" s="9">
        <v>32</v>
      </c>
      <c r="H41" s="16">
        <f>G41/G44</f>
        <v>0.17297297297297298</v>
      </c>
    </row>
    <row r="42" spans="1:8" ht="16.5" thickBot="1" x14ac:dyDescent="0.3">
      <c r="A42" s="35" t="s">
        <v>15</v>
      </c>
      <c r="B42" s="45">
        <f>SUM(B38:B41)</f>
        <v>762</v>
      </c>
      <c r="C42" s="34">
        <f>SUM(C38:C41)</f>
        <v>1</v>
      </c>
      <c r="E42" s="15"/>
      <c r="F42" s="11" t="s">
        <v>78</v>
      </c>
      <c r="G42" s="9">
        <v>38</v>
      </c>
      <c r="H42" s="16">
        <f>G42/G44</f>
        <v>0.20540540540540542</v>
      </c>
    </row>
    <row r="43" spans="1:8" ht="16.5" thickBot="1" x14ac:dyDescent="0.3">
      <c r="E43" s="15"/>
      <c r="F43" s="23" t="s">
        <v>79</v>
      </c>
      <c r="G43" s="28">
        <v>28</v>
      </c>
      <c r="H43" s="29">
        <f>G43/G44</f>
        <v>0.15135135135135136</v>
      </c>
    </row>
    <row r="44" spans="1:8" ht="16.5" thickBot="1" x14ac:dyDescent="0.3">
      <c r="A44" s="12" t="s">
        <v>52</v>
      </c>
      <c r="B44" s="42" t="s">
        <v>16</v>
      </c>
      <c r="C44" s="19" t="s">
        <v>17</v>
      </c>
      <c r="E44" s="27"/>
      <c r="F44" s="39" t="s">
        <v>15</v>
      </c>
      <c r="G44" s="45">
        <f>SUM(G40:G43)</f>
        <v>185</v>
      </c>
      <c r="H44" s="34">
        <f>SUM(H40:H43)</f>
        <v>1</v>
      </c>
    </row>
    <row r="45" spans="1:8" ht="16.5" thickBot="1" x14ac:dyDescent="0.3">
      <c r="A45" s="15" t="s">
        <v>53</v>
      </c>
      <c r="B45" s="9">
        <v>627</v>
      </c>
      <c r="C45" s="16">
        <f>B45/B47</f>
        <v>0.67346938775510201</v>
      </c>
      <c r="E45" s="4"/>
      <c r="F45" s="3"/>
      <c r="G45" s="43"/>
      <c r="H45" s="4"/>
    </row>
    <row r="46" spans="1:8" ht="16.5" thickBot="1" x14ac:dyDescent="0.3">
      <c r="A46" s="22" t="s">
        <v>54</v>
      </c>
      <c r="B46" s="28">
        <v>304</v>
      </c>
      <c r="C46" s="29">
        <f>B46/B47</f>
        <v>0.32653061224489793</v>
      </c>
      <c r="E46" s="12" t="s">
        <v>80</v>
      </c>
      <c r="F46" s="13"/>
      <c r="G46" s="42" t="s">
        <v>16</v>
      </c>
      <c r="H46" s="19" t="s">
        <v>17</v>
      </c>
    </row>
    <row r="47" spans="1:8" ht="16.5" thickBot="1" x14ac:dyDescent="0.3">
      <c r="A47" s="32" t="s">
        <v>15</v>
      </c>
      <c r="B47" s="45">
        <f>SUM(B45:B46)</f>
        <v>931</v>
      </c>
      <c r="C47" s="34">
        <f>SUM(C45:C46)</f>
        <v>1</v>
      </c>
      <c r="E47" s="15"/>
      <c r="F47" s="11" t="s">
        <v>641</v>
      </c>
      <c r="G47" s="9">
        <v>135</v>
      </c>
      <c r="H47" s="16">
        <f>G47/G49</f>
        <v>0.75418994413407825</v>
      </c>
    </row>
    <row r="48" spans="1:8" ht="16.5" thickBot="1" x14ac:dyDescent="0.3">
      <c r="E48" s="15"/>
      <c r="F48" s="23" t="s">
        <v>82</v>
      </c>
      <c r="G48" s="28">
        <v>44</v>
      </c>
      <c r="H48" s="29">
        <f>G48/G49</f>
        <v>0.24581005586592178</v>
      </c>
    </row>
    <row r="49" spans="2:8" ht="16.5" thickBot="1" x14ac:dyDescent="0.3">
      <c r="E49" s="27"/>
      <c r="F49" s="39" t="s">
        <v>15</v>
      </c>
      <c r="G49" s="45">
        <f>SUM(G47:G48)</f>
        <v>179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127</v>
      </c>
      <c r="H52" s="16">
        <f>G52/G54</f>
        <v>0.74269005847953218</v>
      </c>
    </row>
    <row r="53" spans="2:8" ht="16.5" thickBot="1" x14ac:dyDescent="0.3">
      <c r="E53" s="15"/>
      <c r="F53" s="23" t="s">
        <v>85</v>
      </c>
      <c r="G53" s="28">
        <v>44</v>
      </c>
      <c r="H53" s="29">
        <f>G53/G54</f>
        <v>0.25730994152046782</v>
      </c>
    </row>
    <row r="54" spans="2:8" ht="16.5" thickBot="1" x14ac:dyDescent="0.3">
      <c r="E54" s="27"/>
      <c r="F54" s="39" t="s">
        <v>15</v>
      </c>
      <c r="G54" s="45">
        <f>SUM(G52:G53)</f>
        <v>171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80</v>
      </c>
      <c r="H57" s="16">
        <f>G57/G59</f>
        <v>0.4519774011299435</v>
      </c>
    </row>
    <row r="58" spans="2:8" ht="16.5" thickBot="1" x14ac:dyDescent="0.3">
      <c r="B58"/>
      <c r="E58" s="15"/>
      <c r="F58" s="23" t="s">
        <v>88</v>
      </c>
      <c r="G58" s="28">
        <v>97</v>
      </c>
      <c r="H58" s="29">
        <f>G58/G59</f>
        <v>0.54802259887005644</v>
      </c>
    </row>
    <row r="59" spans="2:8" ht="16.5" thickBot="1" x14ac:dyDescent="0.3">
      <c r="B59"/>
      <c r="E59" s="27"/>
      <c r="F59" s="39" t="s">
        <v>15</v>
      </c>
      <c r="G59" s="45">
        <f>SUM(G57:G58)</f>
        <v>177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94</v>
      </c>
      <c r="H62" s="16">
        <f>G62/G64</f>
        <v>0.52513966480446927</v>
      </c>
    </row>
    <row r="63" spans="2:8" ht="16.5" thickBot="1" x14ac:dyDescent="0.3">
      <c r="B63"/>
      <c r="E63" s="15"/>
      <c r="F63" s="23" t="s">
        <v>91</v>
      </c>
      <c r="G63" s="28">
        <v>85</v>
      </c>
      <c r="H63" s="29">
        <f>G63/G64</f>
        <v>0.47486033519553073</v>
      </c>
    </row>
    <row r="64" spans="2:8" ht="16.5" thickBot="1" x14ac:dyDescent="0.3">
      <c r="B64"/>
      <c r="E64" s="27"/>
      <c r="F64" s="39" t="s">
        <v>15</v>
      </c>
      <c r="G64" s="45">
        <f>SUM(G62:G63)</f>
        <v>179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111</v>
      </c>
      <c r="H67" s="16">
        <f>G67/G70</f>
        <v>0.52857142857142858</v>
      </c>
    </row>
    <row r="68" spans="2:8" x14ac:dyDescent="0.25">
      <c r="B68"/>
      <c r="E68" s="15"/>
      <c r="F68" s="11" t="s">
        <v>94</v>
      </c>
      <c r="G68" s="9">
        <v>37</v>
      </c>
      <c r="H68" s="16">
        <f>G68/G70</f>
        <v>0.1761904761904762</v>
      </c>
    </row>
    <row r="69" spans="2:8" ht="16.5" thickBot="1" x14ac:dyDescent="0.3">
      <c r="B69"/>
      <c r="E69" s="15"/>
      <c r="F69" s="23" t="s">
        <v>95</v>
      </c>
      <c r="G69" s="28">
        <v>62</v>
      </c>
      <c r="H69" s="29">
        <f>G69/G70</f>
        <v>0.29523809523809524</v>
      </c>
    </row>
    <row r="70" spans="2:8" ht="16.5" thickBot="1" x14ac:dyDescent="0.3">
      <c r="B70"/>
      <c r="E70" s="27"/>
      <c r="F70" s="39" t="s">
        <v>15</v>
      </c>
      <c r="G70" s="45">
        <f>SUM(G67:G69)</f>
        <v>210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53</v>
      </c>
      <c r="H73" s="16">
        <f>G73/G75</f>
        <v>0.27748691099476441</v>
      </c>
    </row>
    <row r="74" spans="2:8" ht="16.5" thickBot="1" x14ac:dyDescent="0.3">
      <c r="B74"/>
      <c r="E74" s="15"/>
      <c r="F74" s="23" t="s">
        <v>98</v>
      </c>
      <c r="G74" s="28">
        <v>138</v>
      </c>
      <c r="H74" s="29">
        <f>G74/G75</f>
        <v>0.72251308900523559</v>
      </c>
    </row>
    <row r="75" spans="2:8" ht="16.5" thickBot="1" x14ac:dyDescent="0.3">
      <c r="B75"/>
      <c r="E75" s="27"/>
      <c r="F75" s="39" t="s">
        <v>15</v>
      </c>
      <c r="G75" s="45">
        <f>SUM(G73:G74)</f>
        <v>191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66</v>
      </c>
      <c r="H78" s="16">
        <f>G78/G82</f>
        <v>0.33673469387755101</v>
      </c>
    </row>
    <row r="79" spans="2:8" x14ac:dyDescent="0.25">
      <c r="B79"/>
      <c r="E79" s="22"/>
      <c r="F79" s="23" t="s">
        <v>101</v>
      </c>
      <c r="G79" s="28">
        <v>32</v>
      </c>
      <c r="H79" s="29">
        <f>G79/G82</f>
        <v>0.16326530612244897</v>
      </c>
    </row>
    <row r="80" spans="2:8" x14ac:dyDescent="0.25">
      <c r="B80"/>
      <c r="E80" s="15"/>
      <c r="F80" s="11" t="s">
        <v>635</v>
      </c>
      <c r="G80" s="9">
        <v>82</v>
      </c>
      <c r="H80" s="16">
        <f>G80/G82</f>
        <v>0.41836734693877553</v>
      </c>
    </row>
    <row r="81" spans="2:8" ht="16.5" thickBot="1" x14ac:dyDescent="0.3">
      <c r="B81"/>
      <c r="E81" s="17"/>
      <c r="F81" s="91" t="s">
        <v>636</v>
      </c>
      <c r="G81" s="40">
        <v>16</v>
      </c>
      <c r="H81" s="41">
        <f>G81/G82</f>
        <v>8.1632653061224483E-2</v>
      </c>
    </row>
    <row r="82" spans="2:8" ht="16.5" thickBot="1" x14ac:dyDescent="0.3">
      <c r="B82"/>
      <c r="E82" s="104"/>
      <c r="F82" s="105" t="s">
        <v>15</v>
      </c>
      <c r="G82" s="106">
        <f>SUM(G78:G81)</f>
        <v>196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76</v>
      </c>
      <c r="H85" s="16">
        <f>G85/G88</f>
        <v>0.38578680203045684</v>
      </c>
    </row>
    <row r="86" spans="2:8" x14ac:dyDescent="0.25">
      <c r="B86"/>
      <c r="E86" s="15"/>
      <c r="F86" s="11" t="s">
        <v>104</v>
      </c>
      <c r="G86" s="9">
        <v>62</v>
      </c>
      <c r="H86" s="16">
        <f>G86/G88</f>
        <v>0.31472081218274112</v>
      </c>
    </row>
    <row r="87" spans="2:8" ht="16.5" thickBot="1" x14ac:dyDescent="0.3">
      <c r="B87"/>
      <c r="E87" s="15"/>
      <c r="F87" s="23" t="s">
        <v>105</v>
      </c>
      <c r="G87" s="28">
        <v>59</v>
      </c>
      <c r="H87" s="29">
        <f>G87/G88</f>
        <v>0.29949238578680204</v>
      </c>
    </row>
    <row r="88" spans="2:8" ht="16.5" thickBot="1" x14ac:dyDescent="0.3">
      <c r="B88"/>
      <c r="E88" s="27"/>
      <c r="F88" s="39" t="s">
        <v>15</v>
      </c>
      <c r="G88" s="45">
        <f>SUM(G85:G87)</f>
        <v>197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122</v>
      </c>
      <c r="H91" s="16">
        <f>G91/G93</f>
        <v>0.64210526315789473</v>
      </c>
    </row>
    <row r="92" spans="2:8" ht="16.5" thickBot="1" x14ac:dyDescent="0.3">
      <c r="B92"/>
      <c r="E92" s="15"/>
      <c r="F92" s="23" t="s">
        <v>108</v>
      </c>
      <c r="G92" s="28">
        <v>68</v>
      </c>
      <c r="H92" s="29">
        <f>G92/G93</f>
        <v>0.35789473684210527</v>
      </c>
    </row>
    <row r="93" spans="2:8" ht="16.5" thickBot="1" x14ac:dyDescent="0.3">
      <c r="B93"/>
      <c r="E93" s="27"/>
      <c r="F93" s="39" t="s">
        <v>15</v>
      </c>
      <c r="G93" s="45">
        <f>SUM(G91:G92)</f>
        <v>190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110</v>
      </c>
      <c r="H96" s="16">
        <f>G96/G98</f>
        <v>0.60439560439560436</v>
      </c>
    </row>
    <row r="97" spans="2:8" ht="16.5" thickBot="1" x14ac:dyDescent="0.3">
      <c r="B97"/>
      <c r="E97" s="15"/>
      <c r="F97" s="23" t="s">
        <v>111</v>
      </c>
      <c r="G97" s="28">
        <v>72</v>
      </c>
      <c r="H97" s="29">
        <f>G97/G98</f>
        <v>0.39560439560439559</v>
      </c>
    </row>
    <row r="98" spans="2:8" ht="16.5" thickBot="1" x14ac:dyDescent="0.3">
      <c r="B98"/>
      <c r="E98" s="27"/>
      <c r="F98" s="39" t="s">
        <v>15</v>
      </c>
      <c r="G98" s="45">
        <f>SUM(G96:G97)</f>
        <v>182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68</v>
      </c>
      <c r="H101" s="16">
        <f>G101/G103</f>
        <v>0.64761904761904765</v>
      </c>
    </row>
    <row r="102" spans="2:8" ht="16.5" thickBot="1" x14ac:dyDescent="0.3">
      <c r="B102"/>
      <c r="E102" s="15"/>
      <c r="F102" s="23" t="s">
        <v>114</v>
      </c>
      <c r="G102" s="28">
        <v>37</v>
      </c>
      <c r="H102" s="29">
        <f>G102/G103</f>
        <v>0.35238095238095241</v>
      </c>
    </row>
    <row r="103" spans="2:8" ht="16.5" thickBot="1" x14ac:dyDescent="0.3">
      <c r="B103"/>
      <c r="E103" s="27"/>
      <c r="F103" s="39" t="s">
        <v>15</v>
      </c>
      <c r="G103" s="45">
        <f>SUM(G101:G102)</f>
        <v>105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46</v>
      </c>
      <c r="H106" s="16">
        <f>G106/G108</f>
        <v>0.4144144144144144</v>
      </c>
    </row>
    <row r="107" spans="2:8" ht="16.5" thickBot="1" x14ac:dyDescent="0.3">
      <c r="B107"/>
      <c r="E107" s="15"/>
      <c r="F107" s="23" t="s">
        <v>117</v>
      </c>
      <c r="G107" s="28">
        <v>65</v>
      </c>
      <c r="H107" s="29">
        <f>G107/G108</f>
        <v>0.5855855855855856</v>
      </c>
    </row>
    <row r="108" spans="2:8" ht="16.5" thickBot="1" x14ac:dyDescent="0.3">
      <c r="B108"/>
      <c r="E108" s="27"/>
      <c r="F108" s="39" t="s">
        <v>15</v>
      </c>
      <c r="G108" s="45">
        <f>SUM(G106:G107)</f>
        <v>111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81</v>
      </c>
      <c r="H111" s="16">
        <f>G111/G116</f>
        <v>0.47647058823529409</v>
      </c>
    </row>
    <row r="112" spans="2:8" x14ac:dyDescent="0.25">
      <c r="B112"/>
      <c r="E112" s="15"/>
      <c r="F112" s="11" t="s">
        <v>120</v>
      </c>
      <c r="G112" s="9">
        <v>10</v>
      </c>
      <c r="H112" s="16">
        <f>G112/G116</f>
        <v>5.8823529411764705E-2</v>
      </c>
    </row>
    <row r="113" spans="2:8" x14ac:dyDescent="0.25">
      <c r="B113"/>
      <c r="E113" s="15"/>
      <c r="F113" s="11" t="s">
        <v>121</v>
      </c>
      <c r="G113" s="9">
        <v>30</v>
      </c>
      <c r="H113" s="16">
        <f>G113/G116</f>
        <v>0.17647058823529413</v>
      </c>
    </row>
    <row r="114" spans="2:8" x14ac:dyDescent="0.25">
      <c r="B114"/>
      <c r="E114" s="15"/>
      <c r="F114" s="11" t="s">
        <v>122</v>
      </c>
      <c r="G114" s="9">
        <v>18</v>
      </c>
      <c r="H114" s="16">
        <f>G114/G116</f>
        <v>0.10588235294117647</v>
      </c>
    </row>
    <row r="115" spans="2:8" ht="16.5" thickBot="1" x14ac:dyDescent="0.3">
      <c r="B115"/>
      <c r="E115" s="15"/>
      <c r="F115" s="23" t="s">
        <v>123</v>
      </c>
      <c r="G115" s="28">
        <v>31</v>
      </c>
      <c r="H115" s="29">
        <f>G115/G116</f>
        <v>0.18235294117647058</v>
      </c>
    </row>
    <row r="116" spans="2:8" ht="16.5" thickBot="1" x14ac:dyDescent="0.3">
      <c r="B116"/>
      <c r="E116" s="27"/>
      <c r="F116" s="39" t="s">
        <v>15</v>
      </c>
      <c r="G116" s="45">
        <f>SUM(G111:G115)</f>
        <v>170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75</v>
      </c>
      <c r="H119" s="16">
        <f>G119/G121</f>
        <v>0.44910179640718562</v>
      </c>
    </row>
    <row r="120" spans="2:8" ht="16.5" thickBot="1" x14ac:dyDescent="0.3">
      <c r="B120"/>
      <c r="E120" s="15"/>
      <c r="F120" s="23" t="s">
        <v>126</v>
      </c>
      <c r="G120" s="28">
        <v>92</v>
      </c>
      <c r="H120" s="29">
        <f>G120/G121</f>
        <v>0.55089820359281438</v>
      </c>
    </row>
    <row r="121" spans="2:8" ht="16.5" thickBot="1" x14ac:dyDescent="0.3">
      <c r="B121"/>
      <c r="E121" s="27"/>
      <c r="F121" s="39" t="s">
        <v>15</v>
      </c>
      <c r="G121" s="45">
        <f>SUM(G119:G120)</f>
        <v>167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87</v>
      </c>
      <c r="H124" s="16">
        <f>G124/G127</f>
        <v>0.52409638554216864</v>
      </c>
    </row>
    <row r="125" spans="2:8" x14ac:dyDescent="0.25">
      <c r="B125"/>
      <c r="E125" s="15"/>
      <c r="F125" s="11" t="s">
        <v>129</v>
      </c>
      <c r="G125" s="9">
        <v>24</v>
      </c>
      <c r="H125" s="16">
        <f>G125/G127</f>
        <v>0.14457831325301204</v>
      </c>
    </row>
    <row r="126" spans="2:8" ht="16.5" thickBot="1" x14ac:dyDescent="0.3">
      <c r="B126"/>
      <c r="E126" s="15"/>
      <c r="F126" s="23" t="s">
        <v>130</v>
      </c>
      <c r="G126" s="28">
        <v>55</v>
      </c>
      <c r="H126" s="29">
        <f>G126/G127</f>
        <v>0.33132530120481929</v>
      </c>
    </row>
    <row r="127" spans="2:8" ht="16.5" thickBot="1" x14ac:dyDescent="0.3">
      <c r="B127"/>
      <c r="E127" s="27"/>
      <c r="F127" s="39" t="s">
        <v>15</v>
      </c>
      <c r="G127" s="45">
        <f>SUM(G124:G126)</f>
        <v>166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89</v>
      </c>
      <c r="H130" s="16">
        <f>G130/G134</f>
        <v>0.52046783625730997</v>
      </c>
    </row>
    <row r="131" spans="2:8" x14ac:dyDescent="0.25">
      <c r="B131"/>
      <c r="E131" s="15"/>
      <c r="F131" s="11" t="s">
        <v>133</v>
      </c>
      <c r="G131" s="9">
        <v>18</v>
      </c>
      <c r="H131" s="16">
        <f>G131/G134</f>
        <v>0.10526315789473684</v>
      </c>
    </row>
    <row r="132" spans="2:8" x14ac:dyDescent="0.25">
      <c r="B132"/>
      <c r="E132" s="15"/>
      <c r="F132" s="11" t="s">
        <v>134</v>
      </c>
      <c r="G132" s="9">
        <v>48</v>
      </c>
      <c r="H132" s="16">
        <f>G132/G134</f>
        <v>0.2807017543859649</v>
      </c>
    </row>
    <row r="133" spans="2:8" ht="16.5" thickBot="1" x14ac:dyDescent="0.3">
      <c r="B133"/>
      <c r="E133" s="15"/>
      <c r="F133" s="23" t="s">
        <v>135</v>
      </c>
      <c r="G133" s="28">
        <v>16</v>
      </c>
      <c r="H133" s="29">
        <f>G133/G134</f>
        <v>9.3567251461988299E-2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171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103</v>
      </c>
      <c r="H137" s="16">
        <f>G137/G139</f>
        <v>0.62048192771084343</v>
      </c>
    </row>
    <row r="138" spans="2:8" ht="16.5" thickBot="1" x14ac:dyDescent="0.3">
      <c r="B138"/>
      <c r="E138" s="15"/>
      <c r="F138" s="23" t="s">
        <v>138</v>
      </c>
      <c r="G138" s="28">
        <v>63</v>
      </c>
      <c r="H138" s="29">
        <f>G138/G139</f>
        <v>0.37951807228915663</v>
      </c>
    </row>
    <row r="139" spans="2:8" ht="16.5" thickBot="1" x14ac:dyDescent="0.3">
      <c r="B139"/>
      <c r="E139" s="27"/>
      <c r="F139" s="39" t="s">
        <v>15</v>
      </c>
      <c r="G139" s="45">
        <f>SUM(G137:G138)</f>
        <v>166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30</v>
      </c>
      <c r="H142" s="16">
        <f>G142/G146</f>
        <v>0.17751479289940827</v>
      </c>
    </row>
    <row r="143" spans="2:8" x14ac:dyDescent="0.25">
      <c r="B143"/>
      <c r="E143" s="15"/>
      <c r="F143" s="11" t="s">
        <v>141</v>
      </c>
      <c r="G143" s="9">
        <v>77</v>
      </c>
      <c r="H143" s="16">
        <f>G143/G146</f>
        <v>0.45562130177514792</v>
      </c>
    </row>
    <row r="144" spans="2:8" x14ac:dyDescent="0.25">
      <c r="B144"/>
      <c r="E144" s="15"/>
      <c r="F144" s="11" t="s">
        <v>142</v>
      </c>
      <c r="G144" s="9">
        <v>25</v>
      </c>
      <c r="H144" s="16">
        <f>G144/G146</f>
        <v>0.14792899408284024</v>
      </c>
    </row>
    <row r="145" spans="2:8" ht="16.5" thickBot="1" x14ac:dyDescent="0.3">
      <c r="B145"/>
      <c r="E145" s="15"/>
      <c r="F145" s="23" t="s">
        <v>143</v>
      </c>
      <c r="G145" s="28">
        <v>37</v>
      </c>
      <c r="H145" s="29">
        <f>G145/G146</f>
        <v>0.21893491124260356</v>
      </c>
    </row>
    <row r="146" spans="2:8" ht="16.5" thickBot="1" x14ac:dyDescent="0.3">
      <c r="B146"/>
      <c r="E146" s="27"/>
      <c r="F146" s="39" t="s">
        <v>15</v>
      </c>
      <c r="G146" s="45">
        <f>SUM(G142:G145)</f>
        <v>169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B149"/>
      <c r="E149" s="15"/>
      <c r="F149" s="11" t="s">
        <v>145</v>
      </c>
      <c r="G149" s="9">
        <v>83</v>
      </c>
      <c r="H149" s="16">
        <f>G149/G152</f>
        <v>0.47701149425287354</v>
      </c>
    </row>
    <row r="150" spans="2:8" x14ac:dyDescent="0.25">
      <c r="B150"/>
      <c r="E150" s="15"/>
      <c r="F150" s="11" t="s">
        <v>146</v>
      </c>
      <c r="G150" s="9">
        <v>36</v>
      </c>
      <c r="H150" s="16">
        <f>G150/G152</f>
        <v>0.20689655172413793</v>
      </c>
    </row>
    <row r="151" spans="2:8" ht="16.5" thickBot="1" x14ac:dyDescent="0.3">
      <c r="E151" s="15"/>
      <c r="F151" s="23" t="s">
        <v>147</v>
      </c>
      <c r="G151" s="28">
        <v>55</v>
      </c>
      <c r="H151" s="29">
        <f>G151/G152</f>
        <v>0.31609195402298851</v>
      </c>
    </row>
    <row r="152" spans="2:8" ht="16.5" thickBot="1" x14ac:dyDescent="0.3">
      <c r="E152" s="27"/>
      <c r="F152" s="39" t="s">
        <v>15</v>
      </c>
      <c r="G152" s="45">
        <f>SUM(G149:G151)</f>
        <v>174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70</v>
      </c>
      <c r="H155" s="16">
        <f>G155/G158</f>
        <v>0.42944785276073622</v>
      </c>
    </row>
    <row r="156" spans="2:8" x14ac:dyDescent="0.25">
      <c r="E156" s="15"/>
      <c r="F156" s="11" t="s">
        <v>150</v>
      </c>
      <c r="G156" s="9">
        <v>27</v>
      </c>
      <c r="H156" s="16">
        <f>G156/G158</f>
        <v>0.16564417177914109</v>
      </c>
    </row>
    <row r="157" spans="2:8" ht="16.5" thickBot="1" x14ac:dyDescent="0.3">
      <c r="E157" s="15"/>
      <c r="F157" s="23" t="s">
        <v>151</v>
      </c>
      <c r="G157" s="28">
        <v>66</v>
      </c>
      <c r="H157" s="29">
        <f>G157/G158</f>
        <v>0.40490797546012269</v>
      </c>
    </row>
    <row r="158" spans="2:8" ht="16.5" thickBot="1" x14ac:dyDescent="0.3">
      <c r="E158" s="27"/>
      <c r="F158" s="39" t="s">
        <v>15</v>
      </c>
      <c r="G158" s="45">
        <f>SUM(G155:G157)</f>
        <v>163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90</v>
      </c>
      <c r="H161" s="16">
        <f>G161/G163</f>
        <v>0.54878048780487809</v>
      </c>
    </row>
    <row r="162" spans="5:8" ht="16.5" thickBot="1" x14ac:dyDescent="0.3">
      <c r="E162" s="15"/>
      <c r="F162" s="23" t="s">
        <v>154</v>
      </c>
      <c r="G162" s="28">
        <v>74</v>
      </c>
      <c r="H162" s="29">
        <f>G162/G163</f>
        <v>0.45121951219512196</v>
      </c>
    </row>
    <row r="163" spans="5:8" ht="16.5" thickBot="1" x14ac:dyDescent="0.3">
      <c r="E163" s="27"/>
      <c r="F163" s="39" t="s">
        <v>15</v>
      </c>
      <c r="G163" s="45">
        <f>SUM(G161:G162)</f>
        <v>164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80</v>
      </c>
      <c r="H166" s="16">
        <f>G166/G168</f>
        <v>0.51948051948051943</v>
      </c>
    </row>
    <row r="167" spans="5:8" ht="16.5" thickBot="1" x14ac:dyDescent="0.3">
      <c r="E167" s="15"/>
      <c r="F167" s="23" t="s">
        <v>157</v>
      </c>
      <c r="G167" s="28">
        <v>74</v>
      </c>
      <c r="H167" s="29">
        <f>G167/G168</f>
        <v>0.48051948051948051</v>
      </c>
    </row>
    <row r="168" spans="5:8" ht="16.5" thickBot="1" x14ac:dyDescent="0.3">
      <c r="E168" s="27"/>
      <c r="F168" s="39" t="s">
        <v>15</v>
      </c>
      <c r="G168" s="45">
        <f>SUM(G166:G167)</f>
        <v>154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82</v>
      </c>
      <c r="H171" s="16">
        <f>G171/G176</f>
        <v>0.16237623762376238</v>
      </c>
    </row>
    <row r="172" spans="5:8" x14ac:dyDescent="0.25">
      <c r="E172" s="15"/>
      <c r="F172" s="11" t="s">
        <v>50</v>
      </c>
      <c r="G172" s="9">
        <v>282</v>
      </c>
      <c r="H172" s="16">
        <f>G172/G176</f>
        <v>0.55841584158415847</v>
      </c>
    </row>
    <row r="173" spans="5:8" x14ac:dyDescent="0.25">
      <c r="E173" s="15"/>
      <c r="F173" s="11" t="s">
        <v>160</v>
      </c>
      <c r="G173" s="9">
        <v>57</v>
      </c>
      <c r="H173" s="16">
        <f>G173/G176</f>
        <v>0.11287128712871287</v>
      </c>
    </row>
    <row r="174" spans="5:8" x14ac:dyDescent="0.25">
      <c r="E174" s="15"/>
      <c r="F174" s="11" t="s">
        <v>161</v>
      </c>
      <c r="G174" s="9">
        <v>36</v>
      </c>
      <c r="H174" s="16">
        <f>G174/G176</f>
        <v>7.1287128712871281E-2</v>
      </c>
    </row>
    <row r="175" spans="5:8" ht="16.5" thickBot="1" x14ac:dyDescent="0.3">
      <c r="E175" s="15"/>
      <c r="F175" s="23" t="s">
        <v>162</v>
      </c>
      <c r="G175" s="28">
        <v>48</v>
      </c>
      <c r="H175" s="29">
        <f>G175/G176</f>
        <v>9.5049504950495051E-2</v>
      </c>
    </row>
    <row r="176" spans="5:8" ht="16.5" thickBot="1" x14ac:dyDescent="0.3">
      <c r="E176" s="27"/>
      <c r="F176" s="39" t="s">
        <v>15</v>
      </c>
      <c r="G176" s="45">
        <f>SUM(G171:G175)</f>
        <v>505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366</v>
      </c>
      <c r="H179" s="16">
        <f>G179/G181</f>
        <v>0.79220779220779225</v>
      </c>
    </row>
    <row r="180" spans="5:8" ht="16.5" thickBot="1" x14ac:dyDescent="0.3">
      <c r="E180" s="15"/>
      <c r="F180" s="23" t="s">
        <v>165</v>
      </c>
      <c r="G180" s="28">
        <v>96</v>
      </c>
      <c r="H180" s="29">
        <f>G180/G181</f>
        <v>0.20779220779220781</v>
      </c>
    </row>
    <row r="181" spans="5:8" ht="16.5" thickBot="1" x14ac:dyDescent="0.3">
      <c r="E181" s="27"/>
      <c r="F181" s="39" t="s">
        <v>15</v>
      </c>
      <c r="G181" s="45">
        <f>SUM(G179:G180)</f>
        <v>462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329</v>
      </c>
      <c r="H184" s="16">
        <f>G184/G186</f>
        <v>0.73111111111111116</v>
      </c>
    </row>
    <row r="185" spans="5:8" ht="16.5" thickBot="1" x14ac:dyDescent="0.3">
      <c r="E185" s="15"/>
      <c r="F185" s="23" t="s">
        <v>168</v>
      </c>
      <c r="G185" s="28">
        <v>121</v>
      </c>
      <c r="H185" s="29">
        <f>G185/G186</f>
        <v>0.2688888888888889</v>
      </c>
    </row>
    <row r="186" spans="5:8" ht="16.5" thickBot="1" x14ac:dyDescent="0.3">
      <c r="E186" s="27"/>
      <c r="F186" s="39" t="s">
        <v>15</v>
      </c>
      <c r="G186" s="45">
        <f>SUM(G184:G185)</f>
        <v>450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abSelected="1" workbookViewId="0">
      <selection activeCell="L14" sqref="L14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0.125" customWidth="1"/>
    <col min="16" max="16" width="10.875" style="1"/>
    <col min="17" max="17" width="13.625" customWidth="1"/>
    <col min="19" max="19" width="20" customWidth="1"/>
    <col min="20" max="20" width="10.875" customWidth="1"/>
  </cols>
  <sheetData>
    <row r="1" spans="1:21" ht="16.5" thickBot="1" x14ac:dyDescent="0.3">
      <c r="A1" t="s">
        <v>0</v>
      </c>
    </row>
    <row r="2" spans="1:21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12" t="s">
        <v>266</v>
      </c>
      <c r="P2" s="44" t="s">
        <v>16</v>
      </c>
      <c r="Q2" s="19" t="s">
        <v>17</v>
      </c>
      <c r="S2" s="12" t="s">
        <v>266</v>
      </c>
      <c r="T2" s="44" t="s">
        <v>16</v>
      </c>
      <c r="U2" s="19" t="s">
        <v>17</v>
      </c>
    </row>
    <row r="3" spans="1:21" x14ac:dyDescent="0.25">
      <c r="A3" s="15" t="s">
        <v>2</v>
      </c>
      <c r="B3" s="9">
        <v>57</v>
      </c>
      <c r="C3" s="16">
        <f>B3/B16</f>
        <v>4.7021943573667714E-3</v>
      </c>
      <c r="E3" s="15" t="s">
        <v>56</v>
      </c>
      <c r="F3" s="8" t="s">
        <v>57</v>
      </c>
      <c r="G3" s="9">
        <v>952</v>
      </c>
      <c r="H3" s="16">
        <f>G3/G5</f>
        <v>0.50503978779840852</v>
      </c>
      <c r="J3" s="15"/>
      <c r="K3" s="8" t="s">
        <v>197</v>
      </c>
      <c r="L3" s="9">
        <v>745</v>
      </c>
      <c r="M3" s="16">
        <f>L3/L5</f>
        <v>0.32251082251082253</v>
      </c>
      <c r="O3" s="15" t="s">
        <v>267</v>
      </c>
      <c r="P3" s="9">
        <v>3089</v>
      </c>
      <c r="Q3" s="16">
        <f>P3/P5</f>
        <v>0.28449069810278138</v>
      </c>
      <c r="S3" s="15" t="s">
        <v>267</v>
      </c>
      <c r="T3" s="9">
        <f>P3+Chilton!P3+Elmore!P3</f>
        <v>10750</v>
      </c>
      <c r="U3" s="16">
        <f>T3/T5</f>
        <v>0.2900858114307302</v>
      </c>
    </row>
    <row r="4" spans="1:21" ht="16.5" thickBot="1" x14ac:dyDescent="0.3">
      <c r="A4" s="15" t="s">
        <v>3</v>
      </c>
      <c r="B4" s="9">
        <v>1766</v>
      </c>
      <c r="C4" s="16">
        <f>B4/B16</f>
        <v>0.14568553044052138</v>
      </c>
      <c r="E4" s="15"/>
      <c r="F4" s="24" t="s">
        <v>58</v>
      </c>
      <c r="G4" s="28">
        <v>933</v>
      </c>
      <c r="H4" s="29">
        <f>G4/G5</f>
        <v>0.49496021220159153</v>
      </c>
      <c r="J4" s="15"/>
      <c r="K4" s="24" t="s">
        <v>196</v>
      </c>
      <c r="L4" s="28">
        <v>1565</v>
      </c>
      <c r="M4" s="29">
        <f>L4/L5</f>
        <v>0.67748917748917747</v>
      </c>
      <c r="O4" s="22" t="s">
        <v>268</v>
      </c>
      <c r="P4" s="28">
        <v>7769</v>
      </c>
      <c r="Q4" s="29">
        <f>P4/P5</f>
        <v>0.71550930189721862</v>
      </c>
      <c r="S4" s="22" t="s">
        <v>268</v>
      </c>
      <c r="T4" s="9">
        <f>P4+Chilton!P4+Elmore!P4</f>
        <v>26308</v>
      </c>
      <c r="U4" s="29">
        <f>T4/T5</f>
        <v>0.7099141885692698</v>
      </c>
    </row>
    <row r="5" spans="1:21" ht="16.5" thickBot="1" x14ac:dyDescent="0.3">
      <c r="A5" s="15" t="s">
        <v>4</v>
      </c>
      <c r="B5" s="9">
        <v>8</v>
      </c>
      <c r="C5" s="16">
        <f>B5/B16</f>
        <v>6.5995710278831873E-4</v>
      </c>
      <c r="E5" s="27"/>
      <c r="F5" s="32" t="s">
        <v>15</v>
      </c>
      <c r="G5" s="45">
        <f>SUM(G3:G4)</f>
        <v>1885</v>
      </c>
      <c r="H5" s="34">
        <f>SUM(H3:H4)</f>
        <v>1</v>
      </c>
      <c r="J5" s="27"/>
      <c r="K5" s="32" t="s">
        <v>15</v>
      </c>
      <c r="L5" s="45">
        <f>SUM(L3:L4)</f>
        <v>2310</v>
      </c>
      <c r="M5" s="34">
        <f>SUM(M3:M4)</f>
        <v>1</v>
      </c>
      <c r="O5" s="32" t="s">
        <v>15</v>
      </c>
      <c r="P5" s="45">
        <f>SUM(P3:P4)</f>
        <v>10858</v>
      </c>
      <c r="Q5" s="34">
        <f>SUM(Q3:Q4)</f>
        <v>1</v>
      </c>
      <c r="S5" s="32" t="s">
        <v>15</v>
      </c>
      <c r="T5" s="45">
        <f>SUM(T3:T4)</f>
        <v>37058</v>
      </c>
      <c r="U5" s="34">
        <f>SUM(U3:U4)</f>
        <v>1</v>
      </c>
    </row>
    <row r="6" spans="1:21" ht="16.5" thickBot="1" x14ac:dyDescent="0.3">
      <c r="A6" s="15" t="s">
        <v>5</v>
      </c>
      <c r="B6" s="9">
        <v>2483</v>
      </c>
      <c r="C6" s="16">
        <f>B6/B16</f>
        <v>0.20483418577792442</v>
      </c>
    </row>
    <row r="7" spans="1:21" x14ac:dyDescent="0.25">
      <c r="A7" s="15" t="s">
        <v>6</v>
      </c>
      <c r="B7" s="9">
        <v>8</v>
      </c>
      <c r="C7" s="16">
        <f>B7/B16</f>
        <v>6.5995710278831873E-4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12" t="s">
        <v>269</v>
      </c>
      <c r="P7" s="42" t="s">
        <v>16</v>
      </c>
      <c r="Q7" s="14" t="s">
        <v>17</v>
      </c>
    </row>
    <row r="8" spans="1:21" x14ac:dyDescent="0.25">
      <c r="A8" s="15" t="s">
        <v>7</v>
      </c>
      <c r="B8" s="9">
        <v>3</v>
      </c>
      <c r="C8" s="16">
        <f>B8/B16</f>
        <v>2.4748391354561953E-4</v>
      </c>
      <c r="E8" s="15"/>
      <c r="F8" s="8" t="s">
        <v>60</v>
      </c>
      <c r="G8" s="9">
        <v>696</v>
      </c>
      <c r="H8" s="16">
        <f>G8/G11</f>
        <v>0.28501228501228504</v>
      </c>
      <c r="J8" s="15"/>
      <c r="K8" s="8" t="s">
        <v>199</v>
      </c>
      <c r="L8" s="9">
        <v>1712</v>
      </c>
      <c r="M8" s="16">
        <f>L8/L10</f>
        <v>0.76531068395172108</v>
      </c>
      <c r="O8" s="15" t="s">
        <v>270</v>
      </c>
      <c r="P8" s="9">
        <v>1036</v>
      </c>
      <c r="Q8" s="16">
        <f>P8/P10</f>
        <v>0.43566021867115223</v>
      </c>
    </row>
    <row r="9" spans="1:21" ht="16.5" thickBot="1" x14ac:dyDescent="0.3">
      <c r="A9" s="15" t="s">
        <v>8</v>
      </c>
      <c r="B9" s="9">
        <v>32</v>
      </c>
      <c r="C9" s="16">
        <f>B9/B16</f>
        <v>2.6398284111532749E-3</v>
      </c>
      <c r="E9" s="15"/>
      <c r="F9" s="8" t="s">
        <v>61</v>
      </c>
      <c r="G9" s="9">
        <v>1134</v>
      </c>
      <c r="H9" s="16">
        <f>G9/G11</f>
        <v>0.46437346437346438</v>
      </c>
      <c r="J9" s="15"/>
      <c r="K9" s="24" t="s">
        <v>200</v>
      </c>
      <c r="L9" s="28">
        <v>525</v>
      </c>
      <c r="M9" s="29">
        <f>L9/L10</f>
        <v>0.23468931604827895</v>
      </c>
      <c r="O9" s="22" t="s">
        <v>271</v>
      </c>
      <c r="P9" s="28">
        <v>1342</v>
      </c>
      <c r="Q9" s="29">
        <f>P9/P10</f>
        <v>0.56433978132884777</v>
      </c>
    </row>
    <row r="10" spans="1:21" ht="16.5" thickBot="1" x14ac:dyDescent="0.3">
      <c r="A10" s="15" t="s">
        <v>9</v>
      </c>
      <c r="B10" s="9">
        <v>422</v>
      </c>
      <c r="C10" s="16">
        <f>B10/B16</f>
        <v>3.4812737172083816E-2</v>
      </c>
      <c r="E10" s="15"/>
      <c r="F10" s="24" t="s">
        <v>62</v>
      </c>
      <c r="G10" s="28">
        <v>612</v>
      </c>
      <c r="H10" s="29">
        <f>G10/G11</f>
        <v>0.25061425061425063</v>
      </c>
      <c r="J10" s="27"/>
      <c r="K10" s="32" t="s">
        <v>15</v>
      </c>
      <c r="L10" s="45">
        <f>SUM(L8:L9)</f>
        <v>2237</v>
      </c>
      <c r="M10" s="34">
        <f>SUM(M8:M9)</f>
        <v>1</v>
      </c>
      <c r="O10" s="32" t="s">
        <v>15</v>
      </c>
      <c r="P10" s="45">
        <f>SUM(P8:P9)</f>
        <v>2378</v>
      </c>
      <c r="Q10" s="34">
        <f>SUM(Q8:Q9)</f>
        <v>1</v>
      </c>
    </row>
    <row r="11" spans="1:21" ht="16.5" thickBot="1" x14ac:dyDescent="0.3">
      <c r="A11" s="15" t="s">
        <v>10</v>
      </c>
      <c r="B11" s="9">
        <v>25</v>
      </c>
      <c r="C11" s="16">
        <f>B11/B16</f>
        <v>2.062365946213496E-3</v>
      </c>
      <c r="E11" s="27"/>
      <c r="F11" s="32" t="s">
        <v>15</v>
      </c>
      <c r="G11" s="45">
        <f>SUM(G8:G10)</f>
        <v>2442</v>
      </c>
      <c r="H11" s="34">
        <f>SUM(H8:H10)</f>
        <v>1</v>
      </c>
    </row>
    <row r="12" spans="1:21" ht="16.5" thickBot="1" x14ac:dyDescent="0.3">
      <c r="A12" s="15" t="s">
        <v>11</v>
      </c>
      <c r="B12" s="9">
        <v>1788</v>
      </c>
      <c r="C12" s="16">
        <f>B12/B16</f>
        <v>0.14750041247318924</v>
      </c>
      <c r="F12" s="4"/>
      <c r="J12" s="12" t="s">
        <v>221</v>
      </c>
      <c r="K12" s="13"/>
      <c r="L12" s="44" t="s">
        <v>16</v>
      </c>
      <c r="M12" s="19" t="s">
        <v>17</v>
      </c>
      <c r="O12" s="12" t="s">
        <v>273</v>
      </c>
      <c r="P12" s="42" t="s">
        <v>16</v>
      </c>
      <c r="Q12" s="14" t="s">
        <v>17</v>
      </c>
    </row>
    <row r="13" spans="1:21" x14ac:dyDescent="0.25">
      <c r="A13" s="15" t="s">
        <v>12</v>
      </c>
      <c r="B13" s="9">
        <v>5</v>
      </c>
      <c r="C13" s="16">
        <f>B13/B16</f>
        <v>4.1247318924269921E-4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1079</v>
      </c>
      <c r="M13" s="16">
        <f>L13/L15</f>
        <v>0.61516533637400228</v>
      </c>
      <c r="O13" s="15" t="s">
        <v>274</v>
      </c>
      <c r="P13" s="9">
        <v>966</v>
      </c>
      <c r="Q13" s="16">
        <f>P13/P16</f>
        <v>0.37956777996070729</v>
      </c>
    </row>
    <row r="14" spans="1:21" ht="16.5" thickBot="1" x14ac:dyDescent="0.3">
      <c r="A14" s="15" t="s">
        <v>13</v>
      </c>
      <c r="B14" s="9">
        <v>5403</v>
      </c>
      <c r="C14" s="16">
        <f>B14/B16</f>
        <v>0.44571852829566078</v>
      </c>
      <c r="E14" s="21"/>
      <c r="F14" s="10" t="s">
        <v>64</v>
      </c>
      <c r="G14" s="9">
        <v>983</v>
      </c>
      <c r="H14" s="16">
        <f>G14/G17</f>
        <v>0.43019693654266961</v>
      </c>
      <c r="J14" s="15"/>
      <c r="K14" s="24" t="s">
        <v>223</v>
      </c>
      <c r="L14" s="28">
        <v>675</v>
      </c>
      <c r="M14" s="29">
        <f>L14/L15</f>
        <v>0.38483466362599772</v>
      </c>
      <c r="O14" s="15" t="s">
        <v>275</v>
      </c>
      <c r="P14" s="9">
        <v>906</v>
      </c>
      <c r="Q14" s="16">
        <f>P14/P16</f>
        <v>0.35599214145383107</v>
      </c>
    </row>
    <row r="15" spans="1:21" ht="16.5" thickBot="1" x14ac:dyDescent="0.3">
      <c r="A15" s="22" t="s">
        <v>14</v>
      </c>
      <c r="B15" s="28">
        <v>122</v>
      </c>
      <c r="C15" s="29">
        <f>B15/B16</f>
        <v>1.0064345817521862E-2</v>
      </c>
      <c r="E15" s="21"/>
      <c r="F15" s="10" t="s">
        <v>65</v>
      </c>
      <c r="G15" s="9">
        <v>788</v>
      </c>
      <c r="H15" s="16">
        <f>G15/G17</f>
        <v>0.34485776805251639</v>
      </c>
      <c r="J15" s="27"/>
      <c r="K15" s="32" t="s">
        <v>15</v>
      </c>
      <c r="L15" s="45">
        <f>SUM(L13:L14)</f>
        <v>1754</v>
      </c>
      <c r="M15" s="34">
        <f>SUM(M13:M14)</f>
        <v>1</v>
      </c>
      <c r="O15" s="22" t="s">
        <v>272</v>
      </c>
      <c r="P15" s="28">
        <v>673</v>
      </c>
      <c r="Q15" s="29">
        <f>P15/P16</f>
        <v>0.2644400785854617</v>
      </c>
    </row>
    <row r="16" spans="1:21" ht="16.5" thickBot="1" x14ac:dyDescent="0.3">
      <c r="A16" s="32" t="s">
        <v>15</v>
      </c>
      <c r="B16" s="45">
        <f>SUM(B3:B15)</f>
        <v>12122</v>
      </c>
      <c r="C16" s="34">
        <f>SUM(C3:C15)</f>
        <v>0.99999999999999989</v>
      </c>
      <c r="E16" s="15"/>
      <c r="F16" s="31" t="s">
        <v>66</v>
      </c>
      <c r="G16" s="28">
        <v>514</v>
      </c>
      <c r="H16" s="29">
        <f>G16/G17</f>
        <v>0.22494529540481401</v>
      </c>
      <c r="O16" s="32" t="s">
        <v>15</v>
      </c>
      <c r="P16" s="45">
        <f>SUM(P13:P15)</f>
        <v>2545</v>
      </c>
      <c r="Q16" s="34">
        <f>SUM(Q13:Q15)</f>
        <v>1</v>
      </c>
    </row>
    <row r="17" spans="1:17" ht="16.5" thickBot="1" x14ac:dyDescent="0.3">
      <c r="E17" s="27"/>
      <c r="F17" s="38" t="s">
        <v>15</v>
      </c>
      <c r="G17" s="45">
        <f>SUM(G14:G16)</f>
        <v>2285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1941</v>
      </c>
      <c r="M18" s="16">
        <f>L18/L20</f>
        <v>0.5081151832460733</v>
      </c>
      <c r="O18" s="12" t="s">
        <v>276</v>
      </c>
      <c r="P18" s="42" t="s">
        <v>16</v>
      </c>
      <c r="Q18" s="14" t="s">
        <v>17</v>
      </c>
    </row>
    <row r="19" spans="1:17" ht="16.5" thickBot="1" x14ac:dyDescent="0.3">
      <c r="A19" s="15" t="s">
        <v>19</v>
      </c>
      <c r="B19" s="9">
        <v>276</v>
      </c>
      <c r="C19" s="16">
        <f>B19/B24</f>
        <v>2.4444247630856435E-2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246</v>
      </c>
      <c r="L19" s="28">
        <v>1879</v>
      </c>
      <c r="M19" s="29">
        <f>L19/L20</f>
        <v>0.4918848167539267</v>
      </c>
      <c r="O19" s="15" t="s">
        <v>277</v>
      </c>
      <c r="P19" s="9">
        <v>1251</v>
      </c>
      <c r="Q19" s="16">
        <f>P19/P21</f>
        <v>0.49662564509726081</v>
      </c>
    </row>
    <row r="20" spans="1:17" ht="16.5" thickBot="1" x14ac:dyDescent="0.3">
      <c r="A20" s="15" t="s">
        <v>20</v>
      </c>
      <c r="B20" s="9">
        <v>342</v>
      </c>
      <c r="C20" s="16">
        <f>B20/B24</f>
        <v>3.0289611194756885E-2</v>
      </c>
      <c r="E20" s="15"/>
      <c r="F20" s="11" t="s">
        <v>68</v>
      </c>
      <c r="G20" s="9">
        <v>1140</v>
      </c>
      <c r="H20" s="16">
        <f>G20/G22</f>
        <v>0.51700680272108845</v>
      </c>
      <c r="J20" s="27"/>
      <c r="K20" s="32" t="s">
        <v>15</v>
      </c>
      <c r="L20" s="45">
        <f>SUM(L18:L19)</f>
        <v>3820</v>
      </c>
      <c r="M20" s="34">
        <f>SUM(M18:M19)</f>
        <v>1</v>
      </c>
      <c r="O20" s="22" t="s">
        <v>278</v>
      </c>
      <c r="P20" s="28">
        <v>1268</v>
      </c>
      <c r="Q20" s="29">
        <f>P20/P21</f>
        <v>0.50337435490273919</v>
      </c>
    </row>
    <row r="21" spans="1:17" ht="16.5" thickBot="1" x14ac:dyDescent="0.3">
      <c r="A21" s="15" t="s">
        <v>21</v>
      </c>
      <c r="B21" s="9">
        <v>3075</v>
      </c>
      <c r="C21" s="16">
        <f>B21/B24</f>
        <v>0.27234080240899833</v>
      </c>
      <c r="E21" s="15"/>
      <c r="F21" s="23" t="s">
        <v>69</v>
      </c>
      <c r="G21" s="28">
        <v>1065</v>
      </c>
      <c r="H21" s="29">
        <f>G21/G22</f>
        <v>0.48299319727891155</v>
      </c>
      <c r="O21" s="32" t="s">
        <v>15</v>
      </c>
      <c r="P21" s="45">
        <f>SUM(P19:P20)</f>
        <v>2519</v>
      </c>
      <c r="Q21" s="34">
        <f>SUM(Q19:Q20)</f>
        <v>1</v>
      </c>
    </row>
    <row r="22" spans="1:17" ht="16.5" thickBot="1" x14ac:dyDescent="0.3">
      <c r="A22" s="15" t="s">
        <v>22</v>
      </c>
      <c r="B22" s="9">
        <v>136</v>
      </c>
      <c r="C22" s="16">
        <f>B22/B24</f>
        <v>1.2044991586219113E-2</v>
      </c>
      <c r="E22" s="27"/>
      <c r="F22" s="39" t="s">
        <v>15</v>
      </c>
      <c r="G22" s="45">
        <f>SUM(G20:G21)</f>
        <v>2205</v>
      </c>
      <c r="H22" s="34">
        <f>SUM(H20:H21)</f>
        <v>1</v>
      </c>
      <c r="L22"/>
    </row>
    <row r="23" spans="1:17" ht="16.5" thickBot="1" x14ac:dyDescent="0.3">
      <c r="A23" s="22" t="s">
        <v>23</v>
      </c>
      <c r="B23" s="28">
        <v>7462</v>
      </c>
      <c r="C23" s="29">
        <f>B23/B24</f>
        <v>0.66088034717916921</v>
      </c>
      <c r="F23" s="3"/>
      <c r="L23"/>
      <c r="O23" s="12" t="s">
        <v>279</v>
      </c>
      <c r="P23" s="42" t="s">
        <v>16</v>
      </c>
      <c r="Q23" s="14" t="s">
        <v>17</v>
      </c>
    </row>
    <row r="24" spans="1:17" ht="16.5" thickBot="1" x14ac:dyDescent="0.3">
      <c r="A24" s="35" t="s">
        <v>15</v>
      </c>
      <c r="B24" s="45">
        <f>SUM(B19:B23)</f>
        <v>11291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L24"/>
      <c r="O24" s="15" t="s">
        <v>280</v>
      </c>
      <c r="P24" s="9">
        <v>1928</v>
      </c>
      <c r="Q24" s="16">
        <f>P24/P26</f>
        <v>0.82782310004293691</v>
      </c>
    </row>
    <row r="25" spans="1:17" ht="16.5" thickBot="1" x14ac:dyDescent="0.3">
      <c r="E25" s="15"/>
      <c r="F25" s="11" t="s">
        <v>71</v>
      </c>
      <c r="G25" s="9">
        <v>714</v>
      </c>
      <c r="H25" s="16">
        <f>G25/G29</f>
        <v>0.3338008415147265</v>
      </c>
      <c r="L25"/>
      <c r="O25" s="22" t="s">
        <v>281</v>
      </c>
      <c r="P25" s="28">
        <v>401</v>
      </c>
      <c r="Q25" s="29">
        <f>P25/P26</f>
        <v>0.17217689995706312</v>
      </c>
    </row>
    <row r="26" spans="1:17" ht="16.5" thickBot="1" x14ac:dyDescent="0.3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360</v>
      </c>
      <c r="H26" s="16">
        <f>G26/G29</f>
        <v>0.16830294530154277</v>
      </c>
      <c r="L26"/>
      <c r="O26" s="32" t="s">
        <v>15</v>
      </c>
      <c r="P26" s="45">
        <f>SUM(P24:P25)</f>
        <v>2329</v>
      </c>
      <c r="Q26" s="34">
        <f>SUM(Q24:Q25)</f>
        <v>1</v>
      </c>
    </row>
    <row r="27" spans="1:17" x14ac:dyDescent="0.25">
      <c r="A27" s="15" t="s">
        <v>30</v>
      </c>
      <c r="B27" s="9">
        <v>3997</v>
      </c>
      <c r="C27" s="16">
        <f>B27/B30</f>
        <v>0.34630046785652402</v>
      </c>
      <c r="E27" s="15"/>
      <c r="F27" s="11" t="s">
        <v>73</v>
      </c>
      <c r="G27" s="9">
        <v>390</v>
      </c>
      <c r="H27" s="16">
        <f>G27/G29</f>
        <v>0.182328190743338</v>
      </c>
      <c r="L27"/>
    </row>
    <row r="28" spans="1:17" ht="16.5" thickBot="1" x14ac:dyDescent="0.3">
      <c r="A28" s="15" t="s">
        <v>28</v>
      </c>
      <c r="B28" s="9">
        <v>6945</v>
      </c>
      <c r="C28" s="16">
        <f>B28/B30</f>
        <v>0.60171547392133085</v>
      </c>
      <c r="E28" s="15"/>
      <c r="F28" s="23" t="s">
        <v>74</v>
      </c>
      <c r="G28" s="28">
        <v>675</v>
      </c>
      <c r="H28" s="29">
        <f>G28/G29</f>
        <v>0.31556802244039273</v>
      </c>
      <c r="L28"/>
    </row>
    <row r="29" spans="1:17" ht="16.5" thickBot="1" x14ac:dyDescent="0.3">
      <c r="A29" s="22" t="s">
        <v>29</v>
      </c>
      <c r="B29" s="28">
        <v>600</v>
      </c>
      <c r="C29" s="29">
        <f>B29/B30</f>
        <v>5.1984058222145212E-2</v>
      </c>
      <c r="E29" s="27"/>
      <c r="F29" s="39" t="s">
        <v>15</v>
      </c>
      <c r="G29" s="45">
        <f>SUM(G25:G28)</f>
        <v>2139</v>
      </c>
      <c r="H29" s="34">
        <f>SUM(H25:H28)</f>
        <v>1</v>
      </c>
      <c r="L29"/>
    </row>
    <row r="30" spans="1:17" ht="16.5" thickBot="1" x14ac:dyDescent="0.3">
      <c r="A30" s="32" t="s">
        <v>15</v>
      </c>
      <c r="B30" s="45">
        <f>SUM(B27:B29)</f>
        <v>11542</v>
      </c>
      <c r="C30" s="34">
        <f>SUM(C27:C29)</f>
        <v>1</v>
      </c>
      <c r="E30" s="4"/>
      <c r="F30" s="3"/>
      <c r="G30" s="43"/>
      <c r="H30" s="6"/>
      <c r="L30"/>
    </row>
    <row r="31" spans="1:17" ht="16.5" thickBot="1" x14ac:dyDescent="0.3">
      <c r="E31" s="12" t="s">
        <v>75</v>
      </c>
      <c r="F31" s="52"/>
      <c r="G31" s="42" t="s">
        <v>16</v>
      </c>
      <c r="H31" s="90" t="s">
        <v>17</v>
      </c>
      <c r="I31" s="6"/>
      <c r="L31"/>
      <c r="P31"/>
      <c r="Q31" s="1"/>
    </row>
    <row r="32" spans="1:17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684</v>
      </c>
      <c r="H32" s="16">
        <f>G32/G37</f>
        <v>0.32932113625421283</v>
      </c>
      <c r="I32" s="6"/>
      <c r="L32"/>
      <c r="P32"/>
      <c r="Q32" s="1"/>
    </row>
    <row r="33" spans="1:17" x14ac:dyDescent="0.25">
      <c r="A33" s="15" t="s">
        <v>38</v>
      </c>
      <c r="B33" s="9">
        <v>2402</v>
      </c>
      <c r="C33" s="16">
        <f>B33/B35</f>
        <v>0.25998484684489664</v>
      </c>
      <c r="E33" s="15"/>
      <c r="F33" s="11" t="s">
        <v>629</v>
      </c>
      <c r="G33" s="95">
        <v>346</v>
      </c>
      <c r="H33" s="16">
        <f>G33/G37</f>
        <v>0.16658642272508425</v>
      </c>
      <c r="I33" s="6"/>
      <c r="L33"/>
      <c r="P33"/>
      <c r="Q33" s="1"/>
    </row>
    <row r="34" spans="1:17" ht="16.5" thickBot="1" x14ac:dyDescent="0.3">
      <c r="A34" s="22" t="s">
        <v>39</v>
      </c>
      <c r="B34" s="28">
        <v>6837</v>
      </c>
      <c r="C34" s="29">
        <f>B34/B35</f>
        <v>0.74001515315510336</v>
      </c>
      <c r="E34" s="15"/>
      <c r="F34" s="11" t="s">
        <v>630</v>
      </c>
      <c r="G34" s="95">
        <v>435</v>
      </c>
      <c r="H34" s="16">
        <f>G34/G37</f>
        <v>0.20943668753009148</v>
      </c>
      <c r="I34" s="6"/>
      <c r="L34"/>
      <c r="P34"/>
      <c r="Q34" s="1"/>
    </row>
    <row r="35" spans="1:17" ht="16.5" thickBot="1" x14ac:dyDescent="0.3">
      <c r="A35" s="32" t="s">
        <v>15</v>
      </c>
      <c r="B35" s="45">
        <f>SUM(B33:B34)</f>
        <v>9239</v>
      </c>
      <c r="C35" s="34">
        <f>SUM(C33:C34)</f>
        <v>1</v>
      </c>
      <c r="E35" s="15"/>
      <c r="F35" s="11" t="s">
        <v>631</v>
      </c>
      <c r="G35" s="95">
        <v>457</v>
      </c>
      <c r="H35" s="16">
        <f>G35/G37</f>
        <v>0.22002888781896968</v>
      </c>
      <c r="I35" s="6"/>
      <c r="L35"/>
      <c r="P35"/>
      <c r="Q35" s="1"/>
    </row>
    <row r="36" spans="1:17" ht="16.5" thickBot="1" x14ac:dyDescent="0.3">
      <c r="E36" s="15"/>
      <c r="F36" s="23" t="s">
        <v>632</v>
      </c>
      <c r="G36" s="96">
        <v>155</v>
      </c>
      <c r="H36" s="29">
        <f>G36/G37</f>
        <v>7.4626865671641784E-2</v>
      </c>
      <c r="I36" s="6"/>
      <c r="L36"/>
      <c r="P36"/>
      <c r="Q36" s="1"/>
    </row>
    <row r="37" spans="1:17" ht="16.5" thickBot="1" x14ac:dyDescent="0.3">
      <c r="A37" s="12" t="s">
        <v>47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2077</v>
      </c>
      <c r="H37" s="37">
        <f>SUM(H32:H36)</f>
        <v>1</v>
      </c>
      <c r="L37"/>
    </row>
    <row r="38" spans="1:17" ht="16.5" thickBot="1" x14ac:dyDescent="0.3">
      <c r="A38" s="15" t="s">
        <v>46</v>
      </c>
      <c r="B38" s="9">
        <v>594</v>
      </c>
      <c r="C38" s="16">
        <f>B38/B40</f>
        <v>0.25647668393782386</v>
      </c>
      <c r="F38" s="3"/>
      <c r="L38"/>
    </row>
    <row r="39" spans="1:17" ht="16.5" thickBot="1" x14ac:dyDescent="0.3">
      <c r="A39" s="22" t="s">
        <v>45</v>
      </c>
      <c r="B39" s="28">
        <v>1722</v>
      </c>
      <c r="C39" s="29">
        <f>B39/B40</f>
        <v>0.74352331606217614</v>
      </c>
      <c r="E39" s="12" t="s">
        <v>627</v>
      </c>
      <c r="F39" s="13"/>
      <c r="G39" s="42" t="s">
        <v>16</v>
      </c>
      <c r="H39" s="19" t="s">
        <v>17</v>
      </c>
      <c r="L39"/>
    </row>
    <row r="40" spans="1:17" ht="16.5" thickBot="1" x14ac:dyDescent="0.3">
      <c r="A40" s="32" t="s">
        <v>15</v>
      </c>
      <c r="B40" s="45">
        <f>SUM(B38+B39)</f>
        <v>2316</v>
      </c>
      <c r="C40" s="34">
        <f>SUM(C38:C39)</f>
        <v>1</v>
      </c>
      <c r="E40" s="15"/>
      <c r="F40" s="11" t="s">
        <v>76</v>
      </c>
      <c r="G40" s="9">
        <v>908</v>
      </c>
      <c r="H40" s="16">
        <f>G40/G44</f>
        <v>0.4461916461916462</v>
      </c>
      <c r="L40"/>
    </row>
    <row r="41" spans="1:17" ht="16.5" thickBot="1" x14ac:dyDescent="0.3">
      <c r="E41" s="15"/>
      <c r="F41" s="11" t="s">
        <v>77</v>
      </c>
      <c r="G41" s="9">
        <v>348</v>
      </c>
      <c r="H41" s="16">
        <f>G41/G44</f>
        <v>0.17100737100737101</v>
      </c>
      <c r="L41"/>
    </row>
    <row r="42" spans="1:17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501</v>
      </c>
      <c r="H42" s="16">
        <f>G42/G44</f>
        <v>0.24619164619164619</v>
      </c>
      <c r="L42"/>
    </row>
    <row r="43" spans="1:17" ht="16.5" thickBot="1" x14ac:dyDescent="0.3">
      <c r="A43" s="15" t="s">
        <v>53</v>
      </c>
      <c r="B43" s="9">
        <v>7150</v>
      </c>
      <c r="C43" s="16">
        <f>B43/B45</f>
        <v>0.66185318892900125</v>
      </c>
      <c r="E43" s="15"/>
      <c r="F43" s="23" t="s">
        <v>79</v>
      </c>
      <c r="G43" s="28">
        <v>278</v>
      </c>
      <c r="H43" s="29">
        <f>G43/G44</f>
        <v>0.13660933660933661</v>
      </c>
      <c r="L43"/>
    </row>
    <row r="44" spans="1:17" ht="16.5" thickBot="1" x14ac:dyDescent="0.3">
      <c r="A44" s="22" t="s">
        <v>54</v>
      </c>
      <c r="B44" s="28">
        <v>3653</v>
      </c>
      <c r="C44" s="29">
        <f>B44/B45</f>
        <v>0.33814681107099881</v>
      </c>
      <c r="E44" s="27"/>
      <c r="F44" s="39" t="s">
        <v>15</v>
      </c>
      <c r="G44" s="45">
        <f>SUM(G40:G43)</f>
        <v>2035</v>
      </c>
      <c r="H44" s="34">
        <f>SUM(H40:H43)</f>
        <v>1</v>
      </c>
      <c r="L44"/>
    </row>
    <row r="45" spans="1:17" ht="16.5" thickBot="1" x14ac:dyDescent="0.3">
      <c r="A45" s="32" t="s">
        <v>15</v>
      </c>
      <c r="B45" s="45">
        <f>SUM(B43:B44)</f>
        <v>10803</v>
      </c>
      <c r="C45" s="34">
        <f>SUM(C43:C44)</f>
        <v>1</v>
      </c>
      <c r="E45" s="4"/>
      <c r="F45" s="3"/>
      <c r="G45" s="43"/>
      <c r="H45" s="4"/>
      <c r="L45"/>
    </row>
    <row r="46" spans="1:17" x14ac:dyDescent="0.25">
      <c r="E46" s="12" t="s">
        <v>80</v>
      </c>
      <c r="F46" s="13"/>
      <c r="G46" s="42" t="s">
        <v>16</v>
      </c>
      <c r="H46" s="19" t="s">
        <v>17</v>
      </c>
      <c r="L46"/>
    </row>
    <row r="47" spans="1:17" x14ac:dyDescent="0.25">
      <c r="E47" s="15"/>
      <c r="F47" s="11" t="s">
        <v>641</v>
      </c>
      <c r="G47" s="9">
        <v>1444</v>
      </c>
      <c r="H47" s="16">
        <f>G47/G49</f>
        <v>0.743946419371458</v>
      </c>
      <c r="L47"/>
    </row>
    <row r="48" spans="1:17" ht="16.5" thickBot="1" x14ac:dyDescent="0.3">
      <c r="E48" s="15"/>
      <c r="F48" s="23" t="s">
        <v>82</v>
      </c>
      <c r="G48" s="28">
        <v>497</v>
      </c>
      <c r="H48" s="29">
        <f>G48/G49</f>
        <v>0.256053580628542</v>
      </c>
      <c r="L48"/>
    </row>
    <row r="49" spans="2:12" ht="16.5" thickBot="1" x14ac:dyDescent="0.3">
      <c r="E49" s="27"/>
      <c r="F49" s="39" t="s">
        <v>15</v>
      </c>
      <c r="G49" s="45">
        <f>SUM(G47:G48)</f>
        <v>1941</v>
      </c>
      <c r="H49" s="34">
        <f>SUM(H47:H48)</f>
        <v>1</v>
      </c>
      <c r="L49"/>
    </row>
    <row r="50" spans="2:12" ht="16.5" thickBot="1" x14ac:dyDescent="0.3">
      <c r="F50" s="3"/>
      <c r="L50"/>
    </row>
    <row r="51" spans="2:12" x14ac:dyDescent="0.25">
      <c r="E51" s="12" t="s">
        <v>83</v>
      </c>
      <c r="F51" s="13"/>
      <c r="G51" s="42" t="s">
        <v>16</v>
      </c>
      <c r="H51" s="19" t="s">
        <v>17</v>
      </c>
    </row>
    <row r="52" spans="2:12" x14ac:dyDescent="0.25">
      <c r="E52" s="15"/>
      <c r="F52" s="11" t="s">
        <v>84</v>
      </c>
      <c r="G52" s="9">
        <v>1511</v>
      </c>
      <c r="H52" s="16">
        <f>G52/G54</f>
        <v>0.79484481851657018</v>
      </c>
    </row>
    <row r="53" spans="2:12" ht="16.5" thickBot="1" x14ac:dyDescent="0.3">
      <c r="B53"/>
      <c r="E53" s="15"/>
      <c r="F53" s="23" t="s">
        <v>85</v>
      </c>
      <c r="G53" s="28">
        <v>390</v>
      </c>
      <c r="H53" s="29">
        <f>G53/G54</f>
        <v>0.20515518148342976</v>
      </c>
    </row>
    <row r="54" spans="2:12" ht="16.5" thickBot="1" x14ac:dyDescent="0.3">
      <c r="B54"/>
      <c r="E54" s="27"/>
      <c r="F54" s="39" t="s">
        <v>15</v>
      </c>
      <c r="G54" s="45">
        <f>SUM(G52:G53)</f>
        <v>1901</v>
      </c>
      <c r="H54" s="34">
        <f>SUM(H52:H53)</f>
        <v>1</v>
      </c>
    </row>
    <row r="55" spans="2:12" ht="16.5" thickBot="1" x14ac:dyDescent="0.3">
      <c r="B55"/>
      <c r="F55" s="3"/>
    </row>
    <row r="56" spans="2:12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12" x14ac:dyDescent="0.25">
      <c r="B57"/>
      <c r="E57" s="15"/>
      <c r="F57" s="11" t="s">
        <v>87</v>
      </c>
      <c r="G57" s="9">
        <v>929</v>
      </c>
      <c r="H57" s="16">
        <f>G57/G59</f>
        <v>0.4751918158567775</v>
      </c>
    </row>
    <row r="58" spans="2:12" ht="16.5" thickBot="1" x14ac:dyDescent="0.3">
      <c r="B58"/>
      <c r="E58" s="15"/>
      <c r="F58" s="23" t="s">
        <v>88</v>
      </c>
      <c r="G58" s="28">
        <v>1026</v>
      </c>
      <c r="H58" s="29">
        <f>G58/G59</f>
        <v>0.5248081841432225</v>
      </c>
    </row>
    <row r="59" spans="2:12" ht="16.5" thickBot="1" x14ac:dyDescent="0.3">
      <c r="B59"/>
      <c r="E59" s="27"/>
      <c r="F59" s="39" t="s">
        <v>15</v>
      </c>
      <c r="G59" s="45">
        <f>SUM(G57:G58)</f>
        <v>1955</v>
      </c>
      <c r="H59" s="34">
        <f>SUM(H57:H58)</f>
        <v>1</v>
      </c>
    </row>
    <row r="60" spans="2:12" ht="16.5" thickBot="1" x14ac:dyDescent="0.3">
      <c r="B60"/>
      <c r="F60" s="3"/>
    </row>
    <row r="61" spans="2:12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12" x14ac:dyDescent="0.25">
      <c r="B62"/>
      <c r="E62" s="15"/>
      <c r="F62" s="11" t="s">
        <v>90</v>
      </c>
      <c r="G62" s="9">
        <v>993</v>
      </c>
      <c r="H62" s="16">
        <f>G62/G64</f>
        <v>0.50637429882712903</v>
      </c>
    </row>
    <row r="63" spans="2:12" ht="16.5" thickBot="1" x14ac:dyDescent="0.3">
      <c r="B63"/>
      <c r="E63" s="15"/>
      <c r="F63" s="23" t="s">
        <v>91</v>
      </c>
      <c r="G63" s="28">
        <v>968</v>
      </c>
      <c r="H63" s="29">
        <f>G63/G64</f>
        <v>0.49362570117287097</v>
      </c>
    </row>
    <row r="64" spans="2:12" ht="16.5" thickBot="1" x14ac:dyDescent="0.3">
      <c r="B64"/>
      <c r="E64" s="27"/>
      <c r="F64" s="39" t="s">
        <v>15</v>
      </c>
      <c r="G64" s="45">
        <f>SUM(G62:G63)</f>
        <v>1961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1219</v>
      </c>
      <c r="H67" s="16">
        <f>G67/G70</f>
        <v>0.49252525252525253</v>
      </c>
    </row>
    <row r="68" spans="2:8" x14ac:dyDescent="0.25">
      <c r="B68"/>
      <c r="E68" s="15"/>
      <c r="F68" s="11" t="s">
        <v>94</v>
      </c>
      <c r="G68" s="9">
        <v>598</v>
      </c>
      <c r="H68" s="16">
        <f>G68/G70</f>
        <v>0.24161616161616162</v>
      </c>
    </row>
    <row r="69" spans="2:8" ht="16.5" thickBot="1" x14ac:dyDescent="0.3">
      <c r="B69"/>
      <c r="E69" s="15"/>
      <c r="F69" s="23" t="s">
        <v>95</v>
      </c>
      <c r="G69" s="28">
        <v>658</v>
      </c>
      <c r="H69" s="29">
        <f>G69/G70</f>
        <v>0.26585858585858585</v>
      </c>
    </row>
    <row r="70" spans="2:8" ht="16.5" thickBot="1" x14ac:dyDescent="0.3">
      <c r="B70"/>
      <c r="E70" s="27"/>
      <c r="F70" s="39" t="s">
        <v>15</v>
      </c>
      <c r="G70" s="45">
        <f>SUM(G67:G69)</f>
        <v>2475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948</v>
      </c>
      <c r="H73" s="16">
        <f>G73/G75</f>
        <v>0.40704164877629884</v>
      </c>
    </row>
    <row r="74" spans="2:8" ht="16.5" thickBot="1" x14ac:dyDescent="0.3">
      <c r="B74"/>
      <c r="E74" s="15"/>
      <c r="F74" s="23" t="s">
        <v>98</v>
      </c>
      <c r="G74" s="28">
        <v>1381</v>
      </c>
      <c r="H74" s="29">
        <f>G74/G75</f>
        <v>0.59295835122370111</v>
      </c>
    </row>
    <row r="75" spans="2:8" ht="16.5" thickBot="1" x14ac:dyDescent="0.3">
      <c r="B75"/>
      <c r="E75" s="27"/>
      <c r="F75" s="39" t="s">
        <v>15</v>
      </c>
      <c r="G75" s="45">
        <f>SUM(G73:G74)</f>
        <v>2329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817</v>
      </c>
      <c r="H78" s="16">
        <f>G78/G82</f>
        <v>0.33346938775510204</v>
      </c>
    </row>
    <row r="79" spans="2:8" x14ac:dyDescent="0.25">
      <c r="B79"/>
      <c r="E79" s="22"/>
      <c r="F79" s="23" t="s">
        <v>101</v>
      </c>
      <c r="G79" s="28">
        <v>626</v>
      </c>
      <c r="H79" s="29">
        <f>G79/G82</f>
        <v>0.25551020408163266</v>
      </c>
    </row>
    <row r="80" spans="2:8" x14ac:dyDescent="0.25">
      <c r="B80"/>
      <c r="E80" s="15"/>
      <c r="F80" s="11" t="s">
        <v>635</v>
      </c>
      <c r="G80" s="9">
        <v>738</v>
      </c>
      <c r="H80" s="16">
        <f>G80/G82</f>
        <v>0.30122448979591837</v>
      </c>
    </row>
    <row r="81" spans="2:8" ht="16.5" thickBot="1" x14ac:dyDescent="0.3">
      <c r="B81"/>
      <c r="E81" s="17"/>
      <c r="F81" s="91" t="s">
        <v>636</v>
      </c>
      <c r="G81" s="40">
        <v>269</v>
      </c>
      <c r="H81" s="41">
        <f>G81/G82</f>
        <v>0.10979591836734694</v>
      </c>
    </row>
    <row r="82" spans="2:8" ht="16.5" thickBot="1" x14ac:dyDescent="0.3">
      <c r="B82"/>
      <c r="E82" s="104"/>
      <c r="F82" s="105" t="s">
        <v>15</v>
      </c>
      <c r="G82" s="106">
        <f>SUM(G78:G81)</f>
        <v>2450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895</v>
      </c>
      <c r="H85" s="16">
        <f>G85/G88</f>
        <v>0.38428510090167456</v>
      </c>
    </row>
    <row r="86" spans="2:8" x14ac:dyDescent="0.25">
      <c r="B86"/>
      <c r="E86" s="15"/>
      <c r="F86" s="11" t="s">
        <v>104</v>
      </c>
      <c r="G86" s="9">
        <v>712</v>
      </c>
      <c r="H86" s="16">
        <f>G86/G88</f>
        <v>0.30571060541004724</v>
      </c>
    </row>
    <row r="87" spans="2:8" ht="16.5" thickBot="1" x14ac:dyDescent="0.3">
      <c r="B87"/>
      <c r="E87" s="15"/>
      <c r="F87" s="23" t="s">
        <v>105</v>
      </c>
      <c r="G87" s="28">
        <v>722</v>
      </c>
      <c r="H87" s="29">
        <f>G87/G88</f>
        <v>0.31000429368827825</v>
      </c>
    </row>
    <row r="88" spans="2:8" ht="16.5" thickBot="1" x14ac:dyDescent="0.3">
      <c r="B88"/>
      <c r="E88" s="27"/>
      <c r="F88" s="39" t="s">
        <v>15</v>
      </c>
      <c r="G88" s="45">
        <f>SUM(G85:G87)</f>
        <v>2329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1481</v>
      </c>
      <c r="H91" s="16">
        <f>G91/G93</f>
        <v>0.64391304347826084</v>
      </c>
    </row>
    <row r="92" spans="2:8" ht="16.5" thickBot="1" x14ac:dyDescent="0.3">
      <c r="B92"/>
      <c r="E92" s="15"/>
      <c r="F92" s="23" t="s">
        <v>108</v>
      </c>
      <c r="G92" s="28">
        <v>819</v>
      </c>
      <c r="H92" s="29">
        <f>G92/G93</f>
        <v>0.35608695652173911</v>
      </c>
    </row>
    <row r="93" spans="2:8" ht="16.5" thickBot="1" x14ac:dyDescent="0.3">
      <c r="B93"/>
      <c r="E93" s="27"/>
      <c r="F93" s="39" t="s">
        <v>15</v>
      </c>
      <c r="G93" s="45">
        <f>SUM(G91:G92)</f>
        <v>2300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1152</v>
      </c>
      <c r="H96" s="16">
        <f>G96/G98</f>
        <v>0.52268602540834841</v>
      </c>
    </row>
    <row r="97" spans="2:8" ht="16.5" thickBot="1" x14ac:dyDescent="0.3">
      <c r="B97"/>
      <c r="E97" s="15"/>
      <c r="F97" s="23" t="s">
        <v>111</v>
      </c>
      <c r="G97" s="28">
        <v>1052</v>
      </c>
      <c r="H97" s="29">
        <f>G97/G98</f>
        <v>0.47731397459165154</v>
      </c>
    </row>
    <row r="98" spans="2:8" ht="16.5" thickBot="1" x14ac:dyDescent="0.3">
      <c r="B98"/>
      <c r="E98" s="27"/>
      <c r="F98" s="39" t="s">
        <v>15</v>
      </c>
      <c r="G98" s="45">
        <f>SUM(G96:G97)</f>
        <v>2204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603</v>
      </c>
      <c r="H101" s="16">
        <f>G101/G103</f>
        <v>0.55422794117647056</v>
      </c>
    </row>
    <row r="102" spans="2:8" ht="16.5" thickBot="1" x14ac:dyDescent="0.3">
      <c r="B102"/>
      <c r="E102" s="15"/>
      <c r="F102" s="23" t="s">
        <v>114</v>
      </c>
      <c r="G102" s="28">
        <v>485</v>
      </c>
      <c r="H102" s="29">
        <f>G102/G103</f>
        <v>0.44577205882352944</v>
      </c>
    </row>
    <row r="103" spans="2:8" ht="16.5" thickBot="1" x14ac:dyDescent="0.3">
      <c r="B103"/>
      <c r="E103" s="27"/>
      <c r="F103" s="39" t="s">
        <v>15</v>
      </c>
      <c r="G103" s="45">
        <f>SUM(G101:G102)</f>
        <v>1088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577</v>
      </c>
      <c r="H106" s="16">
        <f>G106/G108</f>
        <v>0.43027591349739003</v>
      </c>
    </row>
    <row r="107" spans="2:8" ht="16.5" thickBot="1" x14ac:dyDescent="0.3">
      <c r="B107"/>
      <c r="E107" s="15"/>
      <c r="F107" s="23" t="s">
        <v>117</v>
      </c>
      <c r="G107" s="28">
        <v>764</v>
      </c>
      <c r="H107" s="29">
        <f>G107/G108</f>
        <v>0.56972408650260997</v>
      </c>
    </row>
    <row r="108" spans="2:8" ht="16.5" thickBot="1" x14ac:dyDescent="0.3">
      <c r="B108"/>
      <c r="E108" s="27"/>
      <c r="F108" s="39" t="s">
        <v>15</v>
      </c>
      <c r="G108" s="45">
        <f>SUM(G106:G107)</f>
        <v>1341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624</v>
      </c>
      <c r="H111" s="16">
        <f>G111/G116</f>
        <v>0.31967213114754101</v>
      </c>
    </row>
    <row r="112" spans="2:8" x14ac:dyDescent="0.25">
      <c r="B112"/>
      <c r="E112" s="15"/>
      <c r="F112" s="11" t="s">
        <v>120</v>
      </c>
      <c r="G112" s="9">
        <v>129</v>
      </c>
      <c r="H112" s="16">
        <f>G112/G116</f>
        <v>6.6086065573770489E-2</v>
      </c>
    </row>
    <row r="113" spans="2:8" x14ac:dyDescent="0.25">
      <c r="B113"/>
      <c r="E113" s="15"/>
      <c r="F113" s="11" t="s">
        <v>121</v>
      </c>
      <c r="G113" s="9">
        <v>464</v>
      </c>
      <c r="H113" s="16">
        <f>G113/G116</f>
        <v>0.23770491803278687</v>
      </c>
    </row>
    <row r="114" spans="2:8" x14ac:dyDescent="0.25">
      <c r="B114"/>
      <c r="E114" s="15"/>
      <c r="F114" s="11" t="s">
        <v>122</v>
      </c>
      <c r="G114" s="9">
        <v>323</v>
      </c>
      <c r="H114" s="16">
        <f>G114/G116</f>
        <v>0.16547131147540983</v>
      </c>
    </row>
    <row r="115" spans="2:8" ht="16.5" thickBot="1" x14ac:dyDescent="0.3">
      <c r="B115"/>
      <c r="E115" s="15"/>
      <c r="F115" s="23" t="s">
        <v>123</v>
      </c>
      <c r="G115" s="28">
        <v>412</v>
      </c>
      <c r="H115" s="29">
        <f>G115/G116</f>
        <v>0.21106557377049182</v>
      </c>
    </row>
    <row r="116" spans="2:8" ht="16.5" thickBot="1" x14ac:dyDescent="0.3">
      <c r="B116"/>
      <c r="E116" s="27"/>
      <c r="F116" s="39" t="s">
        <v>15</v>
      </c>
      <c r="G116" s="45">
        <f>SUM(G111:G115)</f>
        <v>1952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905</v>
      </c>
      <c r="H119" s="16">
        <f>G119/G121</f>
        <v>0.47110879750130141</v>
      </c>
    </row>
    <row r="120" spans="2:8" ht="16.5" thickBot="1" x14ac:dyDescent="0.3">
      <c r="B120"/>
      <c r="E120" s="15"/>
      <c r="F120" s="23" t="s">
        <v>126</v>
      </c>
      <c r="G120" s="28">
        <v>1016</v>
      </c>
      <c r="H120" s="29">
        <f>G120/G121</f>
        <v>0.52889120249869859</v>
      </c>
    </row>
    <row r="121" spans="2:8" ht="16.5" thickBot="1" x14ac:dyDescent="0.3">
      <c r="B121"/>
      <c r="E121" s="27"/>
      <c r="F121" s="39" t="s">
        <v>15</v>
      </c>
      <c r="G121" s="45">
        <f>SUM(G119:G120)</f>
        <v>1921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945</v>
      </c>
      <c r="H124" s="16">
        <f>G124/G127</f>
        <v>0.48067141403865715</v>
      </c>
    </row>
    <row r="125" spans="2:8" x14ac:dyDescent="0.25">
      <c r="B125"/>
      <c r="E125" s="15"/>
      <c r="F125" s="11" t="s">
        <v>129</v>
      </c>
      <c r="G125" s="9">
        <v>303</v>
      </c>
      <c r="H125" s="16">
        <f>G125/G127</f>
        <v>0.15412004069175991</v>
      </c>
    </row>
    <row r="126" spans="2:8" ht="16.5" thickBot="1" x14ac:dyDescent="0.3">
      <c r="B126"/>
      <c r="E126" s="15"/>
      <c r="F126" s="23" t="s">
        <v>130</v>
      </c>
      <c r="G126" s="28">
        <v>718</v>
      </c>
      <c r="H126" s="29">
        <f>G126/G127</f>
        <v>0.36520854526958291</v>
      </c>
    </row>
    <row r="127" spans="2:8" ht="16.5" thickBot="1" x14ac:dyDescent="0.3">
      <c r="B127"/>
      <c r="E127" s="27"/>
      <c r="F127" s="39" t="s">
        <v>15</v>
      </c>
      <c r="G127" s="45">
        <f>SUM(G124:G126)</f>
        <v>1966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947</v>
      </c>
      <c r="H130" s="16">
        <f>G130/G134</f>
        <v>0.47828282828282831</v>
      </c>
    </row>
    <row r="131" spans="2:8" x14ac:dyDescent="0.25">
      <c r="B131"/>
      <c r="E131" s="15"/>
      <c r="F131" s="11" t="s">
        <v>133</v>
      </c>
      <c r="G131" s="9">
        <v>208</v>
      </c>
      <c r="H131" s="16">
        <f>G131/G134</f>
        <v>0.10505050505050505</v>
      </c>
    </row>
    <row r="132" spans="2:8" x14ac:dyDescent="0.25">
      <c r="B132"/>
      <c r="E132" s="15"/>
      <c r="F132" s="11" t="s">
        <v>134</v>
      </c>
      <c r="G132" s="9">
        <v>677</v>
      </c>
      <c r="H132" s="16">
        <f>G132/G134</f>
        <v>0.3419191919191919</v>
      </c>
    </row>
    <row r="133" spans="2:8" ht="16.5" thickBot="1" x14ac:dyDescent="0.3">
      <c r="B133"/>
      <c r="E133" s="15"/>
      <c r="F133" s="23" t="s">
        <v>135</v>
      </c>
      <c r="G133" s="28">
        <v>148</v>
      </c>
      <c r="H133" s="29">
        <f>G133/G134</f>
        <v>7.4747474747474743E-2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1980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1101</v>
      </c>
      <c r="H137" s="16">
        <f>G137/G139</f>
        <v>0.5803900896151819</v>
      </c>
    </row>
    <row r="138" spans="2:8" ht="16.5" thickBot="1" x14ac:dyDescent="0.3">
      <c r="B138"/>
      <c r="E138" s="15"/>
      <c r="F138" s="23" t="s">
        <v>138</v>
      </c>
      <c r="G138" s="28">
        <v>796</v>
      </c>
      <c r="H138" s="29">
        <f>G138/G139</f>
        <v>0.41960991038481815</v>
      </c>
    </row>
    <row r="139" spans="2:8" ht="16.5" thickBot="1" x14ac:dyDescent="0.3">
      <c r="B139"/>
      <c r="E139" s="27"/>
      <c r="F139" s="39" t="s">
        <v>15</v>
      </c>
      <c r="G139" s="45">
        <f>SUM(G137:G138)</f>
        <v>1897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408</v>
      </c>
      <c r="H142" s="16">
        <f>G142/G146</f>
        <v>0.20773930753564154</v>
      </c>
    </row>
    <row r="143" spans="2:8" x14ac:dyDescent="0.25">
      <c r="B143"/>
      <c r="E143" s="15"/>
      <c r="F143" s="11" t="s">
        <v>141</v>
      </c>
      <c r="G143" s="9">
        <v>674</v>
      </c>
      <c r="H143" s="16">
        <f>G143/G146</f>
        <v>0.34317718940936864</v>
      </c>
    </row>
    <row r="144" spans="2:8" x14ac:dyDescent="0.25">
      <c r="B144"/>
      <c r="E144" s="15"/>
      <c r="F144" s="11" t="s">
        <v>142</v>
      </c>
      <c r="G144" s="9">
        <v>317</v>
      </c>
      <c r="H144" s="16">
        <f>G144/G146</f>
        <v>0.16140529531568229</v>
      </c>
    </row>
    <row r="145" spans="2:8" ht="16.5" thickBot="1" x14ac:dyDescent="0.3">
      <c r="B145"/>
      <c r="E145" s="15"/>
      <c r="F145" s="23" t="s">
        <v>143</v>
      </c>
      <c r="G145" s="28">
        <v>565</v>
      </c>
      <c r="H145" s="29">
        <f>G145/G146</f>
        <v>0.28767820773930752</v>
      </c>
    </row>
    <row r="146" spans="2:8" ht="16.5" thickBot="1" x14ac:dyDescent="0.3">
      <c r="B146"/>
      <c r="E146" s="27"/>
      <c r="F146" s="39" t="s">
        <v>15</v>
      </c>
      <c r="G146" s="45">
        <f>SUM(G142:G145)</f>
        <v>1964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1079</v>
      </c>
      <c r="H149" s="16">
        <f>G149/G152</f>
        <v>0.54605263157894735</v>
      </c>
    </row>
    <row r="150" spans="2:8" x14ac:dyDescent="0.25">
      <c r="E150" s="15"/>
      <c r="F150" s="11" t="s">
        <v>146</v>
      </c>
      <c r="G150" s="9">
        <v>379</v>
      </c>
      <c r="H150" s="16">
        <f>G150/G152</f>
        <v>0.19180161943319837</v>
      </c>
    </row>
    <row r="151" spans="2:8" ht="16.5" thickBot="1" x14ac:dyDescent="0.3">
      <c r="E151" s="15"/>
      <c r="F151" s="23" t="s">
        <v>147</v>
      </c>
      <c r="G151" s="28">
        <v>518</v>
      </c>
      <c r="H151" s="29">
        <f>G151/G152</f>
        <v>0.26214574898785425</v>
      </c>
    </row>
    <row r="152" spans="2:8" ht="16.5" thickBot="1" x14ac:dyDescent="0.3">
      <c r="E152" s="27"/>
      <c r="F152" s="39" t="s">
        <v>15</v>
      </c>
      <c r="G152" s="45">
        <f>SUM(G149:G151)</f>
        <v>1976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1001</v>
      </c>
      <c r="H155" s="16">
        <f>G155/G158</f>
        <v>0.51624548736462095</v>
      </c>
    </row>
    <row r="156" spans="2:8" x14ac:dyDescent="0.25">
      <c r="E156" s="15"/>
      <c r="F156" s="11" t="s">
        <v>150</v>
      </c>
      <c r="G156" s="9">
        <v>323</v>
      </c>
      <c r="H156" s="16">
        <f>G156/G158</f>
        <v>0.16658071170706551</v>
      </c>
    </row>
    <row r="157" spans="2:8" ht="16.5" thickBot="1" x14ac:dyDescent="0.3">
      <c r="E157" s="15"/>
      <c r="F157" s="23" t="s">
        <v>151</v>
      </c>
      <c r="G157" s="28">
        <v>615</v>
      </c>
      <c r="H157" s="29">
        <f>G157/G158</f>
        <v>0.31717380092831354</v>
      </c>
    </row>
    <row r="158" spans="2:8" ht="16.5" thickBot="1" x14ac:dyDescent="0.3">
      <c r="E158" s="27"/>
      <c r="F158" s="39" t="s">
        <v>15</v>
      </c>
      <c r="G158" s="45">
        <f>SUM(G155:G157)</f>
        <v>1939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1230</v>
      </c>
      <c r="H161" s="16">
        <f>G161/G163</f>
        <v>0.64533053515215111</v>
      </c>
    </row>
    <row r="162" spans="5:8" ht="16.5" thickBot="1" x14ac:dyDescent="0.3">
      <c r="E162" s="15"/>
      <c r="F162" s="23" t="s">
        <v>154</v>
      </c>
      <c r="G162" s="28">
        <v>676</v>
      </c>
      <c r="H162" s="29">
        <f>G162/G163</f>
        <v>0.35466946484784889</v>
      </c>
    </row>
    <row r="163" spans="5:8" ht="16.5" thickBot="1" x14ac:dyDescent="0.3">
      <c r="E163" s="27"/>
      <c r="F163" s="39" t="s">
        <v>15</v>
      </c>
      <c r="G163" s="45">
        <f>SUM(G161:G162)</f>
        <v>1906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985</v>
      </c>
      <c r="H166" s="16">
        <f>G166/G168</f>
        <v>0.53128371089536142</v>
      </c>
    </row>
    <row r="167" spans="5:8" ht="16.5" thickBot="1" x14ac:dyDescent="0.3">
      <c r="E167" s="15"/>
      <c r="F167" s="23" t="s">
        <v>157</v>
      </c>
      <c r="G167" s="28">
        <v>869</v>
      </c>
      <c r="H167" s="29">
        <f>G167/G168</f>
        <v>0.46871628910463864</v>
      </c>
    </row>
    <row r="168" spans="5:8" ht="16.5" thickBot="1" x14ac:dyDescent="0.3">
      <c r="E168" s="27"/>
      <c r="F168" s="39" t="s">
        <v>15</v>
      </c>
      <c r="G168" s="45">
        <f>SUM(G166:G167)</f>
        <v>1854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781</v>
      </c>
      <c r="H171" s="16">
        <f>G171/G176</f>
        <v>0.1838512241054614</v>
      </c>
    </row>
    <row r="172" spans="5:8" x14ac:dyDescent="0.25">
      <c r="E172" s="15"/>
      <c r="F172" s="11" t="s">
        <v>50</v>
      </c>
      <c r="G172" s="9">
        <v>1779</v>
      </c>
      <c r="H172" s="16">
        <f>G172/G176</f>
        <v>0.41878531073446329</v>
      </c>
    </row>
    <row r="173" spans="5:8" x14ac:dyDescent="0.25">
      <c r="E173" s="15"/>
      <c r="F173" s="11" t="s">
        <v>160</v>
      </c>
      <c r="G173" s="9">
        <v>682</v>
      </c>
      <c r="H173" s="16">
        <f>G173/G176</f>
        <v>0.16054613935969869</v>
      </c>
    </row>
    <row r="174" spans="5:8" x14ac:dyDescent="0.25">
      <c r="E174" s="15"/>
      <c r="F174" s="11" t="s">
        <v>161</v>
      </c>
      <c r="G174" s="9">
        <v>312</v>
      </c>
      <c r="H174" s="16">
        <f>G174/G176</f>
        <v>7.3446327683615822E-2</v>
      </c>
    </row>
    <row r="175" spans="5:8" ht="16.5" thickBot="1" x14ac:dyDescent="0.3">
      <c r="E175" s="15"/>
      <c r="F175" s="23" t="s">
        <v>162</v>
      </c>
      <c r="G175" s="28">
        <v>694</v>
      </c>
      <c r="H175" s="29">
        <f>G175/G176</f>
        <v>0.16337099811676084</v>
      </c>
    </row>
    <row r="176" spans="5:8" ht="16.5" thickBot="1" x14ac:dyDescent="0.3">
      <c r="E176" s="27"/>
      <c r="F176" s="39" t="s">
        <v>15</v>
      </c>
      <c r="G176" s="45">
        <f>SUM(G171:G175)</f>
        <v>4248</v>
      </c>
      <c r="H176" s="34">
        <f>SUM(H171:H175)</f>
        <v>1.0000000000000002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3226</v>
      </c>
      <c r="H179" s="16">
        <f>G179/G181</f>
        <v>0.78663740551085104</v>
      </c>
    </row>
    <row r="180" spans="5:8" ht="16.5" thickBot="1" x14ac:dyDescent="0.3">
      <c r="E180" s="15"/>
      <c r="F180" s="23" t="s">
        <v>165</v>
      </c>
      <c r="G180" s="28">
        <v>875</v>
      </c>
      <c r="H180" s="29">
        <f>G180/G181</f>
        <v>0.21336259448914899</v>
      </c>
    </row>
    <row r="181" spans="5:8" ht="16.5" thickBot="1" x14ac:dyDescent="0.3">
      <c r="E181" s="27"/>
      <c r="F181" s="39" t="s">
        <v>15</v>
      </c>
      <c r="G181" s="45">
        <f>SUM(G179:G180)</f>
        <v>4101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2004</v>
      </c>
      <c r="H184" s="16">
        <f>G184/G186</f>
        <v>0.5017526289434151</v>
      </c>
    </row>
    <row r="185" spans="5:8" ht="16.5" thickBot="1" x14ac:dyDescent="0.3">
      <c r="E185" s="15"/>
      <c r="F185" s="23" t="s">
        <v>168</v>
      </c>
      <c r="G185" s="28">
        <v>1990</v>
      </c>
      <c r="H185" s="29">
        <f>G185/G186</f>
        <v>0.4982473710565849</v>
      </c>
    </row>
    <row r="186" spans="5:8" ht="16.5" thickBot="1" x14ac:dyDescent="0.3">
      <c r="E186" s="27"/>
      <c r="F186" s="39" t="s">
        <v>15</v>
      </c>
      <c r="G186" s="45">
        <f>SUM(G184:G185)</f>
        <v>3994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G1" workbookViewId="0">
      <selection activeCell="O4" sqref="O4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9.375" customWidth="1"/>
    <col min="16" max="16" width="10.875" style="1"/>
    <col min="17" max="17" width="13.3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192</v>
      </c>
      <c r="K2" s="13"/>
      <c r="L2" s="44" t="s">
        <v>16</v>
      </c>
      <c r="M2" s="19" t="s">
        <v>17</v>
      </c>
      <c r="O2" s="12" t="s">
        <v>370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10</v>
      </c>
      <c r="C3" s="16">
        <f>B3/B16</f>
        <v>4.4863167339614174E-3</v>
      </c>
      <c r="E3" s="15" t="s">
        <v>56</v>
      </c>
      <c r="F3" s="8" t="s">
        <v>57</v>
      </c>
      <c r="G3" s="9">
        <v>229</v>
      </c>
      <c r="H3" s="16">
        <f>G3/G5</f>
        <v>0.56127450980392157</v>
      </c>
      <c r="J3" s="15"/>
      <c r="K3" s="8" t="s">
        <v>194</v>
      </c>
      <c r="L3" s="9">
        <v>161</v>
      </c>
      <c r="M3" s="16">
        <f>L3/L5</f>
        <v>0.46666666666666667</v>
      </c>
      <c r="O3" s="15" t="s">
        <v>327</v>
      </c>
      <c r="P3" s="9">
        <v>438</v>
      </c>
      <c r="Q3" s="16">
        <f>P3/P6</f>
        <v>0.23064770932069512</v>
      </c>
    </row>
    <row r="4" spans="1:17" ht="16.5" thickBot="1" x14ac:dyDescent="0.3">
      <c r="A4" s="15" t="s">
        <v>3</v>
      </c>
      <c r="B4" s="9">
        <v>201</v>
      </c>
      <c r="C4" s="16">
        <f>B4/B16</f>
        <v>9.0174966352624494E-2</v>
      </c>
      <c r="E4" s="15"/>
      <c r="F4" s="24" t="s">
        <v>58</v>
      </c>
      <c r="G4" s="28">
        <v>179</v>
      </c>
      <c r="H4" s="29">
        <f>G4/G5</f>
        <v>0.43872549019607843</v>
      </c>
      <c r="J4" s="15"/>
      <c r="K4" s="10" t="s">
        <v>193</v>
      </c>
      <c r="L4" s="28">
        <v>184</v>
      </c>
      <c r="M4" s="29">
        <f>L4/L5</f>
        <v>0.53333333333333333</v>
      </c>
      <c r="O4" s="15" t="s">
        <v>328</v>
      </c>
      <c r="P4" s="9">
        <v>296</v>
      </c>
      <c r="Q4" s="16">
        <f>P4/P6</f>
        <v>0.15587151132174829</v>
      </c>
    </row>
    <row r="5" spans="1:17" ht="16.5" thickBot="1" x14ac:dyDescent="0.3">
      <c r="A5" s="15" t="s">
        <v>4</v>
      </c>
      <c r="B5" s="9">
        <v>3</v>
      </c>
      <c r="C5" s="16">
        <f>B5/B16</f>
        <v>1.3458950201884253E-3</v>
      </c>
      <c r="E5" s="27"/>
      <c r="F5" s="32" t="s">
        <v>15</v>
      </c>
      <c r="G5" s="45">
        <f>SUM(G3:G4)</f>
        <v>408</v>
      </c>
      <c r="H5" s="34">
        <f>SUM(H3:H4)</f>
        <v>1</v>
      </c>
      <c r="J5" s="27"/>
      <c r="K5" s="32" t="s">
        <v>15</v>
      </c>
      <c r="L5" s="45">
        <f>SUM(L3:L4)</f>
        <v>345</v>
      </c>
      <c r="M5" s="34">
        <f>SUM(M3:M4)</f>
        <v>1</v>
      </c>
      <c r="O5" s="22" t="s">
        <v>329</v>
      </c>
      <c r="P5" s="28">
        <v>1165</v>
      </c>
      <c r="Q5" s="29">
        <f>P5/P6</f>
        <v>0.61348077935755663</v>
      </c>
    </row>
    <row r="6" spans="1:17" ht="16.5" thickBot="1" x14ac:dyDescent="0.3">
      <c r="A6" s="15" t="s">
        <v>5</v>
      </c>
      <c r="B6" s="9">
        <v>436</v>
      </c>
      <c r="C6" s="16">
        <f>B6/B16</f>
        <v>0.19560340960071781</v>
      </c>
      <c r="O6" s="32" t="s">
        <v>15</v>
      </c>
      <c r="P6" s="45">
        <f>SUM(P3:P5)</f>
        <v>1899</v>
      </c>
      <c r="Q6" s="34">
        <f>SUM(Q3:Q5)</f>
        <v>1</v>
      </c>
    </row>
    <row r="7" spans="1:17" x14ac:dyDescent="0.25">
      <c r="A7" s="15" t="s">
        <v>6</v>
      </c>
      <c r="B7" s="9">
        <v>3</v>
      </c>
      <c r="C7" s="16">
        <f>B7/B16</f>
        <v>1.3458950201884253E-3</v>
      </c>
      <c r="E7" s="12" t="s">
        <v>59</v>
      </c>
      <c r="F7" s="13"/>
      <c r="G7" s="42" t="s">
        <v>16</v>
      </c>
      <c r="H7" s="19" t="s">
        <v>17</v>
      </c>
      <c r="J7" s="12" t="s">
        <v>218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1</v>
      </c>
      <c r="C8" s="16">
        <f>B8/B16</f>
        <v>4.4863167339614175E-4</v>
      </c>
      <c r="E8" s="15"/>
      <c r="F8" s="8" t="s">
        <v>60</v>
      </c>
      <c r="G8" s="9">
        <v>133</v>
      </c>
      <c r="H8" s="16">
        <f>G8/G11</f>
        <v>0.31074766355140188</v>
      </c>
      <c r="J8" s="15"/>
      <c r="K8" s="8" t="s">
        <v>206</v>
      </c>
      <c r="L8" s="9">
        <v>217</v>
      </c>
      <c r="M8" s="16">
        <f>L8/L10</f>
        <v>0.51666666666666672</v>
      </c>
    </row>
    <row r="9" spans="1:17" ht="16.5" thickBot="1" x14ac:dyDescent="0.3">
      <c r="A9" s="15" t="s">
        <v>8</v>
      </c>
      <c r="B9" s="9">
        <v>6</v>
      </c>
      <c r="C9" s="16">
        <f>B9/B16</f>
        <v>2.6917900403768506E-3</v>
      </c>
      <c r="E9" s="15"/>
      <c r="F9" s="8" t="s">
        <v>61</v>
      </c>
      <c r="G9" s="9">
        <v>179</v>
      </c>
      <c r="H9" s="16">
        <f>G9/G11</f>
        <v>0.41822429906542058</v>
      </c>
      <c r="J9" s="15"/>
      <c r="K9" s="10" t="s">
        <v>205</v>
      </c>
      <c r="L9" s="28">
        <v>203</v>
      </c>
      <c r="M9" s="29">
        <f>L9/L10</f>
        <v>0.48333333333333334</v>
      </c>
    </row>
    <row r="10" spans="1:17" ht="16.5" thickBot="1" x14ac:dyDescent="0.3">
      <c r="A10" s="15" t="s">
        <v>9</v>
      </c>
      <c r="B10" s="9">
        <v>66</v>
      </c>
      <c r="C10" s="16">
        <f>B10/B16</f>
        <v>2.9609690444145357E-2</v>
      </c>
      <c r="E10" s="15"/>
      <c r="F10" s="24" t="s">
        <v>62</v>
      </c>
      <c r="G10" s="28">
        <v>116</v>
      </c>
      <c r="H10" s="29">
        <f>G10/G11</f>
        <v>0.27102803738317754</v>
      </c>
      <c r="J10" s="27"/>
      <c r="K10" s="32" t="s">
        <v>15</v>
      </c>
      <c r="L10" s="45">
        <f>SUM(L8:L9)</f>
        <v>420</v>
      </c>
      <c r="M10" s="34">
        <f>SUM(M8:M9)</f>
        <v>1</v>
      </c>
    </row>
    <row r="11" spans="1:17" ht="16.5" thickBot="1" x14ac:dyDescent="0.3">
      <c r="A11" s="15" t="s">
        <v>10</v>
      </c>
      <c r="B11" s="9">
        <v>2</v>
      </c>
      <c r="C11" s="16">
        <f>B11/B16</f>
        <v>8.9726334679228351E-4</v>
      </c>
      <c r="E11" s="27"/>
      <c r="F11" s="32" t="s">
        <v>15</v>
      </c>
      <c r="G11" s="45">
        <f>SUM(G8:G10)</f>
        <v>428</v>
      </c>
      <c r="H11" s="34">
        <f>SUM(H8:H10)</f>
        <v>1</v>
      </c>
    </row>
    <row r="12" spans="1:17" ht="16.5" thickBot="1" x14ac:dyDescent="0.3">
      <c r="A12" s="15" t="s">
        <v>11</v>
      </c>
      <c r="B12" s="9">
        <v>241</v>
      </c>
      <c r="C12" s="16">
        <f>B12/B16</f>
        <v>0.10812023328847016</v>
      </c>
      <c r="F12" s="4"/>
      <c r="J12" s="12" t="s">
        <v>217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5</v>
      </c>
      <c r="C13" s="16">
        <f>B13/B16</f>
        <v>2.2431583669807087E-3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208</v>
      </c>
      <c r="L13" s="9">
        <v>67</v>
      </c>
      <c r="M13" s="16">
        <f>L13/L16</f>
        <v>0.16341463414634147</v>
      </c>
    </row>
    <row r="14" spans="1:17" x14ac:dyDescent="0.25">
      <c r="A14" s="15" t="s">
        <v>13</v>
      </c>
      <c r="B14" s="9">
        <v>1233</v>
      </c>
      <c r="C14" s="16">
        <f>B14/B16</f>
        <v>0.55316285329744275</v>
      </c>
      <c r="E14" s="21"/>
      <c r="F14" s="10" t="s">
        <v>64</v>
      </c>
      <c r="G14" s="9">
        <v>170</v>
      </c>
      <c r="H14" s="16">
        <f>G14/G17</f>
        <v>0.40476190476190477</v>
      </c>
      <c r="J14" s="15"/>
      <c r="K14" s="8" t="s">
        <v>209</v>
      </c>
      <c r="L14" s="9">
        <v>261</v>
      </c>
      <c r="M14" s="16">
        <f>L14/L16</f>
        <v>0.63658536585365855</v>
      </c>
    </row>
    <row r="15" spans="1:17" ht="16.5" thickBot="1" x14ac:dyDescent="0.3">
      <c r="A15" s="22" t="s">
        <v>14</v>
      </c>
      <c r="B15" s="28">
        <v>22</v>
      </c>
      <c r="C15" s="29">
        <f>B15/B16</f>
        <v>9.8698968147151196E-3</v>
      </c>
      <c r="E15" s="21"/>
      <c r="F15" s="10" t="s">
        <v>65</v>
      </c>
      <c r="G15" s="9">
        <v>164</v>
      </c>
      <c r="H15" s="16">
        <f>G15/G17</f>
        <v>0.39047619047619048</v>
      </c>
      <c r="J15" s="15"/>
      <c r="K15" s="24" t="s">
        <v>656</v>
      </c>
      <c r="L15" s="28">
        <v>82</v>
      </c>
      <c r="M15" s="29">
        <f>L15/L16</f>
        <v>0.2</v>
      </c>
    </row>
    <row r="16" spans="1:17" ht="16.5" thickBot="1" x14ac:dyDescent="0.3">
      <c r="A16" s="32" t="s">
        <v>15</v>
      </c>
      <c r="B16" s="45">
        <f>SUM(B3:B15)</f>
        <v>2229</v>
      </c>
      <c r="C16" s="34">
        <f>SUM(C3:C15)</f>
        <v>1</v>
      </c>
      <c r="E16" s="15"/>
      <c r="F16" s="31" t="s">
        <v>66</v>
      </c>
      <c r="G16" s="28">
        <v>86</v>
      </c>
      <c r="H16" s="29">
        <f>G16/G17</f>
        <v>0.20476190476190476</v>
      </c>
      <c r="J16" s="27"/>
      <c r="K16" s="32" t="s">
        <v>15</v>
      </c>
      <c r="L16" s="45">
        <f>SUM(L13:L15)</f>
        <v>410</v>
      </c>
      <c r="M16" s="34">
        <f>SUM(M13:M15)</f>
        <v>1</v>
      </c>
    </row>
    <row r="17" spans="1:13" ht="16.5" thickBot="1" x14ac:dyDescent="0.3">
      <c r="E17" s="27"/>
      <c r="F17" s="38" t="s">
        <v>15</v>
      </c>
      <c r="G17" s="45">
        <f>SUM(G14:G16)</f>
        <v>420</v>
      </c>
      <c r="H17" s="34">
        <f>SUM(H14:H16)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236</v>
      </c>
      <c r="K18" s="13"/>
      <c r="L18" s="44" t="s">
        <v>16</v>
      </c>
      <c r="M18" s="19" t="s">
        <v>17</v>
      </c>
    </row>
    <row r="19" spans="1:13" x14ac:dyDescent="0.25">
      <c r="A19" s="15" t="s">
        <v>19</v>
      </c>
      <c r="B19" s="9">
        <v>55</v>
      </c>
      <c r="C19" s="16">
        <f>B19/B24</f>
        <v>2.7582748244734202E-2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238</v>
      </c>
      <c r="L19" s="9">
        <v>234</v>
      </c>
      <c r="M19" s="16">
        <f>L19/L21</f>
        <v>0.71779141104294475</v>
      </c>
    </row>
    <row r="20" spans="1:13" ht="16.5" thickBot="1" x14ac:dyDescent="0.3">
      <c r="A20" s="15" t="s">
        <v>20</v>
      </c>
      <c r="B20" s="9">
        <v>64</v>
      </c>
      <c r="C20" s="16">
        <f>B20/B24</f>
        <v>3.2096288866599799E-2</v>
      </c>
      <c r="E20" s="15"/>
      <c r="F20" s="11" t="s">
        <v>68</v>
      </c>
      <c r="G20" s="9">
        <v>173</v>
      </c>
      <c r="H20" s="16">
        <f>G20/G22</f>
        <v>0.4292803970223325</v>
      </c>
      <c r="J20" s="15"/>
      <c r="K20" s="24" t="s">
        <v>237</v>
      </c>
      <c r="L20" s="28">
        <v>92</v>
      </c>
      <c r="M20" s="29">
        <f>L20/L21</f>
        <v>0.2822085889570552</v>
      </c>
    </row>
    <row r="21" spans="1:13" ht="16.5" thickBot="1" x14ac:dyDescent="0.3">
      <c r="A21" s="15" t="s">
        <v>21</v>
      </c>
      <c r="B21" s="9">
        <v>541</v>
      </c>
      <c r="C21" s="16">
        <f>B21/B24</f>
        <v>0.27131394182547641</v>
      </c>
      <c r="E21" s="15"/>
      <c r="F21" s="23" t="s">
        <v>69</v>
      </c>
      <c r="G21" s="28">
        <v>230</v>
      </c>
      <c r="H21" s="29">
        <f>G21/G22</f>
        <v>0.57071960297766744</v>
      </c>
      <c r="J21" s="27"/>
      <c r="K21" s="32" t="s">
        <v>15</v>
      </c>
      <c r="L21" s="45">
        <f>SUM(L19:L20)</f>
        <v>326</v>
      </c>
      <c r="M21" s="34">
        <f>SUM(M19:M20)</f>
        <v>1</v>
      </c>
    </row>
    <row r="22" spans="1:13" ht="16.5" thickBot="1" x14ac:dyDescent="0.3">
      <c r="A22" s="15" t="s">
        <v>22</v>
      </c>
      <c r="B22" s="9">
        <v>26</v>
      </c>
      <c r="C22" s="16">
        <f>B22/B24</f>
        <v>1.3039117352056168E-2</v>
      </c>
      <c r="E22" s="27"/>
      <c r="F22" s="39" t="s">
        <v>15</v>
      </c>
      <c r="G22" s="45">
        <f>SUM(G20:G21)</f>
        <v>403</v>
      </c>
      <c r="H22" s="34">
        <f>SUM(H20:H21)</f>
        <v>1</v>
      </c>
    </row>
    <row r="23" spans="1:13" ht="16.5" thickBot="1" x14ac:dyDescent="0.3">
      <c r="A23" s="22" t="s">
        <v>23</v>
      </c>
      <c r="B23" s="28">
        <v>1308</v>
      </c>
      <c r="C23" s="29">
        <f>B23/B24</f>
        <v>0.65596790371113345</v>
      </c>
      <c r="F23" s="3"/>
      <c r="J23" s="12" t="s">
        <v>260</v>
      </c>
      <c r="K23" s="13"/>
      <c r="L23" s="44" t="s">
        <v>16</v>
      </c>
      <c r="M23" s="19" t="s">
        <v>17</v>
      </c>
    </row>
    <row r="24" spans="1:13" ht="16.5" thickBot="1" x14ac:dyDescent="0.3">
      <c r="A24" s="35" t="s">
        <v>15</v>
      </c>
      <c r="B24" s="45">
        <f>SUM(B19:B23)</f>
        <v>1994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8" t="s">
        <v>262</v>
      </c>
      <c r="L24" s="9">
        <v>352</v>
      </c>
      <c r="M24" s="16">
        <f>L24/L26</f>
        <v>0.43835616438356162</v>
      </c>
    </row>
    <row r="25" spans="1:13" ht="16.5" thickBot="1" x14ac:dyDescent="0.3">
      <c r="E25" s="15"/>
      <c r="F25" s="11" t="s">
        <v>71</v>
      </c>
      <c r="G25" s="9">
        <v>134</v>
      </c>
      <c r="H25" s="16">
        <f>G25/G29</f>
        <v>0.34625322997416019</v>
      </c>
      <c r="J25" s="15"/>
      <c r="K25" s="10" t="s">
        <v>261</v>
      </c>
      <c r="L25" s="28">
        <v>451</v>
      </c>
      <c r="M25" s="29">
        <f>L25/L26</f>
        <v>0.56164383561643838</v>
      </c>
    </row>
    <row r="26" spans="1:13" ht="16.5" thickBot="1" x14ac:dyDescent="0.3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65</v>
      </c>
      <c r="H26" s="16">
        <f>G26/G29</f>
        <v>0.16795865633074936</v>
      </c>
      <c r="J26" s="27"/>
      <c r="K26" s="32" t="s">
        <v>15</v>
      </c>
      <c r="L26" s="45">
        <f>SUM(L24:L25)</f>
        <v>803</v>
      </c>
      <c r="M26" s="34">
        <f>SUM(M24:M25)</f>
        <v>1</v>
      </c>
    </row>
    <row r="27" spans="1:13" x14ac:dyDescent="0.25">
      <c r="A27" s="15" t="s">
        <v>38</v>
      </c>
      <c r="B27" s="9">
        <v>401</v>
      </c>
      <c r="C27" s="16">
        <f>B27/B29</f>
        <v>0.24783683559950556</v>
      </c>
      <c r="E27" s="15"/>
      <c r="F27" s="11" t="s">
        <v>73</v>
      </c>
      <c r="G27" s="9">
        <v>54</v>
      </c>
      <c r="H27" s="16">
        <f>G27/G29</f>
        <v>0.13953488372093023</v>
      </c>
    </row>
    <row r="28" spans="1:13" ht="16.5" thickBot="1" x14ac:dyDescent="0.3">
      <c r="A28" s="22" t="s">
        <v>39</v>
      </c>
      <c r="B28" s="28">
        <v>1217</v>
      </c>
      <c r="C28" s="29">
        <f>B28/B29</f>
        <v>0.75216316440049447</v>
      </c>
      <c r="E28" s="15"/>
      <c r="F28" s="23" t="s">
        <v>74</v>
      </c>
      <c r="G28" s="28">
        <v>134</v>
      </c>
      <c r="H28" s="29">
        <f>G28/G29</f>
        <v>0.34625322997416019</v>
      </c>
    </row>
    <row r="29" spans="1:13" ht="16.5" thickBot="1" x14ac:dyDescent="0.3">
      <c r="A29" s="32" t="s">
        <v>15</v>
      </c>
      <c r="B29" s="45">
        <f>SUM(B27:B28)</f>
        <v>1618</v>
      </c>
      <c r="C29" s="34">
        <f>SUM(C27:C28)</f>
        <v>1</v>
      </c>
      <c r="E29" s="27"/>
      <c r="F29" s="39" t="s">
        <v>15</v>
      </c>
      <c r="G29" s="45">
        <f>SUM(G25:G28)</f>
        <v>387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47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46</v>
      </c>
      <c r="B32" s="9">
        <v>546</v>
      </c>
      <c r="C32" s="16">
        <f>B32/B34</f>
        <v>0.36158940397350992</v>
      </c>
      <c r="E32" s="15"/>
      <c r="F32" s="11" t="s">
        <v>628</v>
      </c>
      <c r="G32" s="95">
        <v>145</v>
      </c>
      <c r="H32" s="16">
        <f>G32/G37</f>
        <v>0.38873994638069703</v>
      </c>
    </row>
    <row r="33" spans="1:8" ht="16.5" thickBot="1" x14ac:dyDescent="0.3">
      <c r="A33" s="22" t="s">
        <v>45</v>
      </c>
      <c r="B33" s="28">
        <v>964</v>
      </c>
      <c r="C33" s="29">
        <f>B33/B34</f>
        <v>0.63841059602649008</v>
      </c>
      <c r="E33" s="15"/>
      <c r="F33" s="11" t="s">
        <v>629</v>
      </c>
      <c r="G33" s="95">
        <v>59</v>
      </c>
      <c r="H33" s="16">
        <f>G33/G37</f>
        <v>0.1581769436997319</v>
      </c>
    </row>
    <row r="34" spans="1:8" ht="16.5" thickBot="1" x14ac:dyDescent="0.3">
      <c r="A34" s="32" t="s">
        <v>15</v>
      </c>
      <c r="B34" s="45">
        <f>SUM(B32+B33)</f>
        <v>1510</v>
      </c>
      <c r="C34" s="34">
        <f>SUM(C32:C33)</f>
        <v>1</v>
      </c>
      <c r="E34" s="15"/>
      <c r="F34" s="11" t="s">
        <v>630</v>
      </c>
      <c r="G34" s="95">
        <v>68</v>
      </c>
      <c r="H34" s="16">
        <f>G34/G37</f>
        <v>0.18230563002680966</v>
      </c>
    </row>
    <row r="35" spans="1:8" ht="16.5" thickBot="1" x14ac:dyDescent="0.3">
      <c r="E35" s="15"/>
      <c r="F35" s="11" t="s">
        <v>631</v>
      </c>
      <c r="G35" s="95">
        <v>67</v>
      </c>
      <c r="H35" s="16">
        <f>G35/G37</f>
        <v>0.17962466487935658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34</v>
      </c>
      <c r="H36" s="29">
        <f>G36/G37</f>
        <v>9.1152815013404831E-2</v>
      </c>
    </row>
    <row r="37" spans="1:8" ht="16.5" thickBot="1" x14ac:dyDescent="0.3">
      <c r="A37" s="15" t="s">
        <v>53</v>
      </c>
      <c r="B37" s="9">
        <v>1228</v>
      </c>
      <c r="C37" s="16">
        <f>B37/B39</f>
        <v>0.65668449197860967</v>
      </c>
      <c r="E37" s="27"/>
      <c r="F37" s="39" t="s">
        <v>15</v>
      </c>
      <c r="G37" s="97">
        <f>SUM(G32:G36)</f>
        <v>373</v>
      </c>
      <c r="H37" s="37">
        <f>SUM(H32:H36)</f>
        <v>1</v>
      </c>
    </row>
    <row r="38" spans="1:8" ht="16.5" thickBot="1" x14ac:dyDescent="0.3">
      <c r="A38" s="22" t="s">
        <v>54</v>
      </c>
      <c r="B38" s="28">
        <v>642</v>
      </c>
      <c r="C38" s="29">
        <f>B38/B39</f>
        <v>0.34331550802139038</v>
      </c>
      <c r="F38" s="3"/>
    </row>
    <row r="39" spans="1:8" ht="16.5" thickBot="1" x14ac:dyDescent="0.3">
      <c r="A39" s="32" t="s">
        <v>15</v>
      </c>
      <c r="B39" s="45">
        <f>SUM(B37:B38)</f>
        <v>1870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189</v>
      </c>
      <c r="H40" s="16">
        <f>G40/G44</f>
        <v>0.51923076923076927</v>
      </c>
    </row>
    <row r="41" spans="1:8" x14ac:dyDescent="0.25">
      <c r="E41" s="15"/>
      <c r="F41" s="11" t="s">
        <v>77</v>
      </c>
      <c r="G41" s="9">
        <v>57</v>
      </c>
      <c r="H41" s="16">
        <f>G41/G44</f>
        <v>0.15659340659340659</v>
      </c>
    </row>
    <row r="42" spans="1:8" x14ac:dyDescent="0.25">
      <c r="E42" s="15"/>
      <c r="F42" s="11" t="s">
        <v>78</v>
      </c>
      <c r="G42" s="9">
        <v>69</v>
      </c>
      <c r="H42" s="16">
        <f>G42/G44</f>
        <v>0.18956043956043955</v>
      </c>
    </row>
    <row r="43" spans="1:8" ht="16.5" thickBot="1" x14ac:dyDescent="0.3">
      <c r="E43" s="15"/>
      <c r="F43" s="23" t="s">
        <v>79</v>
      </c>
      <c r="G43" s="28">
        <v>49</v>
      </c>
      <c r="H43" s="29">
        <f>G43/G44</f>
        <v>0.13461538461538461</v>
      </c>
    </row>
    <row r="44" spans="1:8" ht="16.5" thickBot="1" x14ac:dyDescent="0.3">
      <c r="E44" s="27"/>
      <c r="F44" s="39" t="s">
        <v>15</v>
      </c>
      <c r="G44" s="45">
        <f>SUM(G40:G43)</f>
        <v>364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217</v>
      </c>
      <c r="H47" s="16">
        <f>G47/G49</f>
        <v>0.63450292397660824</v>
      </c>
    </row>
    <row r="48" spans="1:8" ht="16.5" thickBot="1" x14ac:dyDescent="0.3">
      <c r="B48"/>
      <c r="E48" s="15"/>
      <c r="F48" s="23" t="s">
        <v>82</v>
      </c>
      <c r="G48" s="28">
        <v>125</v>
      </c>
      <c r="H48" s="29">
        <f>G48/G49</f>
        <v>0.36549707602339182</v>
      </c>
    </row>
    <row r="49" spans="2:8" ht="16.5" thickBot="1" x14ac:dyDescent="0.3">
      <c r="B49"/>
      <c r="E49" s="27"/>
      <c r="F49" s="39" t="s">
        <v>15</v>
      </c>
      <c r="G49" s="45">
        <f>SUM(G47:G48)</f>
        <v>342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263</v>
      </c>
      <c r="H52" s="16">
        <f>G52/G54</f>
        <v>0.79696969696969699</v>
      </c>
    </row>
    <row r="53" spans="2:8" ht="16.5" thickBot="1" x14ac:dyDescent="0.3">
      <c r="B53"/>
      <c r="E53" s="15"/>
      <c r="F53" s="23" t="s">
        <v>85</v>
      </c>
      <c r="G53" s="28">
        <v>67</v>
      </c>
      <c r="H53" s="29">
        <f>G53/G54</f>
        <v>0.20303030303030303</v>
      </c>
    </row>
    <row r="54" spans="2:8" ht="16.5" thickBot="1" x14ac:dyDescent="0.3">
      <c r="B54"/>
      <c r="E54" s="27"/>
      <c r="F54" s="39" t="s">
        <v>15</v>
      </c>
      <c r="G54" s="45">
        <f>SUM(G52:G53)</f>
        <v>330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165</v>
      </c>
      <c r="H57" s="16">
        <f>G57/G59</f>
        <v>0.47277936962750716</v>
      </c>
    </row>
    <row r="58" spans="2:8" ht="16.5" thickBot="1" x14ac:dyDescent="0.3">
      <c r="B58"/>
      <c r="E58" s="15"/>
      <c r="F58" s="23" t="s">
        <v>88</v>
      </c>
      <c r="G58" s="28">
        <v>184</v>
      </c>
      <c r="H58" s="29">
        <f>G58/G59</f>
        <v>0.52722063037249278</v>
      </c>
    </row>
    <row r="59" spans="2:8" ht="16.5" thickBot="1" x14ac:dyDescent="0.3">
      <c r="B59"/>
      <c r="E59" s="27"/>
      <c r="F59" s="39" t="s">
        <v>15</v>
      </c>
      <c r="G59" s="45">
        <f>SUM(G57:G58)</f>
        <v>349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185</v>
      </c>
      <c r="H62" s="16">
        <f>G62/G64</f>
        <v>0.52857142857142858</v>
      </c>
    </row>
    <row r="63" spans="2:8" ht="16.5" thickBot="1" x14ac:dyDescent="0.3">
      <c r="B63"/>
      <c r="E63" s="15"/>
      <c r="F63" s="23" t="s">
        <v>91</v>
      </c>
      <c r="G63" s="28">
        <v>165</v>
      </c>
      <c r="H63" s="29">
        <f>G63/G64</f>
        <v>0.47142857142857142</v>
      </c>
    </row>
    <row r="64" spans="2:8" ht="16.5" thickBot="1" x14ac:dyDescent="0.3">
      <c r="B64"/>
      <c r="E64" s="27"/>
      <c r="F64" s="39" t="s">
        <v>15</v>
      </c>
      <c r="G64" s="45">
        <f>SUM(G62:G63)</f>
        <v>350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199</v>
      </c>
      <c r="H67" s="16">
        <f>G67/G70</f>
        <v>0.40695296523517382</v>
      </c>
    </row>
    <row r="68" spans="2:8" x14ac:dyDescent="0.25">
      <c r="B68"/>
      <c r="E68" s="15"/>
      <c r="F68" s="11" t="s">
        <v>94</v>
      </c>
      <c r="G68" s="9">
        <v>136</v>
      </c>
      <c r="H68" s="16">
        <f>G68/G70</f>
        <v>0.27811860940695299</v>
      </c>
    </row>
    <row r="69" spans="2:8" ht="16.5" thickBot="1" x14ac:dyDescent="0.3">
      <c r="B69"/>
      <c r="E69" s="15"/>
      <c r="F69" s="23" t="s">
        <v>95</v>
      </c>
      <c r="G69" s="28">
        <v>154</v>
      </c>
      <c r="H69" s="29">
        <f>G69/G70</f>
        <v>0.31492842535787319</v>
      </c>
    </row>
    <row r="70" spans="2:8" ht="16.5" thickBot="1" x14ac:dyDescent="0.3">
      <c r="B70"/>
      <c r="E70" s="27"/>
      <c r="F70" s="39" t="s">
        <v>15</v>
      </c>
      <c r="G70" s="45">
        <f>SUM(G67:G69)</f>
        <v>489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155</v>
      </c>
      <c r="H73" s="16">
        <f>G73/G75</f>
        <v>0.34216335540838855</v>
      </c>
    </row>
    <row r="74" spans="2:8" ht="16.5" thickBot="1" x14ac:dyDescent="0.3">
      <c r="B74"/>
      <c r="E74" s="15"/>
      <c r="F74" s="23" t="s">
        <v>98</v>
      </c>
      <c r="G74" s="28">
        <v>298</v>
      </c>
      <c r="H74" s="29">
        <f>G74/G75</f>
        <v>0.65783664459161151</v>
      </c>
    </row>
    <row r="75" spans="2:8" ht="16.5" thickBot="1" x14ac:dyDescent="0.3">
      <c r="B75"/>
      <c r="E75" s="27"/>
      <c r="F75" s="39" t="s">
        <v>15</v>
      </c>
      <c r="G75" s="45">
        <f>SUM(G73:G74)</f>
        <v>453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186</v>
      </c>
      <c r="H78" s="16">
        <f>G78/G82</f>
        <v>0.38429752066115702</v>
      </c>
    </row>
    <row r="79" spans="2:8" x14ac:dyDescent="0.25">
      <c r="B79"/>
      <c r="E79" s="22"/>
      <c r="F79" s="23" t="s">
        <v>101</v>
      </c>
      <c r="G79" s="28">
        <v>85</v>
      </c>
      <c r="H79" s="29">
        <f>G79/G82</f>
        <v>0.1756198347107438</v>
      </c>
    </row>
    <row r="80" spans="2:8" x14ac:dyDescent="0.25">
      <c r="B80"/>
      <c r="E80" s="15"/>
      <c r="F80" s="11" t="s">
        <v>635</v>
      </c>
      <c r="G80" s="9">
        <v>170</v>
      </c>
      <c r="H80" s="16">
        <f>G80/G82</f>
        <v>0.3512396694214876</v>
      </c>
    </row>
    <row r="81" spans="2:8" ht="16.5" thickBot="1" x14ac:dyDescent="0.3">
      <c r="B81"/>
      <c r="E81" s="17"/>
      <c r="F81" s="91" t="s">
        <v>636</v>
      </c>
      <c r="G81" s="40">
        <v>43</v>
      </c>
      <c r="H81" s="41">
        <f>G81/G82</f>
        <v>8.8842975206611566E-2</v>
      </c>
    </row>
    <row r="82" spans="2:8" ht="16.5" thickBot="1" x14ac:dyDescent="0.3">
      <c r="B82"/>
      <c r="E82" s="104"/>
      <c r="F82" s="105" t="s">
        <v>15</v>
      </c>
      <c r="G82" s="106">
        <f>SUM(G78:G81)</f>
        <v>484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182</v>
      </c>
      <c r="H85" s="16">
        <f>G85/G88</f>
        <v>0.38972162740899358</v>
      </c>
    </row>
    <row r="86" spans="2:8" x14ac:dyDescent="0.25">
      <c r="B86"/>
      <c r="E86" s="15"/>
      <c r="F86" s="11" t="s">
        <v>104</v>
      </c>
      <c r="G86" s="9">
        <v>139</v>
      </c>
      <c r="H86" s="16">
        <f>G86/G88</f>
        <v>0.29764453961456105</v>
      </c>
    </row>
    <row r="87" spans="2:8" ht="16.5" thickBot="1" x14ac:dyDescent="0.3">
      <c r="B87"/>
      <c r="E87" s="15"/>
      <c r="F87" s="23" t="s">
        <v>105</v>
      </c>
      <c r="G87" s="28">
        <v>146</v>
      </c>
      <c r="H87" s="29">
        <f>G87/G88</f>
        <v>0.31263383297644537</v>
      </c>
    </row>
    <row r="88" spans="2:8" ht="16.5" thickBot="1" x14ac:dyDescent="0.3">
      <c r="B88"/>
      <c r="E88" s="27"/>
      <c r="F88" s="39" t="s">
        <v>15</v>
      </c>
      <c r="G88" s="45">
        <f>SUM(G85:G87)</f>
        <v>467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290</v>
      </c>
      <c r="H91" s="16">
        <f>G91/G93</f>
        <v>0.63736263736263732</v>
      </c>
    </row>
    <row r="92" spans="2:8" ht="16.5" thickBot="1" x14ac:dyDescent="0.3">
      <c r="B92"/>
      <c r="E92" s="15"/>
      <c r="F92" s="23" t="s">
        <v>108</v>
      </c>
      <c r="G92" s="28">
        <v>165</v>
      </c>
      <c r="H92" s="29">
        <f>G92/G93</f>
        <v>0.36263736263736263</v>
      </c>
    </row>
    <row r="93" spans="2:8" ht="16.5" thickBot="1" x14ac:dyDescent="0.3">
      <c r="B93"/>
      <c r="E93" s="27"/>
      <c r="F93" s="39" t="s">
        <v>15</v>
      </c>
      <c r="G93" s="45">
        <f>SUM(G91:G92)</f>
        <v>455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149</v>
      </c>
      <c r="H96" s="16">
        <f>G96/G98</f>
        <v>0.34651162790697676</v>
      </c>
    </row>
    <row r="97" spans="2:8" ht="16.5" thickBot="1" x14ac:dyDescent="0.3">
      <c r="B97"/>
      <c r="E97" s="15"/>
      <c r="F97" s="23" t="s">
        <v>111</v>
      </c>
      <c r="G97" s="28">
        <v>281</v>
      </c>
      <c r="H97" s="29">
        <f>G97/G98</f>
        <v>0.65348837209302324</v>
      </c>
    </row>
    <row r="98" spans="2:8" ht="16.5" thickBot="1" x14ac:dyDescent="0.3">
      <c r="B98"/>
      <c r="E98" s="27"/>
      <c r="F98" s="39" t="s">
        <v>15</v>
      </c>
      <c r="G98" s="45">
        <f>SUM(G96:G97)</f>
        <v>430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134</v>
      </c>
      <c r="H101" s="16">
        <f>G101/G103</f>
        <v>0.54471544715447151</v>
      </c>
    </row>
    <row r="102" spans="2:8" ht="16.5" thickBot="1" x14ac:dyDescent="0.3">
      <c r="B102"/>
      <c r="E102" s="15"/>
      <c r="F102" s="23" t="s">
        <v>114</v>
      </c>
      <c r="G102" s="28">
        <v>112</v>
      </c>
      <c r="H102" s="29">
        <f>G102/G103</f>
        <v>0.45528455284552843</v>
      </c>
    </row>
    <row r="103" spans="2:8" ht="16.5" thickBot="1" x14ac:dyDescent="0.3">
      <c r="B103"/>
      <c r="E103" s="27"/>
      <c r="F103" s="39" t="s">
        <v>15</v>
      </c>
      <c r="G103" s="45">
        <f>SUM(G101:G102)</f>
        <v>246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116</v>
      </c>
      <c r="H106" s="16">
        <f>G106/G108</f>
        <v>0.4264705882352941</v>
      </c>
    </row>
    <row r="107" spans="2:8" ht="16.5" thickBot="1" x14ac:dyDescent="0.3">
      <c r="B107"/>
      <c r="E107" s="15"/>
      <c r="F107" s="23" t="s">
        <v>117</v>
      </c>
      <c r="G107" s="28">
        <v>156</v>
      </c>
      <c r="H107" s="29">
        <f>G107/G108</f>
        <v>0.57352941176470584</v>
      </c>
    </row>
    <row r="108" spans="2:8" ht="16.5" thickBot="1" x14ac:dyDescent="0.3">
      <c r="B108"/>
      <c r="E108" s="27"/>
      <c r="F108" s="39" t="s">
        <v>15</v>
      </c>
      <c r="G108" s="45">
        <f>SUM(G106:G107)</f>
        <v>272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126</v>
      </c>
      <c r="H111" s="16">
        <f>G111/G116</f>
        <v>0.35195530726256985</v>
      </c>
    </row>
    <row r="112" spans="2:8" x14ac:dyDescent="0.25">
      <c r="B112"/>
      <c r="E112" s="15"/>
      <c r="F112" s="11" t="s">
        <v>120</v>
      </c>
      <c r="G112" s="9">
        <v>29</v>
      </c>
      <c r="H112" s="16">
        <f>G112/G116</f>
        <v>8.1005586592178769E-2</v>
      </c>
    </row>
    <row r="113" spans="2:8" x14ac:dyDescent="0.25">
      <c r="B113"/>
      <c r="E113" s="15"/>
      <c r="F113" s="11" t="s">
        <v>121</v>
      </c>
      <c r="G113" s="9">
        <v>77</v>
      </c>
      <c r="H113" s="16">
        <f>G113/G116</f>
        <v>0.21508379888268156</v>
      </c>
    </row>
    <row r="114" spans="2:8" x14ac:dyDescent="0.25">
      <c r="B114"/>
      <c r="E114" s="15"/>
      <c r="F114" s="11" t="s">
        <v>122</v>
      </c>
      <c r="G114" s="9">
        <v>54</v>
      </c>
      <c r="H114" s="16">
        <f>G114/G116</f>
        <v>0.15083798882681565</v>
      </c>
    </row>
    <row r="115" spans="2:8" ht="16.5" thickBot="1" x14ac:dyDescent="0.3">
      <c r="B115"/>
      <c r="E115" s="15"/>
      <c r="F115" s="23" t="s">
        <v>123</v>
      </c>
      <c r="G115" s="28">
        <v>72</v>
      </c>
      <c r="H115" s="29">
        <f>G115/G116</f>
        <v>0.2011173184357542</v>
      </c>
    </row>
    <row r="116" spans="2:8" ht="16.5" thickBot="1" x14ac:dyDescent="0.3">
      <c r="B116"/>
      <c r="E116" s="27"/>
      <c r="F116" s="39" t="s">
        <v>15</v>
      </c>
      <c r="G116" s="45">
        <f>SUM(G111:G115)</f>
        <v>358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159</v>
      </c>
      <c r="H119" s="16">
        <f>G119/G121</f>
        <v>0.45821325648414984</v>
      </c>
    </row>
    <row r="120" spans="2:8" ht="16.5" thickBot="1" x14ac:dyDescent="0.3">
      <c r="B120"/>
      <c r="E120" s="15"/>
      <c r="F120" s="23" t="s">
        <v>126</v>
      </c>
      <c r="G120" s="28">
        <v>188</v>
      </c>
      <c r="H120" s="29">
        <f>G120/G121</f>
        <v>0.5417867435158501</v>
      </c>
    </row>
    <row r="121" spans="2:8" ht="16.5" thickBot="1" x14ac:dyDescent="0.3">
      <c r="B121"/>
      <c r="E121" s="27"/>
      <c r="F121" s="39" t="s">
        <v>15</v>
      </c>
      <c r="G121" s="45">
        <f>SUM(G119:G120)</f>
        <v>347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159</v>
      </c>
      <c r="H124" s="16">
        <f>G124/G127</f>
        <v>0.45042492917847027</v>
      </c>
    </row>
    <row r="125" spans="2:8" x14ac:dyDescent="0.25">
      <c r="B125"/>
      <c r="E125" s="15"/>
      <c r="F125" s="11" t="s">
        <v>129</v>
      </c>
      <c r="G125" s="9">
        <v>52</v>
      </c>
      <c r="H125" s="16">
        <f>G125/G127</f>
        <v>0.14730878186968838</v>
      </c>
    </row>
    <row r="126" spans="2:8" ht="16.5" thickBot="1" x14ac:dyDescent="0.3">
      <c r="B126"/>
      <c r="E126" s="15"/>
      <c r="F126" s="23" t="s">
        <v>130</v>
      </c>
      <c r="G126" s="28">
        <v>142</v>
      </c>
      <c r="H126" s="29">
        <f>G126/G127</f>
        <v>0.40226628895184136</v>
      </c>
    </row>
    <row r="127" spans="2:8" ht="16.5" thickBot="1" x14ac:dyDescent="0.3">
      <c r="B127"/>
      <c r="E127" s="27"/>
      <c r="F127" s="39" t="s">
        <v>15</v>
      </c>
      <c r="G127" s="45">
        <f>SUM(G124:G126)</f>
        <v>353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177</v>
      </c>
      <c r="H130" s="16">
        <f>G130/G134</f>
        <v>0.49859154929577465</v>
      </c>
    </row>
    <row r="131" spans="2:8" x14ac:dyDescent="0.25">
      <c r="B131"/>
      <c r="E131" s="15"/>
      <c r="F131" s="11" t="s">
        <v>133</v>
      </c>
      <c r="G131" s="9">
        <v>23</v>
      </c>
      <c r="H131" s="16">
        <f>G131/G134</f>
        <v>6.4788732394366194E-2</v>
      </c>
    </row>
    <row r="132" spans="2:8" x14ac:dyDescent="0.25">
      <c r="B132"/>
      <c r="E132" s="15"/>
      <c r="F132" s="11" t="s">
        <v>134</v>
      </c>
      <c r="G132" s="9">
        <v>120</v>
      </c>
      <c r="H132" s="16">
        <f>G132/G134</f>
        <v>0.3380281690140845</v>
      </c>
    </row>
    <row r="133" spans="2:8" ht="16.5" thickBot="1" x14ac:dyDescent="0.3">
      <c r="B133"/>
      <c r="E133" s="15"/>
      <c r="F133" s="23" t="s">
        <v>135</v>
      </c>
      <c r="G133" s="28">
        <v>35</v>
      </c>
      <c r="H133" s="29">
        <f>G133/G134</f>
        <v>9.8591549295774641E-2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355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218</v>
      </c>
      <c r="H137" s="16">
        <f>G137/G139</f>
        <v>0.63188405797101455</v>
      </c>
    </row>
    <row r="138" spans="2:8" ht="16.5" thickBot="1" x14ac:dyDescent="0.3">
      <c r="B138"/>
      <c r="E138" s="15"/>
      <c r="F138" s="23" t="s">
        <v>138</v>
      </c>
      <c r="G138" s="28">
        <v>127</v>
      </c>
      <c r="H138" s="29">
        <f>G138/G139</f>
        <v>0.36811594202898551</v>
      </c>
    </row>
    <row r="139" spans="2:8" ht="16.5" thickBot="1" x14ac:dyDescent="0.3">
      <c r="B139"/>
      <c r="E139" s="27"/>
      <c r="F139" s="39" t="s">
        <v>15</v>
      </c>
      <c r="G139" s="45">
        <f>SUM(G137:G138)</f>
        <v>345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82</v>
      </c>
      <c r="H142" s="16">
        <f>G142/G146</f>
        <v>0.23295454545454544</v>
      </c>
    </row>
    <row r="143" spans="2:8" x14ac:dyDescent="0.25">
      <c r="E143" s="15"/>
      <c r="F143" s="11" t="s">
        <v>141</v>
      </c>
      <c r="G143" s="9">
        <v>118</v>
      </c>
      <c r="H143" s="16">
        <f>G143/G146</f>
        <v>0.33522727272727271</v>
      </c>
    </row>
    <row r="144" spans="2:8" x14ac:dyDescent="0.25">
      <c r="E144" s="15"/>
      <c r="F144" s="11" t="s">
        <v>142</v>
      </c>
      <c r="G144" s="9">
        <v>47</v>
      </c>
      <c r="H144" s="16">
        <f>G144/G146</f>
        <v>0.13352272727272727</v>
      </c>
    </row>
    <row r="145" spans="5:8" ht="16.5" thickBot="1" x14ac:dyDescent="0.3">
      <c r="E145" s="15"/>
      <c r="F145" s="23" t="s">
        <v>143</v>
      </c>
      <c r="G145" s="28">
        <v>105</v>
      </c>
      <c r="H145" s="29">
        <f>G145/G146</f>
        <v>0.29829545454545453</v>
      </c>
    </row>
    <row r="146" spans="5:8" ht="16.5" thickBot="1" x14ac:dyDescent="0.3">
      <c r="E146" s="27"/>
      <c r="F146" s="39" t="s">
        <v>15</v>
      </c>
      <c r="G146" s="45">
        <f>SUM(G142:G145)</f>
        <v>352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175</v>
      </c>
      <c r="H149" s="16">
        <f>G149/G152</f>
        <v>0.4861111111111111</v>
      </c>
    </row>
    <row r="150" spans="5:8" x14ac:dyDescent="0.25">
      <c r="E150" s="15"/>
      <c r="F150" s="11" t="s">
        <v>146</v>
      </c>
      <c r="G150" s="9">
        <v>67</v>
      </c>
      <c r="H150" s="16">
        <f>G150/G152</f>
        <v>0.18611111111111112</v>
      </c>
    </row>
    <row r="151" spans="5:8" ht="16.5" thickBot="1" x14ac:dyDescent="0.3">
      <c r="E151" s="15"/>
      <c r="F151" s="23" t="s">
        <v>147</v>
      </c>
      <c r="G151" s="28">
        <v>118</v>
      </c>
      <c r="H151" s="29">
        <f>G151/G152</f>
        <v>0.32777777777777778</v>
      </c>
    </row>
    <row r="152" spans="5:8" ht="16.5" thickBot="1" x14ac:dyDescent="0.3">
      <c r="E152" s="27"/>
      <c r="F152" s="39" t="s">
        <v>15</v>
      </c>
      <c r="G152" s="45">
        <f>SUM(G149:G151)</f>
        <v>360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176</v>
      </c>
      <c r="H155" s="16">
        <f>G155/G158</f>
        <v>0.49858356940509913</v>
      </c>
    </row>
    <row r="156" spans="5:8" x14ac:dyDescent="0.25">
      <c r="E156" s="15"/>
      <c r="F156" s="11" t="s">
        <v>150</v>
      </c>
      <c r="G156" s="9">
        <v>49</v>
      </c>
      <c r="H156" s="16">
        <f>G156/G158</f>
        <v>0.13881019830028329</v>
      </c>
    </row>
    <row r="157" spans="5:8" ht="16.5" thickBot="1" x14ac:dyDescent="0.3">
      <c r="E157" s="15"/>
      <c r="F157" s="23" t="s">
        <v>151</v>
      </c>
      <c r="G157" s="28">
        <v>128</v>
      </c>
      <c r="H157" s="29">
        <f>G157/G158</f>
        <v>0.36260623229461758</v>
      </c>
    </row>
    <row r="158" spans="5:8" ht="16.5" thickBot="1" x14ac:dyDescent="0.3">
      <c r="E158" s="27"/>
      <c r="F158" s="39" t="s">
        <v>15</v>
      </c>
      <c r="G158" s="45">
        <f>SUM(G155:G157)</f>
        <v>353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211</v>
      </c>
      <c r="H161" s="16">
        <f>G161/G163</f>
        <v>0.61695906432748537</v>
      </c>
    </row>
    <row r="162" spans="5:8" ht="16.5" thickBot="1" x14ac:dyDescent="0.3">
      <c r="E162" s="15"/>
      <c r="F162" s="23" t="s">
        <v>154</v>
      </c>
      <c r="G162" s="28">
        <v>131</v>
      </c>
      <c r="H162" s="29">
        <f>G162/G163</f>
        <v>0.38304093567251463</v>
      </c>
    </row>
    <row r="163" spans="5:8" ht="16.5" thickBot="1" x14ac:dyDescent="0.3">
      <c r="E163" s="27"/>
      <c r="F163" s="39" t="s">
        <v>15</v>
      </c>
      <c r="G163" s="45">
        <f>SUM(G161:G162)</f>
        <v>342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159</v>
      </c>
      <c r="H166" s="16">
        <f>G166/G168</f>
        <v>0.48623853211009177</v>
      </c>
    </row>
    <row r="167" spans="5:8" ht="16.5" thickBot="1" x14ac:dyDescent="0.3">
      <c r="E167" s="15"/>
      <c r="F167" s="23" t="s">
        <v>157</v>
      </c>
      <c r="G167" s="28">
        <v>168</v>
      </c>
      <c r="H167" s="29">
        <f>G167/G168</f>
        <v>0.51376146788990829</v>
      </c>
    </row>
    <row r="168" spans="5:8" ht="16.5" thickBot="1" x14ac:dyDescent="0.3">
      <c r="E168" s="27"/>
      <c r="F168" s="39" t="s">
        <v>15</v>
      </c>
      <c r="G168" s="45">
        <f>SUM(G166:G167)</f>
        <v>327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167</v>
      </c>
      <c r="H171" s="16">
        <f>G171/G176</f>
        <v>0.18392070484581499</v>
      </c>
    </row>
    <row r="172" spans="5:8" x14ac:dyDescent="0.25">
      <c r="E172" s="15"/>
      <c r="F172" s="11" t="s">
        <v>50</v>
      </c>
      <c r="G172" s="9">
        <v>339</v>
      </c>
      <c r="H172" s="16">
        <f>G172/G176</f>
        <v>0.37334801762114539</v>
      </c>
    </row>
    <row r="173" spans="5:8" x14ac:dyDescent="0.25">
      <c r="E173" s="15"/>
      <c r="F173" s="11" t="s">
        <v>160</v>
      </c>
      <c r="G173" s="9">
        <v>176</v>
      </c>
      <c r="H173" s="16">
        <f>G173/G176</f>
        <v>0.19383259911894274</v>
      </c>
    </row>
    <row r="174" spans="5:8" x14ac:dyDescent="0.25">
      <c r="E174" s="15"/>
      <c r="F174" s="11" t="s">
        <v>161</v>
      </c>
      <c r="G174" s="9">
        <v>94</v>
      </c>
      <c r="H174" s="16">
        <f>G174/G176</f>
        <v>0.10352422907488987</v>
      </c>
    </row>
    <row r="175" spans="5:8" ht="16.5" thickBot="1" x14ac:dyDescent="0.3">
      <c r="E175" s="15"/>
      <c r="F175" s="23" t="s">
        <v>162</v>
      </c>
      <c r="G175" s="28">
        <v>132</v>
      </c>
      <c r="H175" s="29">
        <f>G175/G176</f>
        <v>0.14537444933920704</v>
      </c>
    </row>
    <row r="176" spans="5:8" ht="16.5" thickBot="1" x14ac:dyDescent="0.3">
      <c r="E176" s="27"/>
      <c r="F176" s="39" t="s">
        <v>15</v>
      </c>
      <c r="G176" s="45">
        <f>SUM(G171:G175)</f>
        <v>908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707</v>
      </c>
      <c r="H179" s="16">
        <f>G179/G181</f>
        <v>0.81451612903225812</v>
      </c>
    </row>
    <row r="180" spans="5:8" ht="16.5" thickBot="1" x14ac:dyDescent="0.3">
      <c r="E180" s="15"/>
      <c r="F180" s="23" t="s">
        <v>165</v>
      </c>
      <c r="G180" s="28">
        <v>161</v>
      </c>
      <c r="H180" s="29">
        <f>G180/G181</f>
        <v>0.18548387096774194</v>
      </c>
    </row>
    <row r="181" spans="5:8" ht="16.5" thickBot="1" x14ac:dyDescent="0.3">
      <c r="E181" s="27"/>
      <c r="F181" s="39" t="s">
        <v>15</v>
      </c>
      <c r="G181" s="45">
        <f>SUM(G179:G180)</f>
        <v>868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545</v>
      </c>
      <c r="H184" s="16">
        <f>G184/G186</f>
        <v>0.65113500597371565</v>
      </c>
    </row>
    <row r="185" spans="5:8" ht="16.5" thickBot="1" x14ac:dyDescent="0.3">
      <c r="E185" s="15"/>
      <c r="F185" s="23" t="s">
        <v>168</v>
      </c>
      <c r="G185" s="28">
        <v>292</v>
      </c>
      <c r="H185" s="29">
        <f>G185/G186</f>
        <v>0.34886499402628435</v>
      </c>
    </row>
    <row r="186" spans="5:8" ht="16.5" thickBot="1" x14ac:dyDescent="0.3">
      <c r="E186" s="27"/>
      <c r="F186" s="39" t="s">
        <v>15</v>
      </c>
      <c r="G186" s="45">
        <f>SUM(G184:G185)</f>
        <v>837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I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1.875" customWidth="1"/>
    <col min="16" max="16" width="10.875" style="1"/>
    <col min="17" max="17" width="13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12" t="s">
        <v>371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78</v>
      </c>
      <c r="C3" s="16">
        <f>B3/B16</f>
        <v>8.1241537339860424E-3</v>
      </c>
      <c r="E3" s="15" t="s">
        <v>56</v>
      </c>
      <c r="F3" s="8" t="s">
        <v>57</v>
      </c>
      <c r="G3" s="9">
        <v>699</v>
      </c>
      <c r="H3" s="16">
        <f>G3/G5</f>
        <v>0.47909527073337904</v>
      </c>
      <c r="J3" s="15"/>
      <c r="K3" s="8" t="s">
        <v>197</v>
      </c>
      <c r="L3" s="9">
        <v>424</v>
      </c>
      <c r="M3" s="16">
        <f>L3/L5</f>
        <v>0.24622531939605111</v>
      </c>
      <c r="O3" s="15" t="s">
        <v>372</v>
      </c>
      <c r="P3" s="9">
        <v>4875</v>
      </c>
      <c r="Q3" s="16">
        <f>P3/P5</f>
        <v>0.51927993182786536</v>
      </c>
    </row>
    <row r="4" spans="1:17" ht="16.5" thickBot="1" x14ac:dyDescent="0.3">
      <c r="A4" s="15" t="s">
        <v>3</v>
      </c>
      <c r="B4" s="9">
        <v>1280</v>
      </c>
      <c r="C4" s="16">
        <f>B4/B16</f>
        <v>0.13331944589105302</v>
      </c>
      <c r="E4" s="15"/>
      <c r="F4" s="24" t="s">
        <v>58</v>
      </c>
      <c r="G4" s="28">
        <v>760</v>
      </c>
      <c r="H4" s="29">
        <f>G4/G5</f>
        <v>0.52090472926662101</v>
      </c>
      <c r="J4" s="15"/>
      <c r="K4" s="10" t="s">
        <v>196</v>
      </c>
      <c r="L4" s="28">
        <v>1298</v>
      </c>
      <c r="M4" s="29">
        <f>L4/L5</f>
        <v>0.75377468060394892</v>
      </c>
      <c r="O4" s="22" t="s">
        <v>373</v>
      </c>
      <c r="P4" s="28">
        <v>4513</v>
      </c>
      <c r="Q4" s="29">
        <f>P4/P5</f>
        <v>0.48072006817213464</v>
      </c>
    </row>
    <row r="5" spans="1:17" ht="16.5" thickBot="1" x14ac:dyDescent="0.3">
      <c r="A5" s="15" t="s">
        <v>4</v>
      </c>
      <c r="B5" s="9">
        <v>17</v>
      </c>
      <c r="C5" s="16">
        <f>B5/B16</f>
        <v>1.7706488907405478E-3</v>
      </c>
      <c r="E5" s="27"/>
      <c r="F5" s="32" t="s">
        <v>15</v>
      </c>
      <c r="G5" s="45">
        <f>SUM(G3:G4)</f>
        <v>1459</v>
      </c>
      <c r="H5" s="34">
        <f>SUM(H3:H4)</f>
        <v>1</v>
      </c>
      <c r="J5" s="27"/>
      <c r="K5" s="32" t="s">
        <v>15</v>
      </c>
      <c r="L5" s="45">
        <f>SUM(L3:L4)</f>
        <v>1722</v>
      </c>
      <c r="M5" s="34">
        <f>SUM(M3:M4)</f>
        <v>1</v>
      </c>
      <c r="O5" s="32" t="s">
        <v>15</v>
      </c>
      <c r="P5" s="45">
        <f>SUM(P3:P4)</f>
        <v>9388</v>
      </c>
      <c r="Q5" s="34">
        <f>SUM(Q3:Q4)</f>
        <v>1</v>
      </c>
    </row>
    <row r="6" spans="1:17" ht="16.5" thickBot="1" x14ac:dyDescent="0.3">
      <c r="A6" s="15" t="s">
        <v>5</v>
      </c>
      <c r="B6" s="9">
        <v>1777</v>
      </c>
      <c r="C6" s="16">
        <f>B6/B16</f>
        <v>0.18508488699093845</v>
      </c>
    </row>
    <row r="7" spans="1:17" x14ac:dyDescent="0.25">
      <c r="A7" s="15" t="s">
        <v>6</v>
      </c>
      <c r="B7" s="9">
        <v>4</v>
      </c>
      <c r="C7" s="16">
        <f>B7/B16</f>
        <v>4.1662326840954066E-4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12" t="s">
        <v>374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8</v>
      </c>
      <c r="C8" s="16">
        <f>B8/B16</f>
        <v>8.3324653681908132E-4</v>
      </c>
      <c r="E8" s="15"/>
      <c r="F8" s="8" t="s">
        <v>60</v>
      </c>
      <c r="G8" s="9">
        <v>559</v>
      </c>
      <c r="H8" s="16">
        <f>G8/G11</f>
        <v>0.32556785090273732</v>
      </c>
      <c r="J8" s="15"/>
      <c r="K8" s="8" t="s">
        <v>199</v>
      </c>
      <c r="L8" s="9">
        <v>1213</v>
      </c>
      <c r="M8" s="16">
        <f>L8/L10</f>
        <v>0.77656850192061455</v>
      </c>
      <c r="O8" s="15" t="s">
        <v>375</v>
      </c>
      <c r="P8" s="9">
        <v>3760</v>
      </c>
      <c r="Q8" s="16">
        <f>P8/P10</f>
        <v>0.42256686895931672</v>
      </c>
    </row>
    <row r="9" spans="1:17" ht="16.5" thickBot="1" x14ac:dyDescent="0.3">
      <c r="A9" s="15" t="s">
        <v>8</v>
      </c>
      <c r="B9" s="9">
        <v>41</v>
      </c>
      <c r="C9" s="16">
        <f>B9/B16</f>
        <v>4.2703885011977916E-3</v>
      </c>
      <c r="E9" s="15"/>
      <c r="F9" s="8" t="s">
        <v>61</v>
      </c>
      <c r="G9" s="9">
        <v>665</v>
      </c>
      <c r="H9" s="16">
        <f>G9/G11</f>
        <v>0.38730343622597552</v>
      </c>
      <c r="J9" s="15"/>
      <c r="K9" s="24" t="s">
        <v>200</v>
      </c>
      <c r="L9" s="28">
        <v>349</v>
      </c>
      <c r="M9" s="29">
        <f>L9/L10</f>
        <v>0.22343149807938539</v>
      </c>
      <c r="O9" s="22" t="s">
        <v>376</v>
      </c>
      <c r="P9" s="28">
        <v>5138</v>
      </c>
      <c r="Q9" s="29">
        <f>P9/P10</f>
        <v>0.57743313104068328</v>
      </c>
    </row>
    <row r="10" spans="1:17" ht="16.5" thickBot="1" x14ac:dyDescent="0.3">
      <c r="A10" s="15" t="s">
        <v>9</v>
      </c>
      <c r="B10" s="9">
        <v>324</v>
      </c>
      <c r="C10" s="16">
        <f>B10/B16</f>
        <v>3.3746484741172797E-2</v>
      </c>
      <c r="E10" s="15"/>
      <c r="F10" s="24" t="s">
        <v>62</v>
      </c>
      <c r="G10" s="28">
        <v>493</v>
      </c>
      <c r="H10" s="29">
        <f>G10/G11</f>
        <v>0.28712871287128711</v>
      </c>
      <c r="J10" s="27"/>
      <c r="K10" s="32" t="s">
        <v>15</v>
      </c>
      <c r="L10" s="45">
        <f>SUM(L8:L9)</f>
        <v>1562</v>
      </c>
      <c r="M10" s="34">
        <f>SUM(M8:M9)</f>
        <v>1</v>
      </c>
      <c r="O10" s="32" t="s">
        <v>15</v>
      </c>
      <c r="P10" s="45">
        <f>SUM(P8:P9)</f>
        <v>8898</v>
      </c>
      <c r="Q10" s="34">
        <f>SUM(Q8:Q9)</f>
        <v>1</v>
      </c>
    </row>
    <row r="11" spans="1:17" ht="16.5" thickBot="1" x14ac:dyDescent="0.3">
      <c r="A11" s="15" t="s">
        <v>10</v>
      </c>
      <c r="B11" s="9">
        <v>15</v>
      </c>
      <c r="C11" s="16">
        <f>B11/B16</f>
        <v>1.5623372565357774E-3</v>
      </c>
      <c r="E11" s="27"/>
      <c r="F11" s="32" t="s">
        <v>15</v>
      </c>
      <c r="G11" s="45">
        <f>SUM(G8:G10)</f>
        <v>1717</v>
      </c>
      <c r="H11" s="34">
        <f>SUM(H8:H10)</f>
        <v>1</v>
      </c>
    </row>
    <row r="12" spans="1:17" ht="16.5" thickBot="1" x14ac:dyDescent="0.3">
      <c r="A12" s="15" t="s">
        <v>11</v>
      </c>
      <c r="B12" s="9">
        <v>1280</v>
      </c>
      <c r="C12" s="16">
        <f>B12/B16</f>
        <v>0.13331944589105302</v>
      </c>
      <c r="F12" s="4"/>
      <c r="J12" s="12" t="s">
        <v>221</v>
      </c>
      <c r="K12" s="13"/>
      <c r="L12" s="44" t="s">
        <v>16</v>
      </c>
      <c r="M12" s="19" t="s">
        <v>17</v>
      </c>
      <c r="O12" s="12" t="s">
        <v>288</v>
      </c>
      <c r="P12" s="44" t="s">
        <v>16</v>
      </c>
      <c r="Q12" s="19" t="s">
        <v>17</v>
      </c>
    </row>
    <row r="13" spans="1:17" x14ac:dyDescent="0.25">
      <c r="A13" s="15" t="s">
        <v>12</v>
      </c>
      <c r="B13" s="9">
        <v>5</v>
      </c>
      <c r="C13" s="16">
        <f>B13/B16</f>
        <v>5.2077908551192585E-4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871</v>
      </c>
      <c r="M13" s="16">
        <f>L13/L15</f>
        <v>0.67782101167315179</v>
      </c>
      <c r="O13" s="15" t="s">
        <v>377</v>
      </c>
      <c r="P13" s="9">
        <v>4532</v>
      </c>
      <c r="Q13" s="16">
        <f>P13/P15</f>
        <v>0.5267929791933047</v>
      </c>
    </row>
    <row r="14" spans="1:17" ht="16.5" thickBot="1" x14ac:dyDescent="0.3">
      <c r="A14" s="15" t="s">
        <v>13</v>
      </c>
      <c r="B14" s="9">
        <v>4622</v>
      </c>
      <c r="C14" s="16">
        <f>B14/B16</f>
        <v>0.48140818664722423</v>
      </c>
      <c r="E14" s="21"/>
      <c r="F14" s="10" t="s">
        <v>64</v>
      </c>
      <c r="G14" s="9">
        <v>561</v>
      </c>
      <c r="H14" s="16">
        <f>G14/G17</f>
        <v>0.34931506849315069</v>
      </c>
      <c r="J14" s="15"/>
      <c r="K14" s="24" t="s">
        <v>223</v>
      </c>
      <c r="L14" s="28">
        <v>414</v>
      </c>
      <c r="M14" s="29">
        <f>L14/L15</f>
        <v>0.32217898832684827</v>
      </c>
      <c r="O14" s="22" t="s">
        <v>378</v>
      </c>
      <c r="P14" s="28">
        <v>4071</v>
      </c>
      <c r="Q14" s="29">
        <f>P14/P15</f>
        <v>0.47320702080669536</v>
      </c>
    </row>
    <row r="15" spans="1:17" ht="16.5" thickBot="1" x14ac:dyDescent="0.3">
      <c r="A15" s="22" t="s">
        <v>14</v>
      </c>
      <c r="B15" s="28">
        <v>150</v>
      </c>
      <c r="C15" s="29">
        <f>B15/B16</f>
        <v>1.5623372565357774E-2</v>
      </c>
      <c r="E15" s="21"/>
      <c r="F15" s="10" t="s">
        <v>65</v>
      </c>
      <c r="G15" s="9">
        <v>621</v>
      </c>
      <c r="H15" s="16">
        <f>G15/G17</f>
        <v>0.38667496886674968</v>
      </c>
      <c r="J15" s="27"/>
      <c r="K15" s="32" t="s">
        <v>15</v>
      </c>
      <c r="L15" s="45">
        <f>SUM(L13:L14)</f>
        <v>1285</v>
      </c>
      <c r="M15" s="34">
        <f>SUM(M13:M14)</f>
        <v>1</v>
      </c>
      <c r="O15" s="32" t="s">
        <v>15</v>
      </c>
      <c r="P15" s="45">
        <f>SUM(P13:P14)</f>
        <v>8603</v>
      </c>
      <c r="Q15" s="34">
        <f>SUM(Q13:Q14)</f>
        <v>1</v>
      </c>
    </row>
    <row r="16" spans="1:17" ht="16.5" thickBot="1" x14ac:dyDescent="0.3">
      <c r="A16" s="32" t="s">
        <v>15</v>
      </c>
      <c r="B16" s="45">
        <f>SUM(B3:B15)</f>
        <v>9601</v>
      </c>
      <c r="C16" s="34">
        <f>SUM(C3:C15)</f>
        <v>1.0000000000000002</v>
      </c>
      <c r="E16" s="15"/>
      <c r="F16" s="31" t="s">
        <v>66</v>
      </c>
      <c r="G16" s="28">
        <v>424</v>
      </c>
      <c r="H16" s="29">
        <f>G16/G17</f>
        <v>0.26400996264009963</v>
      </c>
    </row>
    <row r="17" spans="1:17" ht="16.5" thickBot="1" x14ac:dyDescent="0.3">
      <c r="E17" s="27"/>
      <c r="F17" s="38" t="s">
        <v>15</v>
      </c>
      <c r="G17" s="45">
        <f>SUM(G14:G16)</f>
        <v>1606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  <c r="O17" s="12" t="s">
        <v>301</v>
      </c>
      <c r="P17" s="44" t="s">
        <v>16</v>
      </c>
      <c r="Q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1803</v>
      </c>
      <c r="M18" s="16">
        <f>L18/L20</f>
        <v>0.65683060109289615</v>
      </c>
      <c r="O18" s="15" t="s">
        <v>379</v>
      </c>
      <c r="P18" s="9">
        <v>3079</v>
      </c>
      <c r="Q18" s="16">
        <f>P18/P21</f>
        <v>0.36989428159538684</v>
      </c>
    </row>
    <row r="19" spans="1:17" ht="16.5" thickBot="1" x14ac:dyDescent="0.3">
      <c r="A19" s="15" t="s">
        <v>19</v>
      </c>
      <c r="B19" s="9">
        <v>314</v>
      </c>
      <c r="C19" s="16">
        <f>B19/B24</f>
        <v>3.5633227417158422E-2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942</v>
      </c>
      <c r="M19" s="29">
        <f>L19/L20</f>
        <v>0.34316939890710385</v>
      </c>
      <c r="O19" s="15" t="s">
        <v>380</v>
      </c>
      <c r="P19" s="9">
        <v>3271</v>
      </c>
      <c r="Q19" s="16">
        <f>P19/P21</f>
        <v>0.39296011532916869</v>
      </c>
    </row>
    <row r="20" spans="1:17" ht="16.5" thickBot="1" x14ac:dyDescent="0.3">
      <c r="A20" s="15" t="s">
        <v>20</v>
      </c>
      <c r="B20" s="9">
        <v>350</v>
      </c>
      <c r="C20" s="16">
        <f>B20/B24</f>
        <v>3.9718565592374036E-2</v>
      </c>
      <c r="E20" s="15"/>
      <c r="F20" s="11" t="s">
        <v>68</v>
      </c>
      <c r="G20" s="9">
        <v>735</v>
      </c>
      <c r="H20" s="16">
        <f>G20/G22</f>
        <v>0.47145606157793457</v>
      </c>
      <c r="J20" s="27"/>
      <c r="K20" s="32" t="s">
        <v>15</v>
      </c>
      <c r="L20" s="45">
        <f>SUM(L18:L19)</f>
        <v>2745</v>
      </c>
      <c r="M20" s="34">
        <f>SUM(M18:M19)</f>
        <v>1</v>
      </c>
      <c r="O20" s="22" t="s">
        <v>381</v>
      </c>
      <c r="P20" s="28">
        <v>1974</v>
      </c>
      <c r="Q20" s="29">
        <f>P20/P21</f>
        <v>0.23714560307544449</v>
      </c>
    </row>
    <row r="21" spans="1:17" ht="16.5" thickBot="1" x14ac:dyDescent="0.3">
      <c r="A21" s="15" t="s">
        <v>21</v>
      </c>
      <c r="B21" s="9">
        <v>2051</v>
      </c>
      <c r="C21" s="16">
        <f>B21/B24</f>
        <v>0.23275079437131185</v>
      </c>
      <c r="E21" s="15"/>
      <c r="F21" s="23" t="s">
        <v>69</v>
      </c>
      <c r="G21" s="28">
        <v>824</v>
      </c>
      <c r="H21" s="29">
        <f>G21/G22</f>
        <v>0.52854393842206537</v>
      </c>
      <c r="O21" s="32" t="s">
        <v>15</v>
      </c>
      <c r="P21" s="45">
        <f>SUM(P18:P20)</f>
        <v>8324</v>
      </c>
      <c r="Q21" s="34">
        <f>SUM(Q18:Q20)</f>
        <v>1</v>
      </c>
    </row>
    <row r="22" spans="1:17" ht="16.5" thickBot="1" x14ac:dyDescent="0.3">
      <c r="A22" s="15" t="s">
        <v>22</v>
      </c>
      <c r="B22" s="9">
        <v>118</v>
      </c>
      <c r="C22" s="16">
        <f>B22/B24</f>
        <v>1.3390830685428961E-2</v>
      </c>
      <c r="E22" s="27"/>
      <c r="F22" s="39" t="s">
        <v>15</v>
      </c>
      <c r="G22" s="45">
        <f>SUM(G20:G21)</f>
        <v>1559</v>
      </c>
      <c r="H22" s="34">
        <f>SUM(H20:H21)</f>
        <v>1</v>
      </c>
    </row>
    <row r="23" spans="1:17" ht="16.5" thickBot="1" x14ac:dyDescent="0.3">
      <c r="A23" s="22" t="s">
        <v>23</v>
      </c>
      <c r="B23" s="28">
        <v>5979</v>
      </c>
      <c r="C23" s="29">
        <f>B23/B24</f>
        <v>0.6785065819337267</v>
      </c>
      <c r="F23" s="3"/>
      <c r="O23" s="12" t="s">
        <v>279</v>
      </c>
      <c r="P23" s="42" t="s">
        <v>16</v>
      </c>
      <c r="Q23" s="14" t="s">
        <v>17</v>
      </c>
    </row>
    <row r="24" spans="1:17" ht="16.5" thickBot="1" x14ac:dyDescent="0.3">
      <c r="A24" s="35" t="s">
        <v>15</v>
      </c>
      <c r="B24" s="45">
        <f>SUM(B19:B23)</f>
        <v>8812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O24" s="15" t="s">
        <v>637</v>
      </c>
      <c r="P24" s="9">
        <v>4581</v>
      </c>
      <c r="Q24" s="16">
        <f>P24/P26</f>
        <v>0.52420185375901129</v>
      </c>
    </row>
    <row r="25" spans="1:17" ht="16.5" thickBot="1" x14ac:dyDescent="0.3">
      <c r="E25" s="15"/>
      <c r="F25" s="11" t="s">
        <v>71</v>
      </c>
      <c r="G25" s="9">
        <v>574</v>
      </c>
      <c r="H25" s="16">
        <f>G25/G29</f>
        <v>0.37394136807817591</v>
      </c>
      <c r="O25" s="17" t="s">
        <v>638</v>
      </c>
      <c r="P25" s="40">
        <v>4158</v>
      </c>
      <c r="Q25" s="41">
        <f>P25/P26</f>
        <v>0.47579814624098865</v>
      </c>
    </row>
    <row r="26" spans="1:17" ht="16.5" thickBot="1" x14ac:dyDescent="0.3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261</v>
      </c>
      <c r="H26" s="16">
        <f>G26/G29</f>
        <v>0.17003257328990229</v>
      </c>
      <c r="O26" s="32" t="s">
        <v>15</v>
      </c>
      <c r="P26" s="45">
        <f>SUM(P24:P25)</f>
        <v>8739</v>
      </c>
      <c r="Q26" s="34">
        <f>SUM(Q24:Q25)</f>
        <v>1</v>
      </c>
    </row>
    <row r="27" spans="1:17" ht="16.5" thickBot="1" x14ac:dyDescent="0.3">
      <c r="A27" s="15" t="s">
        <v>30</v>
      </c>
      <c r="B27" s="9">
        <v>1059</v>
      </c>
      <c r="C27" s="16">
        <f>B27/B30</f>
        <v>0.11842988145828674</v>
      </c>
      <c r="E27" s="15"/>
      <c r="F27" s="11" t="s">
        <v>73</v>
      </c>
      <c r="G27" s="9">
        <v>221</v>
      </c>
      <c r="H27" s="16">
        <f>G27/G29</f>
        <v>0.14397394136807817</v>
      </c>
    </row>
    <row r="28" spans="1:17" ht="16.5" thickBot="1" x14ac:dyDescent="0.3">
      <c r="A28" s="15" t="s">
        <v>28</v>
      </c>
      <c r="B28" s="9">
        <v>6979</v>
      </c>
      <c r="C28" s="16">
        <f>B28/B30</f>
        <v>0.78047416685305304</v>
      </c>
      <c r="E28" s="15"/>
      <c r="F28" s="23" t="s">
        <v>74</v>
      </c>
      <c r="G28" s="28">
        <v>479</v>
      </c>
      <c r="H28" s="29">
        <f>G28/G29</f>
        <v>0.31205211726384363</v>
      </c>
      <c r="O28" s="12" t="s">
        <v>470</v>
      </c>
      <c r="P28" s="42" t="s">
        <v>16</v>
      </c>
      <c r="Q28" s="14" t="s">
        <v>17</v>
      </c>
    </row>
    <row r="29" spans="1:17" ht="16.5" thickBot="1" x14ac:dyDescent="0.3">
      <c r="A29" s="22" t="s">
        <v>29</v>
      </c>
      <c r="B29" s="28">
        <v>904</v>
      </c>
      <c r="C29" s="29">
        <f>B29/B30</f>
        <v>0.10109595168866026</v>
      </c>
      <c r="E29" s="27"/>
      <c r="F29" s="39" t="s">
        <v>15</v>
      </c>
      <c r="G29" s="45">
        <f>SUM(G25:G28)</f>
        <v>1535</v>
      </c>
      <c r="H29" s="34">
        <f>SUM(H25:H28)</f>
        <v>1</v>
      </c>
      <c r="O29" s="15" t="s">
        <v>639</v>
      </c>
      <c r="P29" s="9">
        <v>5163</v>
      </c>
      <c r="Q29" s="16">
        <f>P29/P31</f>
        <v>0.59674063800277388</v>
      </c>
    </row>
    <row r="30" spans="1:17" ht="16.5" thickBot="1" x14ac:dyDescent="0.3">
      <c r="A30" s="32" t="s">
        <v>15</v>
      </c>
      <c r="B30" s="45">
        <f>SUM(B27:B29)</f>
        <v>8942</v>
      </c>
      <c r="C30" s="34">
        <f>SUM(C27:C29)</f>
        <v>1</v>
      </c>
      <c r="E30" s="4"/>
      <c r="F30" s="3"/>
      <c r="G30" s="43"/>
      <c r="H30" s="6"/>
      <c r="O30" s="17" t="s">
        <v>640</v>
      </c>
      <c r="P30" s="40">
        <v>3489</v>
      </c>
      <c r="Q30" s="41">
        <f>P30/P31</f>
        <v>0.40325936199722606</v>
      </c>
    </row>
    <row r="31" spans="1:17" ht="16.5" thickBot="1" x14ac:dyDescent="0.3">
      <c r="E31" s="12" t="s">
        <v>75</v>
      </c>
      <c r="F31" s="52"/>
      <c r="G31" s="42" t="s">
        <v>16</v>
      </c>
      <c r="H31" s="90" t="s">
        <v>17</v>
      </c>
      <c r="O31" s="32" t="s">
        <v>15</v>
      </c>
      <c r="P31" s="45">
        <f>SUM(P29:P30)</f>
        <v>8652</v>
      </c>
      <c r="Q31" s="34">
        <f>SUM(Q29:Q30)</f>
        <v>1</v>
      </c>
    </row>
    <row r="32" spans="1:17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591</v>
      </c>
      <c r="H32" s="93">
        <f>G32/G37</f>
        <v>0.3993243243243243</v>
      </c>
    </row>
    <row r="33" spans="1:8" x14ac:dyDescent="0.25">
      <c r="A33" s="15" t="s">
        <v>38</v>
      </c>
      <c r="B33" s="9">
        <v>1462</v>
      </c>
      <c r="C33" s="16">
        <f>B33/B35</f>
        <v>0.21781883194278903</v>
      </c>
      <c r="E33" s="15"/>
      <c r="F33" s="11" t="s">
        <v>629</v>
      </c>
      <c r="G33" s="95">
        <v>247</v>
      </c>
      <c r="H33" s="93">
        <f>G33/G37</f>
        <v>0.16689189189189188</v>
      </c>
    </row>
    <row r="34" spans="1:8" ht="16.5" thickBot="1" x14ac:dyDescent="0.3">
      <c r="A34" s="22" t="s">
        <v>39</v>
      </c>
      <c r="B34" s="28">
        <v>5250</v>
      </c>
      <c r="C34" s="29">
        <f>B34/B35</f>
        <v>0.78218116805721094</v>
      </c>
      <c r="E34" s="15"/>
      <c r="F34" s="11" t="s">
        <v>630</v>
      </c>
      <c r="G34" s="95">
        <v>272</v>
      </c>
      <c r="H34" s="93">
        <f>G34/G37</f>
        <v>0.18378378378378379</v>
      </c>
    </row>
    <row r="35" spans="1:8" ht="16.5" thickBot="1" x14ac:dyDescent="0.3">
      <c r="A35" s="32" t="s">
        <v>15</v>
      </c>
      <c r="B35" s="45">
        <f>SUM(B33:B34)</f>
        <v>6712</v>
      </c>
      <c r="C35" s="34">
        <f>SUM(C33:C34)</f>
        <v>1</v>
      </c>
      <c r="E35" s="15"/>
      <c r="F35" s="11" t="s">
        <v>631</v>
      </c>
      <c r="G35" s="95">
        <v>287</v>
      </c>
      <c r="H35" s="93">
        <f>G35/G37</f>
        <v>0.19391891891891891</v>
      </c>
    </row>
    <row r="36" spans="1:8" ht="16.5" thickBot="1" x14ac:dyDescent="0.3">
      <c r="E36" s="15"/>
      <c r="F36" s="23" t="s">
        <v>632</v>
      </c>
      <c r="G36" s="96">
        <v>83</v>
      </c>
      <c r="H36" s="94">
        <f>G36/G37</f>
        <v>5.6081081081081084E-2</v>
      </c>
    </row>
    <row r="37" spans="1:8" ht="16.5" thickBot="1" x14ac:dyDescent="0.3">
      <c r="A37" s="12" t="s">
        <v>40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1480</v>
      </c>
      <c r="H37" s="37">
        <f>SUM(H32:H36)</f>
        <v>1</v>
      </c>
    </row>
    <row r="38" spans="1:8" ht="16.5" thickBot="1" x14ac:dyDescent="0.3">
      <c r="A38" s="15" t="s">
        <v>42</v>
      </c>
      <c r="B38" s="9">
        <v>1399</v>
      </c>
      <c r="C38" s="16">
        <f>B38/B42</f>
        <v>0.22459463798362497</v>
      </c>
      <c r="F38" s="3"/>
    </row>
    <row r="39" spans="1:8" x14ac:dyDescent="0.25">
      <c r="A39" s="15" t="s">
        <v>41</v>
      </c>
      <c r="B39" s="9">
        <v>2101</v>
      </c>
      <c r="C39" s="16">
        <f>B39/B42</f>
        <v>0.33729330550650183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A40" s="15" t="s">
        <v>43</v>
      </c>
      <c r="B40" s="9">
        <v>581</v>
      </c>
      <c r="C40" s="16">
        <f>B40/B42</f>
        <v>9.3273398619361056E-2</v>
      </c>
      <c r="E40" s="15"/>
      <c r="F40" s="11" t="s">
        <v>76</v>
      </c>
      <c r="G40" s="9">
        <v>660</v>
      </c>
      <c r="H40" s="16">
        <f>G40/G44</f>
        <v>0.46025104602510458</v>
      </c>
    </row>
    <row r="41" spans="1:8" ht="16.5" thickBot="1" x14ac:dyDescent="0.3">
      <c r="A41" s="22" t="s">
        <v>44</v>
      </c>
      <c r="B41" s="28">
        <v>2148</v>
      </c>
      <c r="C41" s="29">
        <f>B41/B42</f>
        <v>0.3448386578905121</v>
      </c>
      <c r="E41" s="15"/>
      <c r="F41" s="11" t="s">
        <v>77</v>
      </c>
      <c r="G41" s="9">
        <v>325</v>
      </c>
      <c r="H41" s="16">
        <f>G41/G44</f>
        <v>0.22663877266387727</v>
      </c>
    </row>
    <row r="42" spans="1:8" ht="16.5" thickBot="1" x14ac:dyDescent="0.3">
      <c r="A42" s="35" t="s">
        <v>15</v>
      </c>
      <c r="B42" s="45">
        <f>SUM(B38:B41)</f>
        <v>6229</v>
      </c>
      <c r="C42" s="34">
        <f>SUM(C38:C41)</f>
        <v>1</v>
      </c>
      <c r="E42" s="15"/>
      <c r="F42" s="11" t="s">
        <v>78</v>
      </c>
      <c r="G42" s="9">
        <v>265</v>
      </c>
      <c r="H42" s="16">
        <f>G42/G44</f>
        <v>0.18479776847977686</v>
      </c>
    </row>
    <row r="43" spans="1:8" ht="16.5" thickBot="1" x14ac:dyDescent="0.3">
      <c r="E43" s="15"/>
      <c r="F43" s="23" t="s">
        <v>79</v>
      </c>
      <c r="G43" s="28">
        <v>184</v>
      </c>
      <c r="H43" s="29">
        <f>G43/G44</f>
        <v>0.12831241283124128</v>
      </c>
    </row>
    <row r="44" spans="1:8" ht="16.5" thickBot="1" x14ac:dyDescent="0.3">
      <c r="A44" s="12" t="s">
        <v>52</v>
      </c>
      <c r="B44" s="42" t="s">
        <v>16</v>
      </c>
      <c r="C44" s="19" t="s">
        <v>17</v>
      </c>
      <c r="E44" s="27"/>
      <c r="F44" s="39" t="s">
        <v>15</v>
      </c>
      <c r="G44" s="45">
        <f>SUM(G40:G43)</f>
        <v>1434</v>
      </c>
      <c r="H44" s="34">
        <f>SUM(H40:H43)</f>
        <v>0.99999999999999989</v>
      </c>
    </row>
    <row r="45" spans="1:8" ht="16.5" thickBot="1" x14ac:dyDescent="0.3">
      <c r="A45" s="15" t="s">
        <v>53</v>
      </c>
      <c r="B45" s="9">
        <v>5376</v>
      </c>
      <c r="C45" s="16">
        <f>B45/B47</f>
        <v>0.66567607726597322</v>
      </c>
      <c r="E45" s="4"/>
      <c r="F45" s="3"/>
      <c r="G45" s="43"/>
      <c r="H45" s="4"/>
    </row>
    <row r="46" spans="1:8" ht="16.5" thickBot="1" x14ac:dyDescent="0.3">
      <c r="A46" s="22" t="s">
        <v>54</v>
      </c>
      <c r="B46" s="28">
        <v>2700</v>
      </c>
      <c r="C46" s="29">
        <f>B46/B47</f>
        <v>0.33432392273402672</v>
      </c>
      <c r="E46" s="12" t="s">
        <v>80</v>
      </c>
      <c r="F46" s="13"/>
      <c r="G46" s="42" t="s">
        <v>16</v>
      </c>
      <c r="H46" s="19" t="s">
        <v>17</v>
      </c>
    </row>
    <row r="47" spans="1:8" ht="16.5" thickBot="1" x14ac:dyDescent="0.3">
      <c r="A47" s="32" t="s">
        <v>15</v>
      </c>
      <c r="B47" s="45">
        <f>SUM(B45:B46)</f>
        <v>8076</v>
      </c>
      <c r="C47" s="34">
        <f>SUM(C45:C46)</f>
        <v>1</v>
      </c>
      <c r="E47" s="15"/>
      <c r="F47" s="11" t="s">
        <v>641</v>
      </c>
      <c r="G47" s="9">
        <v>936</v>
      </c>
      <c r="H47" s="16">
        <f>G47/G49</f>
        <v>0.68722466960352424</v>
      </c>
    </row>
    <row r="48" spans="1:8" ht="16.5" thickBot="1" x14ac:dyDescent="0.3">
      <c r="E48" s="15"/>
      <c r="F48" s="23" t="s">
        <v>82</v>
      </c>
      <c r="G48" s="28">
        <v>426</v>
      </c>
      <c r="H48" s="29">
        <f>G48/G49</f>
        <v>0.31277533039647576</v>
      </c>
    </row>
    <row r="49" spans="2:8" ht="16.5" thickBot="1" x14ac:dyDescent="0.3">
      <c r="E49" s="27"/>
      <c r="F49" s="39" t="s">
        <v>15</v>
      </c>
      <c r="G49" s="45">
        <f>SUM(G47:G48)</f>
        <v>1362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1002</v>
      </c>
      <c r="H52" s="16">
        <f>G52/G54</f>
        <v>0.75338345864661649</v>
      </c>
    </row>
    <row r="53" spans="2:8" ht="16.5" thickBot="1" x14ac:dyDescent="0.3">
      <c r="E53" s="15"/>
      <c r="F53" s="23" t="s">
        <v>85</v>
      </c>
      <c r="G53" s="28">
        <v>328</v>
      </c>
      <c r="H53" s="29">
        <f>G53/G54</f>
        <v>0.24661654135338346</v>
      </c>
    </row>
    <row r="54" spans="2:8" ht="16.5" thickBot="1" x14ac:dyDescent="0.3">
      <c r="E54" s="27"/>
      <c r="F54" s="39" t="s">
        <v>15</v>
      </c>
      <c r="G54" s="45">
        <f>SUM(G52:G53)</f>
        <v>1330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658</v>
      </c>
      <c r="H57" s="16">
        <f>G57/G59</f>
        <v>0.47577729573391181</v>
      </c>
    </row>
    <row r="58" spans="2:8" ht="16.5" thickBot="1" x14ac:dyDescent="0.3">
      <c r="B58"/>
      <c r="E58" s="15"/>
      <c r="F58" s="23" t="s">
        <v>88</v>
      </c>
      <c r="G58" s="28">
        <v>725</v>
      </c>
      <c r="H58" s="29">
        <f>G58/G59</f>
        <v>0.52422270426608819</v>
      </c>
    </row>
    <row r="59" spans="2:8" ht="16.5" thickBot="1" x14ac:dyDescent="0.3">
      <c r="B59"/>
      <c r="E59" s="27"/>
      <c r="F59" s="39" t="s">
        <v>15</v>
      </c>
      <c r="G59" s="45">
        <f>SUM(G57:G58)</f>
        <v>1383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748</v>
      </c>
      <c r="H62" s="16">
        <f>G62/G64</f>
        <v>0.53774263120057508</v>
      </c>
    </row>
    <row r="63" spans="2:8" ht="16.5" thickBot="1" x14ac:dyDescent="0.3">
      <c r="B63"/>
      <c r="E63" s="15"/>
      <c r="F63" s="23" t="s">
        <v>91</v>
      </c>
      <c r="G63" s="28">
        <v>643</v>
      </c>
      <c r="H63" s="29">
        <f>G63/G64</f>
        <v>0.46225736879942486</v>
      </c>
    </row>
    <row r="64" spans="2:8" ht="16.5" thickBot="1" x14ac:dyDescent="0.3">
      <c r="B64"/>
      <c r="E64" s="27"/>
      <c r="F64" s="39" t="s">
        <v>15</v>
      </c>
      <c r="G64" s="45">
        <f>SUM(G62:G63)</f>
        <v>1391</v>
      </c>
      <c r="H64" s="34">
        <f>SUM(H62:H63)</f>
        <v>1</v>
      </c>
    </row>
    <row r="65" spans="2:16" ht="16.5" thickBot="1" x14ac:dyDescent="0.3">
      <c r="B65"/>
      <c r="F65" s="3"/>
    </row>
    <row r="66" spans="2:16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16" x14ac:dyDescent="0.25">
      <c r="B67"/>
      <c r="E67" s="15"/>
      <c r="F67" s="11" t="s">
        <v>93</v>
      </c>
      <c r="G67" s="9">
        <v>799</v>
      </c>
      <c r="H67" s="16">
        <f>G67/G70</f>
        <v>0.44736842105263158</v>
      </c>
    </row>
    <row r="68" spans="2:16" x14ac:dyDescent="0.25">
      <c r="B68"/>
      <c r="E68" s="15"/>
      <c r="F68" s="11" t="s">
        <v>94</v>
      </c>
      <c r="G68" s="9">
        <v>410</v>
      </c>
      <c r="H68" s="16">
        <f>G68/G70</f>
        <v>0.22956326987681971</v>
      </c>
    </row>
    <row r="69" spans="2:16" ht="16.5" thickBot="1" x14ac:dyDescent="0.3">
      <c r="B69"/>
      <c r="E69" s="15"/>
      <c r="F69" s="23" t="s">
        <v>95</v>
      </c>
      <c r="G69" s="28">
        <v>577</v>
      </c>
      <c r="H69" s="29">
        <f>G69/G70</f>
        <v>0.32306830907054873</v>
      </c>
    </row>
    <row r="70" spans="2:16" ht="16.5" thickBot="1" x14ac:dyDescent="0.3">
      <c r="B70"/>
      <c r="E70" s="27"/>
      <c r="F70" s="39" t="s">
        <v>15</v>
      </c>
      <c r="G70" s="45">
        <f>SUM(G67:G69)</f>
        <v>1786</v>
      </c>
      <c r="H70" s="34">
        <f>SUM(H67:H69)</f>
        <v>1</v>
      </c>
    </row>
    <row r="71" spans="2:16" ht="16.5" thickBot="1" x14ac:dyDescent="0.3">
      <c r="B71"/>
      <c r="F71" s="3"/>
    </row>
    <row r="72" spans="2:16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16" x14ac:dyDescent="0.25">
      <c r="B73"/>
      <c r="E73" s="15"/>
      <c r="F73" s="11" t="s">
        <v>97</v>
      </c>
      <c r="G73" s="9">
        <v>619</v>
      </c>
      <c r="H73" s="16">
        <f>G73/G75</f>
        <v>0.36933174224343673</v>
      </c>
    </row>
    <row r="74" spans="2:16" ht="16.5" thickBot="1" x14ac:dyDescent="0.3">
      <c r="B74"/>
      <c r="E74" s="15"/>
      <c r="F74" s="23" t="s">
        <v>98</v>
      </c>
      <c r="G74" s="28">
        <v>1057</v>
      </c>
      <c r="H74" s="29">
        <f>G74/G75</f>
        <v>0.63066825775656321</v>
      </c>
    </row>
    <row r="75" spans="2:16" ht="16.5" thickBot="1" x14ac:dyDescent="0.3">
      <c r="B75"/>
      <c r="E75" s="27"/>
      <c r="F75" s="39" t="s">
        <v>15</v>
      </c>
      <c r="G75" s="45">
        <f>SUM(G73:G74)</f>
        <v>1676</v>
      </c>
      <c r="H75" s="34">
        <f>SUM(H73:H74)</f>
        <v>1</v>
      </c>
    </row>
    <row r="76" spans="2:16" ht="16.5" thickBot="1" x14ac:dyDescent="0.3">
      <c r="B76"/>
      <c r="F76" s="3"/>
    </row>
    <row r="77" spans="2:16" x14ac:dyDescent="0.25">
      <c r="B77"/>
      <c r="E77" s="20" t="s">
        <v>99</v>
      </c>
      <c r="F77" s="98"/>
      <c r="G77" s="62" t="s">
        <v>463</v>
      </c>
      <c r="H77" s="63" t="s">
        <v>17</v>
      </c>
      <c r="P77"/>
    </row>
    <row r="78" spans="2:16" x14ac:dyDescent="0.25">
      <c r="B78"/>
      <c r="E78" s="64"/>
      <c r="F78" s="99" t="s">
        <v>100</v>
      </c>
      <c r="G78" s="65">
        <v>595</v>
      </c>
      <c r="H78" s="66">
        <f>G78/G82</f>
        <v>0.34856473345049793</v>
      </c>
      <c r="P78"/>
    </row>
    <row r="79" spans="2:16" x14ac:dyDescent="0.25">
      <c r="B79"/>
      <c r="E79" s="67"/>
      <c r="F79" s="100" t="s">
        <v>101</v>
      </c>
      <c r="G79" s="68">
        <v>277</v>
      </c>
      <c r="H79" s="58">
        <f>G79/G82</f>
        <v>0.1622729935559461</v>
      </c>
      <c r="P79"/>
    </row>
    <row r="80" spans="2:16" x14ac:dyDescent="0.25">
      <c r="B80"/>
      <c r="E80" s="21"/>
      <c r="F80" s="108" t="s">
        <v>635</v>
      </c>
      <c r="G80" s="109">
        <v>653</v>
      </c>
      <c r="H80" s="57">
        <f>G80/G82</f>
        <v>0.38254247217340365</v>
      </c>
      <c r="P80"/>
    </row>
    <row r="81" spans="2:16" ht="16.5" thickBot="1" x14ac:dyDescent="0.3">
      <c r="B81"/>
      <c r="E81" s="81"/>
      <c r="F81" s="110" t="s">
        <v>636</v>
      </c>
      <c r="G81" s="82">
        <v>182</v>
      </c>
      <c r="H81" s="83">
        <f>G81/G82</f>
        <v>0.10661980082015231</v>
      </c>
      <c r="P81"/>
    </row>
    <row r="82" spans="2:16" ht="16.5" thickBot="1" x14ac:dyDescent="0.3">
      <c r="B82"/>
      <c r="E82" s="101"/>
      <c r="F82" s="81" t="s">
        <v>15</v>
      </c>
      <c r="G82" s="82">
        <f>SUM(G78:G81)</f>
        <v>1707</v>
      </c>
      <c r="H82" s="84">
        <f>SUM(H78:H81)</f>
        <v>1</v>
      </c>
      <c r="P82"/>
    </row>
    <row r="83" spans="2:16" ht="16.5" thickBot="1" x14ac:dyDescent="0.3">
      <c r="B83"/>
    </row>
    <row r="84" spans="2:16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16" x14ac:dyDescent="0.25">
      <c r="B85"/>
      <c r="E85" s="15"/>
      <c r="F85" s="11" t="s">
        <v>103</v>
      </c>
      <c r="G85" s="9">
        <v>668</v>
      </c>
      <c r="H85" s="16">
        <f>G85/G88</f>
        <v>0.39573459715639808</v>
      </c>
    </row>
    <row r="86" spans="2:16" x14ac:dyDescent="0.25">
      <c r="B86"/>
      <c r="E86" s="15"/>
      <c r="F86" s="11" t="s">
        <v>104</v>
      </c>
      <c r="G86" s="9">
        <v>491</v>
      </c>
      <c r="H86" s="16">
        <f>G86/G88</f>
        <v>0.29087677725118483</v>
      </c>
    </row>
    <row r="87" spans="2:16" ht="16.5" thickBot="1" x14ac:dyDescent="0.3">
      <c r="B87"/>
      <c r="E87" s="15"/>
      <c r="F87" s="23" t="s">
        <v>105</v>
      </c>
      <c r="G87" s="28">
        <v>529</v>
      </c>
      <c r="H87" s="29">
        <f>G87/G88</f>
        <v>0.31338862559241704</v>
      </c>
    </row>
    <row r="88" spans="2:16" ht="16.5" thickBot="1" x14ac:dyDescent="0.3">
      <c r="B88"/>
      <c r="E88" s="27"/>
      <c r="F88" s="39" t="s">
        <v>15</v>
      </c>
      <c r="G88" s="45">
        <f>SUM(G85:G87)</f>
        <v>1688</v>
      </c>
      <c r="H88" s="34">
        <f>SUM(H85:H87)</f>
        <v>1</v>
      </c>
    </row>
    <row r="89" spans="2:16" ht="16.5" thickBot="1" x14ac:dyDescent="0.3">
      <c r="B89"/>
    </row>
    <row r="90" spans="2:16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16" x14ac:dyDescent="0.25">
      <c r="B91"/>
      <c r="E91" s="15"/>
      <c r="F91" s="11" t="s">
        <v>107</v>
      </c>
      <c r="G91" s="9">
        <v>1078</v>
      </c>
      <c r="H91" s="16">
        <f>G91/G93</f>
        <v>0.65254237288135597</v>
      </c>
    </row>
    <row r="92" spans="2:16" ht="16.5" thickBot="1" x14ac:dyDescent="0.3">
      <c r="B92"/>
      <c r="E92" s="15"/>
      <c r="F92" s="23" t="s">
        <v>108</v>
      </c>
      <c r="G92" s="28">
        <v>574</v>
      </c>
      <c r="H92" s="29">
        <f>G92/G93</f>
        <v>0.34745762711864409</v>
      </c>
    </row>
    <row r="93" spans="2:16" ht="16.5" thickBot="1" x14ac:dyDescent="0.3">
      <c r="B93"/>
      <c r="E93" s="27"/>
      <c r="F93" s="39" t="s">
        <v>15</v>
      </c>
      <c r="G93" s="45">
        <f>SUM(G91:G92)</f>
        <v>1652</v>
      </c>
      <c r="H93" s="34">
        <f>SUM(H91:H92)</f>
        <v>1</v>
      </c>
    </row>
    <row r="94" spans="2:16" ht="16.5" thickBot="1" x14ac:dyDescent="0.3">
      <c r="B94"/>
    </row>
    <row r="95" spans="2:16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16" x14ac:dyDescent="0.25">
      <c r="B96"/>
      <c r="E96" s="15"/>
      <c r="F96" s="11" t="s">
        <v>110</v>
      </c>
      <c r="G96" s="9">
        <v>914</v>
      </c>
      <c r="H96" s="16">
        <f>G96/G98</f>
        <v>0.57884737175427481</v>
      </c>
    </row>
    <row r="97" spans="2:8" ht="16.5" thickBot="1" x14ac:dyDescent="0.3">
      <c r="B97"/>
      <c r="E97" s="15"/>
      <c r="F97" s="23" t="s">
        <v>111</v>
      </c>
      <c r="G97" s="28">
        <v>665</v>
      </c>
      <c r="H97" s="29">
        <f>G97/G98</f>
        <v>0.42115262824572514</v>
      </c>
    </row>
    <row r="98" spans="2:8" ht="16.5" thickBot="1" x14ac:dyDescent="0.3">
      <c r="B98"/>
      <c r="E98" s="27"/>
      <c r="F98" s="39" t="s">
        <v>15</v>
      </c>
      <c r="G98" s="45">
        <f>SUM(G96:G97)</f>
        <v>1579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477</v>
      </c>
      <c r="H101" s="16">
        <f>G101/G103</f>
        <v>0.53296089385474865</v>
      </c>
    </row>
    <row r="102" spans="2:8" ht="16.5" thickBot="1" x14ac:dyDescent="0.3">
      <c r="B102"/>
      <c r="E102" s="15"/>
      <c r="F102" s="23" t="s">
        <v>114</v>
      </c>
      <c r="G102" s="28">
        <v>418</v>
      </c>
      <c r="H102" s="29">
        <f>G102/G103</f>
        <v>0.4670391061452514</v>
      </c>
    </row>
    <row r="103" spans="2:8" ht="16.5" thickBot="1" x14ac:dyDescent="0.3">
      <c r="B103"/>
      <c r="E103" s="27"/>
      <c r="F103" s="39" t="s">
        <v>15</v>
      </c>
      <c r="G103" s="45">
        <f>SUM(G101:G102)</f>
        <v>895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476</v>
      </c>
      <c r="H106" s="16">
        <f>G106/G108</f>
        <v>0.46439024390243905</v>
      </c>
    </row>
    <row r="107" spans="2:8" ht="16.5" thickBot="1" x14ac:dyDescent="0.3">
      <c r="B107"/>
      <c r="E107" s="15"/>
      <c r="F107" s="23" t="s">
        <v>117</v>
      </c>
      <c r="G107" s="28">
        <v>549</v>
      </c>
      <c r="H107" s="29">
        <f>G107/G108</f>
        <v>0.53560975609756101</v>
      </c>
    </row>
    <row r="108" spans="2:8" ht="16.5" thickBot="1" x14ac:dyDescent="0.3">
      <c r="B108"/>
      <c r="E108" s="27"/>
      <c r="F108" s="39" t="s">
        <v>15</v>
      </c>
      <c r="G108" s="45">
        <f>SUM(G106:G107)</f>
        <v>1025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436</v>
      </c>
      <c r="H111" s="16">
        <f>G111/G116</f>
        <v>0.30661040787623067</v>
      </c>
    </row>
    <row r="112" spans="2:8" x14ac:dyDescent="0.25">
      <c r="B112"/>
      <c r="E112" s="15"/>
      <c r="F112" s="11" t="s">
        <v>120</v>
      </c>
      <c r="G112" s="9">
        <v>93</v>
      </c>
      <c r="H112" s="16">
        <f>G112/G116</f>
        <v>6.5400843881856546E-2</v>
      </c>
    </row>
    <row r="113" spans="2:8" x14ac:dyDescent="0.25">
      <c r="B113"/>
      <c r="E113" s="15"/>
      <c r="F113" s="11" t="s">
        <v>121</v>
      </c>
      <c r="G113" s="9">
        <v>319</v>
      </c>
      <c r="H113" s="16">
        <f>G113/G116</f>
        <v>0.22433192686357242</v>
      </c>
    </row>
    <row r="114" spans="2:8" x14ac:dyDescent="0.25">
      <c r="B114"/>
      <c r="E114" s="15"/>
      <c r="F114" s="11" t="s">
        <v>122</v>
      </c>
      <c r="G114" s="9">
        <v>199</v>
      </c>
      <c r="H114" s="16">
        <f>G114/G116</f>
        <v>0.13994374120956399</v>
      </c>
    </row>
    <row r="115" spans="2:8" ht="16.5" thickBot="1" x14ac:dyDescent="0.3">
      <c r="B115"/>
      <c r="E115" s="15"/>
      <c r="F115" s="23" t="s">
        <v>123</v>
      </c>
      <c r="G115" s="28">
        <v>375</v>
      </c>
      <c r="H115" s="29">
        <f>G115/G116</f>
        <v>0.26371308016877637</v>
      </c>
    </row>
    <row r="116" spans="2:8" ht="16.5" thickBot="1" x14ac:dyDescent="0.3">
      <c r="B116"/>
      <c r="E116" s="27"/>
      <c r="F116" s="39" t="s">
        <v>15</v>
      </c>
      <c r="G116" s="45">
        <f>SUM(G111:G115)</f>
        <v>1422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664</v>
      </c>
      <c r="H119" s="16">
        <f>G119/G121</f>
        <v>0.48467153284671532</v>
      </c>
    </row>
    <row r="120" spans="2:8" ht="16.5" thickBot="1" x14ac:dyDescent="0.3">
      <c r="B120"/>
      <c r="E120" s="15"/>
      <c r="F120" s="23" t="s">
        <v>126</v>
      </c>
      <c r="G120" s="28">
        <v>706</v>
      </c>
      <c r="H120" s="29">
        <f>G120/G121</f>
        <v>0.51532846715328462</v>
      </c>
    </row>
    <row r="121" spans="2:8" ht="16.5" thickBot="1" x14ac:dyDescent="0.3">
      <c r="B121"/>
      <c r="E121" s="27"/>
      <c r="F121" s="39" t="s">
        <v>15</v>
      </c>
      <c r="G121" s="45">
        <f>SUM(G119:G120)</f>
        <v>1370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640</v>
      </c>
      <c r="H124" s="16">
        <f>G124/G127</f>
        <v>0.46343229543808834</v>
      </c>
    </row>
    <row r="125" spans="2:8" x14ac:dyDescent="0.25">
      <c r="B125"/>
      <c r="E125" s="15"/>
      <c r="F125" s="11" t="s">
        <v>129</v>
      </c>
      <c r="G125" s="9">
        <v>185</v>
      </c>
      <c r="H125" s="16">
        <f>G125/G127</f>
        <v>0.1339608979000724</v>
      </c>
    </row>
    <row r="126" spans="2:8" ht="16.5" thickBot="1" x14ac:dyDescent="0.3">
      <c r="B126"/>
      <c r="E126" s="15"/>
      <c r="F126" s="23" t="s">
        <v>130</v>
      </c>
      <c r="G126" s="28">
        <v>556</v>
      </c>
      <c r="H126" s="29">
        <f>G126/G127</f>
        <v>0.40260680666183923</v>
      </c>
    </row>
    <row r="127" spans="2:8" ht="16.5" thickBot="1" x14ac:dyDescent="0.3">
      <c r="B127"/>
      <c r="E127" s="27"/>
      <c r="F127" s="39" t="s">
        <v>15</v>
      </c>
      <c r="G127" s="45">
        <f>SUM(G124:G126)</f>
        <v>1381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702</v>
      </c>
      <c r="H130" s="16">
        <f>G130/G134</f>
        <v>0.49751948972360027</v>
      </c>
    </row>
    <row r="131" spans="2:8" x14ac:dyDescent="0.25">
      <c r="B131"/>
      <c r="E131" s="15"/>
      <c r="F131" s="11" t="s">
        <v>133</v>
      </c>
      <c r="G131" s="9">
        <v>122</v>
      </c>
      <c r="H131" s="16">
        <f>G131/G134</f>
        <v>8.6463501063075834E-2</v>
      </c>
    </row>
    <row r="132" spans="2:8" x14ac:dyDescent="0.25">
      <c r="B132"/>
      <c r="E132" s="15"/>
      <c r="F132" s="11" t="s">
        <v>134</v>
      </c>
      <c r="G132" s="9">
        <v>486</v>
      </c>
      <c r="H132" s="16">
        <f>G132/G134</f>
        <v>0.34443656980864634</v>
      </c>
    </row>
    <row r="133" spans="2:8" ht="16.5" thickBot="1" x14ac:dyDescent="0.3">
      <c r="B133"/>
      <c r="E133" s="15"/>
      <c r="F133" s="23" t="s">
        <v>135</v>
      </c>
      <c r="G133" s="28">
        <v>101</v>
      </c>
      <c r="H133" s="29">
        <f>G133/G134</f>
        <v>7.1580439404677537E-2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1411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728</v>
      </c>
      <c r="H137" s="16">
        <f>G137/G139</f>
        <v>0.53372434017595305</v>
      </c>
    </row>
    <row r="138" spans="2:8" ht="16.5" thickBot="1" x14ac:dyDescent="0.3">
      <c r="B138"/>
      <c r="E138" s="15"/>
      <c r="F138" s="23" t="s">
        <v>138</v>
      </c>
      <c r="G138" s="28">
        <v>636</v>
      </c>
      <c r="H138" s="29">
        <f>G138/G139</f>
        <v>0.4662756598240469</v>
      </c>
    </row>
    <row r="139" spans="2:8" ht="16.5" thickBot="1" x14ac:dyDescent="0.3">
      <c r="B139"/>
      <c r="E139" s="27"/>
      <c r="F139" s="39" t="s">
        <v>15</v>
      </c>
      <c r="G139" s="45">
        <f>SUM(G137:G138)</f>
        <v>1364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222</v>
      </c>
      <c r="H142" s="16">
        <f>G142/G146</f>
        <v>0.15644820295983086</v>
      </c>
    </row>
    <row r="143" spans="2:8" x14ac:dyDescent="0.25">
      <c r="B143"/>
      <c r="E143" s="15"/>
      <c r="F143" s="11" t="s">
        <v>141</v>
      </c>
      <c r="G143" s="9">
        <v>664</v>
      </c>
      <c r="H143" s="16">
        <f>G143/G146</f>
        <v>0.4679351656095842</v>
      </c>
    </row>
    <row r="144" spans="2:8" x14ac:dyDescent="0.25">
      <c r="B144"/>
      <c r="E144" s="15"/>
      <c r="F144" s="11" t="s">
        <v>142</v>
      </c>
      <c r="G144" s="9">
        <v>192</v>
      </c>
      <c r="H144" s="16">
        <f>G144/G146</f>
        <v>0.13530655391120508</v>
      </c>
    </row>
    <row r="145" spans="2:8" ht="16.5" thickBot="1" x14ac:dyDescent="0.3">
      <c r="B145"/>
      <c r="E145" s="15"/>
      <c r="F145" s="23" t="s">
        <v>143</v>
      </c>
      <c r="G145" s="28">
        <v>341</v>
      </c>
      <c r="H145" s="29">
        <f>G145/G146</f>
        <v>0.24031007751937986</v>
      </c>
    </row>
    <row r="146" spans="2:8" ht="16.5" thickBot="1" x14ac:dyDescent="0.3">
      <c r="B146"/>
      <c r="E146" s="27"/>
      <c r="F146" s="39" t="s">
        <v>15</v>
      </c>
      <c r="G146" s="45">
        <f>SUM(G142:G145)</f>
        <v>1419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B149"/>
      <c r="E149" s="15"/>
      <c r="F149" s="11" t="s">
        <v>145</v>
      </c>
      <c r="G149" s="9">
        <v>748</v>
      </c>
      <c r="H149" s="16">
        <f>G149/G152</f>
        <v>0.52271139063591898</v>
      </c>
    </row>
    <row r="150" spans="2:8" x14ac:dyDescent="0.25">
      <c r="B150"/>
      <c r="E150" s="15"/>
      <c r="F150" s="11" t="s">
        <v>146</v>
      </c>
      <c r="G150" s="9">
        <v>253</v>
      </c>
      <c r="H150" s="16">
        <f>G150/G152</f>
        <v>0.17679944095038436</v>
      </c>
    </row>
    <row r="151" spans="2:8" ht="16.5" thickBot="1" x14ac:dyDescent="0.3">
      <c r="E151" s="15"/>
      <c r="F151" s="23" t="s">
        <v>147</v>
      </c>
      <c r="G151" s="28">
        <v>430</v>
      </c>
      <c r="H151" s="29">
        <f>G151/G152</f>
        <v>0.30048916841369672</v>
      </c>
    </row>
    <row r="152" spans="2:8" ht="16.5" thickBot="1" x14ac:dyDescent="0.3">
      <c r="E152" s="27"/>
      <c r="F152" s="39" t="s">
        <v>15</v>
      </c>
      <c r="G152" s="45">
        <f>SUM(G149:G151)</f>
        <v>1431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607</v>
      </c>
      <c r="H155" s="16">
        <f>G155/G158</f>
        <v>0.42507002801120447</v>
      </c>
    </row>
    <row r="156" spans="2:8" x14ac:dyDescent="0.25">
      <c r="E156" s="15"/>
      <c r="F156" s="11" t="s">
        <v>150</v>
      </c>
      <c r="G156" s="9">
        <v>266</v>
      </c>
      <c r="H156" s="16">
        <f>G156/G158</f>
        <v>0.18627450980392157</v>
      </c>
    </row>
    <row r="157" spans="2:8" ht="16.5" thickBot="1" x14ac:dyDescent="0.3">
      <c r="E157" s="15"/>
      <c r="F157" s="23" t="s">
        <v>151</v>
      </c>
      <c r="G157" s="28">
        <v>555</v>
      </c>
      <c r="H157" s="29">
        <f>G157/G158</f>
        <v>0.38865546218487396</v>
      </c>
    </row>
    <row r="158" spans="2:8" ht="16.5" thickBot="1" x14ac:dyDescent="0.3">
      <c r="E158" s="27"/>
      <c r="F158" s="39" t="s">
        <v>15</v>
      </c>
      <c r="G158" s="45">
        <f>SUM(G155:G157)</f>
        <v>1428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765</v>
      </c>
      <c r="H161" s="16">
        <f>G161/G163</f>
        <v>0.54603854389721629</v>
      </c>
    </row>
    <row r="162" spans="5:8" ht="16.5" thickBot="1" x14ac:dyDescent="0.3">
      <c r="E162" s="15"/>
      <c r="F162" s="23" t="s">
        <v>154</v>
      </c>
      <c r="G162" s="28">
        <v>636</v>
      </c>
      <c r="H162" s="29">
        <f>G162/G163</f>
        <v>0.45396145610278371</v>
      </c>
    </row>
    <row r="163" spans="5:8" ht="16.5" thickBot="1" x14ac:dyDescent="0.3">
      <c r="E163" s="27"/>
      <c r="F163" s="39" t="s">
        <v>15</v>
      </c>
      <c r="G163" s="45">
        <f>SUM(G161:G162)</f>
        <v>1401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633</v>
      </c>
      <c r="H166" s="16">
        <f>G166/G168</f>
        <v>0.46958456973293766</v>
      </c>
    </row>
    <row r="167" spans="5:8" ht="16.5" thickBot="1" x14ac:dyDescent="0.3">
      <c r="E167" s="15"/>
      <c r="F167" s="23" t="s">
        <v>157</v>
      </c>
      <c r="G167" s="28">
        <v>715</v>
      </c>
      <c r="H167" s="29">
        <f>G167/G168</f>
        <v>0.53041543026706228</v>
      </c>
    </row>
    <row r="168" spans="5:8" ht="16.5" thickBot="1" x14ac:dyDescent="0.3">
      <c r="E168" s="27"/>
      <c r="F168" s="39" t="s">
        <v>15</v>
      </c>
      <c r="G168" s="45">
        <f>SUM(G166:G167)</f>
        <v>1348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728</v>
      </c>
      <c r="H171" s="16">
        <f>G171/G176</f>
        <v>0.23728813559322035</v>
      </c>
    </row>
    <row r="172" spans="5:8" x14ac:dyDescent="0.25">
      <c r="E172" s="15"/>
      <c r="F172" s="11" t="s">
        <v>50</v>
      </c>
      <c r="G172" s="9">
        <v>1027</v>
      </c>
      <c r="H172" s="16">
        <f>G172/G176</f>
        <v>0.3347457627118644</v>
      </c>
    </row>
    <row r="173" spans="5:8" x14ac:dyDescent="0.25">
      <c r="E173" s="15"/>
      <c r="F173" s="11" t="s">
        <v>160</v>
      </c>
      <c r="G173" s="9">
        <v>622</v>
      </c>
      <c r="H173" s="16">
        <f>G173/G176</f>
        <v>0.20273794002607562</v>
      </c>
    </row>
    <row r="174" spans="5:8" x14ac:dyDescent="0.25">
      <c r="E174" s="15"/>
      <c r="F174" s="11" t="s">
        <v>161</v>
      </c>
      <c r="G174" s="9">
        <v>228</v>
      </c>
      <c r="H174" s="16">
        <f>G174/G176</f>
        <v>7.4315514993481088E-2</v>
      </c>
    </row>
    <row r="175" spans="5:8" ht="16.5" thickBot="1" x14ac:dyDescent="0.3">
      <c r="E175" s="15"/>
      <c r="F175" s="23" t="s">
        <v>162</v>
      </c>
      <c r="G175" s="28">
        <v>463</v>
      </c>
      <c r="H175" s="29">
        <f>G175/G176</f>
        <v>0.15091264667535853</v>
      </c>
    </row>
    <row r="176" spans="5:8" ht="16.5" thickBot="1" x14ac:dyDescent="0.3">
      <c r="E176" s="27"/>
      <c r="F176" s="39" t="s">
        <v>15</v>
      </c>
      <c r="G176" s="45">
        <f>SUM(G171:G175)</f>
        <v>3068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2382</v>
      </c>
      <c r="H179" s="16">
        <f>G179/G181</f>
        <v>0.79825737265415553</v>
      </c>
    </row>
    <row r="180" spans="5:8" ht="16.5" thickBot="1" x14ac:dyDescent="0.3">
      <c r="E180" s="15"/>
      <c r="F180" s="23" t="s">
        <v>165</v>
      </c>
      <c r="G180" s="28">
        <v>602</v>
      </c>
      <c r="H180" s="29">
        <f>G180/G181</f>
        <v>0.2017426273458445</v>
      </c>
    </row>
    <row r="181" spans="5:8" ht="16.5" thickBot="1" x14ac:dyDescent="0.3">
      <c r="E181" s="27"/>
      <c r="F181" s="39" t="s">
        <v>15</v>
      </c>
      <c r="G181" s="45">
        <f>SUM(G179:G180)</f>
        <v>2984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1986</v>
      </c>
      <c r="H184" s="16">
        <f>G184/G186</f>
        <v>0.68814968814968813</v>
      </c>
    </row>
    <row r="185" spans="5:8" ht="16.5" thickBot="1" x14ac:dyDescent="0.3">
      <c r="E185" s="15"/>
      <c r="F185" s="23" t="s">
        <v>168</v>
      </c>
      <c r="G185" s="28">
        <v>900</v>
      </c>
      <c r="H185" s="29">
        <f>G185/G186</f>
        <v>0.31185031185031187</v>
      </c>
    </row>
    <row r="186" spans="5:8" ht="16.5" thickBot="1" x14ac:dyDescent="0.3">
      <c r="E186" s="27"/>
      <c r="F186" s="39" t="s">
        <v>15</v>
      </c>
      <c r="G186" s="45">
        <f>SUM(G184:G185)</f>
        <v>2886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</row>
    <row r="3" spans="1:13" x14ac:dyDescent="0.25">
      <c r="A3" s="15" t="s">
        <v>2</v>
      </c>
      <c r="B3" s="9">
        <v>12</v>
      </c>
      <c r="C3" s="16">
        <f>B3/B16</f>
        <v>4.3715846994535519E-3</v>
      </c>
      <c r="E3" s="15" t="s">
        <v>56</v>
      </c>
      <c r="F3" s="8" t="s">
        <v>57</v>
      </c>
      <c r="G3" s="9">
        <v>235</v>
      </c>
      <c r="H3" s="16">
        <f>G3/G5</f>
        <v>0.52690582959641252</v>
      </c>
      <c r="J3" s="15"/>
      <c r="K3" s="8" t="s">
        <v>197</v>
      </c>
      <c r="L3" s="9">
        <v>147</v>
      </c>
      <c r="M3" s="16">
        <f>L3/L5</f>
        <v>0.29518072289156627</v>
      </c>
    </row>
    <row r="4" spans="1:13" ht="16.5" thickBot="1" x14ac:dyDescent="0.3">
      <c r="A4" s="15" t="s">
        <v>3</v>
      </c>
      <c r="B4" s="9">
        <v>286</v>
      </c>
      <c r="C4" s="16">
        <f>B4/B16</f>
        <v>0.10418943533697632</v>
      </c>
      <c r="E4" s="15"/>
      <c r="F4" s="24" t="s">
        <v>58</v>
      </c>
      <c r="G4" s="28">
        <v>211</v>
      </c>
      <c r="H4" s="29">
        <f>G4/G5</f>
        <v>0.47309417040358742</v>
      </c>
      <c r="J4" s="15"/>
      <c r="K4" s="10" t="s">
        <v>196</v>
      </c>
      <c r="L4" s="28">
        <v>351</v>
      </c>
      <c r="M4" s="29">
        <f>L4/L5</f>
        <v>0.70481927710843373</v>
      </c>
    </row>
    <row r="5" spans="1:13" ht="16.5" thickBot="1" x14ac:dyDescent="0.3">
      <c r="A5" s="15" t="s">
        <v>4</v>
      </c>
      <c r="B5" s="9">
        <v>7</v>
      </c>
      <c r="C5" s="16">
        <f>B5/B16</f>
        <v>2.5500910746812386E-3</v>
      </c>
      <c r="E5" s="27"/>
      <c r="F5" s="32" t="s">
        <v>15</v>
      </c>
      <c r="G5" s="45">
        <f>SUM(G3:G4)</f>
        <v>446</v>
      </c>
      <c r="H5" s="34">
        <f>SUM(H3:H4)</f>
        <v>1</v>
      </c>
      <c r="J5" s="27"/>
      <c r="K5" s="32" t="s">
        <v>15</v>
      </c>
      <c r="L5" s="45">
        <f>SUM(L3:L4)</f>
        <v>498</v>
      </c>
      <c r="M5" s="34">
        <f>SUM(M3:M4)</f>
        <v>1</v>
      </c>
    </row>
    <row r="6" spans="1:13" ht="16.5" thickBot="1" x14ac:dyDescent="0.3">
      <c r="A6" s="15" t="s">
        <v>5</v>
      </c>
      <c r="B6" s="9">
        <v>602</v>
      </c>
      <c r="C6" s="16">
        <f>B6/B16</f>
        <v>0.21930783242258653</v>
      </c>
    </row>
    <row r="7" spans="1:13" x14ac:dyDescent="0.25">
      <c r="A7" s="15" t="s">
        <v>6</v>
      </c>
      <c r="B7" s="9">
        <v>1</v>
      </c>
      <c r="C7" s="16">
        <f>B7/B16</f>
        <v>3.6429872495446266E-4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2</v>
      </c>
      <c r="C8" s="16">
        <f>B8/B16</f>
        <v>7.2859744990892532E-4</v>
      </c>
      <c r="E8" s="15"/>
      <c r="F8" s="8" t="s">
        <v>60</v>
      </c>
      <c r="G8" s="9">
        <v>157</v>
      </c>
      <c r="H8" s="16">
        <f>G8/G11</f>
        <v>0.31589537223340042</v>
      </c>
      <c r="J8" s="15"/>
      <c r="K8" s="8" t="s">
        <v>199</v>
      </c>
      <c r="L8" s="9">
        <v>347</v>
      </c>
      <c r="M8" s="16">
        <f>L8/L10</f>
        <v>0.74784482758620685</v>
      </c>
    </row>
    <row r="9" spans="1:13" ht="16.5" thickBot="1" x14ac:dyDescent="0.3">
      <c r="A9" s="15" t="s">
        <v>8</v>
      </c>
      <c r="B9" s="9">
        <v>1</v>
      </c>
      <c r="C9" s="16">
        <f>B9/B16</f>
        <v>3.6429872495446266E-4</v>
      </c>
      <c r="E9" s="15"/>
      <c r="F9" s="8" t="s">
        <v>61</v>
      </c>
      <c r="G9" s="9">
        <v>160</v>
      </c>
      <c r="H9" s="16">
        <f>G9/G11</f>
        <v>0.32193158953722334</v>
      </c>
      <c r="J9" s="15"/>
      <c r="K9" s="24" t="s">
        <v>200</v>
      </c>
      <c r="L9" s="28">
        <v>117</v>
      </c>
      <c r="M9" s="29">
        <f>L9/L10</f>
        <v>0.25215517241379309</v>
      </c>
    </row>
    <row r="10" spans="1:13" ht="16.5" thickBot="1" x14ac:dyDescent="0.3">
      <c r="A10" s="15" t="s">
        <v>9</v>
      </c>
      <c r="B10" s="9">
        <v>70</v>
      </c>
      <c r="C10" s="16">
        <f>B10/B16</f>
        <v>2.5500910746812388E-2</v>
      </c>
      <c r="E10" s="15"/>
      <c r="F10" s="24" t="s">
        <v>62</v>
      </c>
      <c r="G10" s="28">
        <v>180</v>
      </c>
      <c r="H10" s="29">
        <f>G10/G11</f>
        <v>0.36217303822937624</v>
      </c>
      <c r="J10" s="27"/>
      <c r="K10" s="32" t="s">
        <v>15</v>
      </c>
      <c r="L10" s="45">
        <f>SUM(L8:L9)</f>
        <v>464</v>
      </c>
      <c r="M10" s="34">
        <f>SUM(M8:M9)</f>
        <v>1</v>
      </c>
    </row>
    <row r="11" spans="1:13" ht="16.5" thickBot="1" x14ac:dyDescent="0.3">
      <c r="A11" s="15" t="s">
        <v>10</v>
      </c>
      <c r="B11" s="9">
        <v>2</v>
      </c>
      <c r="C11" s="16">
        <f>B11/B16</f>
        <v>7.2859744990892532E-4</v>
      </c>
      <c r="E11" s="27"/>
      <c r="F11" s="32" t="s">
        <v>15</v>
      </c>
      <c r="G11" s="45">
        <f>SUM(G8:G10)</f>
        <v>497</v>
      </c>
      <c r="H11" s="34">
        <f>SUM(H8:H10)</f>
        <v>1</v>
      </c>
    </row>
    <row r="12" spans="1:13" ht="16.5" thickBot="1" x14ac:dyDescent="0.3">
      <c r="A12" s="15" t="s">
        <v>11</v>
      </c>
      <c r="B12" s="9">
        <v>250</v>
      </c>
      <c r="C12" s="16">
        <f>B12/B16</f>
        <v>9.107468123861566E-2</v>
      </c>
      <c r="F12" s="4"/>
      <c r="J12" s="12" t="s">
        <v>221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2</v>
      </c>
      <c r="C13" s="16">
        <f>B13/B16</f>
        <v>7.2859744990892532E-4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206</v>
      </c>
      <c r="M13" s="16">
        <f>L13/L15</f>
        <v>0.67320261437908502</v>
      </c>
    </row>
    <row r="14" spans="1:13" ht="16.5" thickBot="1" x14ac:dyDescent="0.3">
      <c r="A14" s="15" t="s">
        <v>13</v>
      </c>
      <c r="B14" s="9">
        <v>1496</v>
      </c>
      <c r="C14" s="16">
        <f>B14/B16</f>
        <v>0.54499089253187616</v>
      </c>
      <c r="E14" s="21"/>
      <c r="F14" s="10" t="s">
        <v>64</v>
      </c>
      <c r="G14" s="9">
        <v>173</v>
      </c>
      <c r="H14" s="16">
        <f>G14/G17</f>
        <v>0.37284482758620691</v>
      </c>
      <c r="J14" s="15"/>
      <c r="K14" s="24" t="s">
        <v>223</v>
      </c>
      <c r="L14" s="28">
        <v>100</v>
      </c>
      <c r="M14" s="29">
        <f>L14/L15</f>
        <v>0.32679738562091504</v>
      </c>
    </row>
    <row r="15" spans="1:13" ht="16.5" thickBot="1" x14ac:dyDescent="0.3">
      <c r="A15" s="22" t="s">
        <v>14</v>
      </c>
      <c r="B15" s="28">
        <v>14</v>
      </c>
      <c r="C15" s="29">
        <f>B15/B16</f>
        <v>5.1001821493624772E-3</v>
      </c>
      <c r="E15" s="21"/>
      <c r="F15" s="10" t="s">
        <v>65</v>
      </c>
      <c r="G15" s="9">
        <v>181</v>
      </c>
      <c r="H15" s="16">
        <f>G15/G17</f>
        <v>0.39008620689655171</v>
      </c>
      <c r="J15" s="27"/>
      <c r="K15" s="32" t="s">
        <v>15</v>
      </c>
      <c r="L15" s="45">
        <f>SUM(L13:L14)</f>
        <v>306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2745</v>
      </c>
      <c r="C16" s="34">
        <f>SUM(C3:C15)</f>
        <v>1.0000000000000002</v>
      </c>
      <c r="E16" s="15"/>
      <c r="F16" s="31" t="s">
        <v>66</v>
      </c>
      <c r="G16" s="28">
        <v>110</v>
      </c>
      <c r="H16" s="29">
        <f>G16/G17</f>
        <v>0.23706896551724138</v>
      </c>
    </row>
    <row r="17" spans="1:13" ht="16.5" thickBot="1" x14ac:dyDescent="0.3">
      <c r="E17" s="27"/>
      <c r="F17" s="38" t="s">
        <v>15</v>
      </c>
      <c r="G17" s="45">
        <f>SUM(G14:G16)</f>
        <v>464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440</v>
      </c>
      <c r="M18" s="16">
        <f>L18/L20</f>
        <v>0.50171037628278226</v>
      </c>
    </row>
    <row r="19" spans="1:13" ht="16.5" thickBot="1" x14ac:dyDescent="0.3">
      <c r="A19" s="15" t="s">
        <v>19</v>
      </c>
      <c r="B19" s="9">
        <v>46</v>
      </c>
      <c r="C19" s="16">
        <f>B19/B24</f>
        <v>1.8937834499794155E-2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437</v>
      </c>
      <c r="M19" s="29">
        <f>L19/L20</f>
        <v>0.4982896237172178</v>
      </c>
    </row>
    <row r="20" spans="1:13" ht="16.5" thickBot="1" x14ac:dyDescent="0.3">
      <c r="A20" s="15" t="s">
        <v>20</v>
      </c>
      <c r="B20" s="9">
        <v>113</v>
      </c>
      <c r="C20" s="16">
        <f>B20/B24</f>
        <v>4.6521202140798683E-2</v>
      </c>
      <c r="E20" s="15"/>
      <c r="F20" s="11" t="s">
        <v>68</v>
      </c>
      <c r="G20" s="9">
        <v>207</v>
      </c>
      <c r="H20" s="16">
        <f>G20/G22</f>
        <v>0.45594713656387664</v>
      </c>
      <c r="J20" s="27"/>
      <c r="K20" s="32" t="s">
        <v>15</v>
      </c>
      <c r="L20" s="45">
        <f>SUM(L18:L19)</f>
        <v>877</v>
      </c>
      <c r="M20" s="34">
        <f>SUM(M18:M19)</f>
        <v>1</v>
      </c>
    </row>
    <row r="21" spans="1:13" ht="16.5" thickBot="1" x14ac:dyDescent="0.3">
      <c r="A21" s="15" t="s">
        <v>21</v>
      </c>
      <c r="B21" s="9">
        <v>564</v>
      </c>
      <c r="C21" s="16">
        <f>B21/B24</f>
        <v>0.23219431864965007</v>
      </c>
      <c r="E21" s="15"/>
      <c r="F21" s="23" t="s">
        <v>69</v>
      </c>
      <c r="G21" s="28">
        <v>247</v>
      </c>
      <c r="H21" s="29">
        <f>G21/G22</f>
        <v>0.54405286343612336</v>
      </c>
    </row>
    <row r="22" spans="1:13" ht="16.5" thickBot="1" x14ac:dyDescent="0.3">
      <c r="A22" s="15" t="s">
        <v>22</v>
      </c>
      <c r="B22" s="9">
        <v>27</v>
      </c>
      <c r="C22" s="16">
        <f>B22/B24</f>
        <v>1.1115685467270481E-2</v>
      </c>
      <c r="E22" s="27"/>
      <c r="F22" s="39" t="s">
        <v>15</v>
      </c>
      <c r="G22" s="45">
        <f>SUM(G20:G21)</f>
        <v>454</v>
      </c>
      <c r="H22" s="34">
        <f>SUM(H20:H21)</f>
        <v>1</v>
      </c>
    </row>
    <row r="23" spans="1:13" ht="16.5" thickBot="1" x14ac:dyDescent="0.3">
      <c r="A23" s="22" t="s">
        <v>23</v>
      </c>
      <c r="B23" s="28">
        <v>1679</v>
      </c>
      <c r="C23" s="29">
        <f>B23/B24</f>
        <v>0.69123095924248656</v>
      </c>
      <c r="F23" s="3"/>
    </row>
    <row r="24" spans="1:13" ht="16.5" thickBot="1" x14ac:dyDescent="0.3">
      <c r="A24" s="35" t="s">
        <v>15</v>
      </c>
      <c r="B24" s="45">
        <f>SUM(B19:B23)</f>
        <v>2429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174</v>
      </c>
      <c r="H25" s="16">
        <f>G25/G29</f>
        <v>0.40559440559440557</v>
      </c>
    </row>
    <row r="26" spans="1:13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64</v>
      </c>
      <c r="H26" s="16">
        <f>G26/G29</f>
        <v>0.14918414918414918</v>
      </c>
    </row>
    <row r="27" spans="1:13" x14ac:dyDescent="0.25">
      <c r="A27" s="15" t="s">
        <v>30</v>
      </c>
      <c r="B27" s="9">
        <v>595</v>
      </c>
      <c r="C27" s="16">
        <f>B27/B30</f>
        <v>0.23809523809523808</v>
      </c>
      <c r="E27" s="15"/>
      <c r="F27" s="11" t="s">
        <v>73</v>
      </c>
      <c r="G27" s="9">
        <v>69</v>
      </c>
      <c r="H27" s="16">
        <f>G27/G29</f>
        <v>0.16083916083916083</v>
      </c>
    </row>
    <row r="28" spans="1:13" ht="16.5" thickBot="1" x14ac:dyDescent="0.3">
      <c r="A28" s="15" t="s">
        <v>28</v>
      </c>
      <c r="B28" s="9">
        <v>1765</v>
      </c>
      <c r="C28" s="16">
        <f>B28/B30</f>
        <v>0.70628251300520206</v>
      </c>
      <c r="E28" s="15"/>
      <c r="F28" s="23" t="s">
        <v>74</v>
      </c>
      <c r="G28" s="28">
        <v>122</v>
      </c>
      <c r="H28" s="29">
        <f>G28/G29</f>
        <v>0.28438228438228436</v>
      </c>
    </row>
    <row r="29" spans="1:13" ht="16.5" thickBot="1" x14ac:dyDescent="0.3">
      <c r="A29" s="22" t="s">
        <v>29</v>
      </c>
      <c r="B29" s="28">
        <v>139</v>
      </c>
      <c r="C29" s="29">
        <f>B29/B30</f>
        <v>5.5622248899559822E-2</v>
      </c>
      <c r="E29" s="27"/>
      <c r="F29" s="39" t="s">
        <v>15</v>
      </c>
      <c r="G29" s="45">
        <f>SUM(G25:G28)</f>
        <v>429</v>
      </c>
      <c r="H29" s="34">
        <f>SUM(H25:H28)</f>
        <v>1</v>
      </c>
    </row>
    <row r="30" spans="1:13" ht="16.5" thickBot="1" x14ac:dyDescent="0.3">
      <c r="A30" s="32" t="s">
        <v>15</v>
      </c>
      <c r="B30" s="45">
        <f>SUM(B27:B29)</f>
        <v>2499</v>
      </c>
      <c r="C30" s="34">
        <f>SUM(C27:C29)</f>
        <v>0.99999999999999989</v>
      </c>
      <c r="E30" s="4"/>
      <c r="F30" s="3"/>
      <c r="G30" s="43"/>
      <c r="H30" s="6"/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158</v>
      </c>
      <c r="H32" s="16">
        <f>G32/G37</f>
        <v>0.38630806845965771</v>
      </c>
    </row>
    <row r="33" spans="1:8" x14ac:dyDescent="0.25">
      <c r="A33" s="15" t="s">
        <v>38</v>
      </c>
      <c r="B33" s="9">
        <v>354</v>
      </c>
      <c r="C33" s="16">
        <f>B33/B35</f>
        <v>0.18900160170848906</v>
      </c>
      <c r="E33" s="15"/>
      <c r="F33" s="11" t="s">
        <v>629</v>
      </c>
      <c r="G33" s="95">
        <v>58</v>
      </c>
      <c r="H33" s="16">
        <f>G33/G37</f>
        <v>0.14180929095354522</v>
      </c>
    </row>
    <row r="34" spans="1:8" ht="16.5" thickBot="1" x14ac:dyDescent="0.3">
      <c r="A34" s="22" t="s">
        <v>39</v>
      </c>
      <c r="B34" s="28">
        <v>1519</v>
      </c>
      <c r="C34" s="29">
        <f>B34/B35</f>
        <v>0.81099839829151099</v>
      </c>
      <c r="E34" s="15"/>
      <c r="F34" s="11" t="s">
        <v>630</v>
      </c>
      <c r="G34" s="95">
        <v>59</v>
      </c>
      <c r="H34" s="16">
        <f>G34/G37</f>
        <v>0.14425427872860636</v>
      </c>
    </row>
    <row r="35" spans="1:8" ht="16.5" thickBot="1" x14ac:dyDescent="0.3">
      <c r="A35" s="32" t="s">
        <v>15</v>
      </c>
      <c r="B35" s="45">
        <f>SUM(B33:B34)</f>
        <v>1873</v>
      </c>
      <c r="C35" s="34">
        <f>SUM(C33:C34)</f>
        <v>1</v>
      </c>
      <c r="E35" s="15"/>
      <c r="F35" s="11" t="s">
        <v>631</v>
      </c>
      <c r="G35" s="95">
        <v>96</v>
      </c>
      <c r="H35" s="16">
        <f>G35/G37</f>
        <v>0.23471882640586797</v>
      </c>
    </row>
    <row r="36" spans="1:8" ht="16.5" thickBot="1" x14ac:dyDescent="0.3">
      <c r="E36" s="15"/>
      <c r="F36" s="23" t="s">
        <v>632</v>
      </c>
      <c r="G36" s="96">
        <v>38</v>
      </c>
      <c r="H36" s="29">
        <f>G36/G37</f>
        <v>9.2909535452322736E-2</v>
      </c>
    </row>
    <row r="37" spans="1:8" ht="16.5" thickBot="1" x14ac:dyDescent="0.3">
      <c r="A37" s="12" t="s">
        <v>40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409</v>
      </c>
      <c r="H37" s="37">
        <f>SUM(H32:H36)</f>
        <v>0.99999999999999989</v>
      </c>
    </row>
    <row r="38" spans="1:8" ht="16.5" thickBot="1" x14ac:dyDescent="0.3">
      <c r="A38" s="15" t="s">
        <v>42</v>
      </c>
      <c r="B38" s="9">
        <v>362</v>
      </c>
      <c r="C38" s="16">
        <f>B38/B42</f>
        <v>0.20371412492965674</v>
      </c>
      <c r="F38" s="3"/>
    </row>
    <row r="39" spans="1:8" x14ac:dyDescent="0.25">
      <c r="A39" s="21" t="s">
        <v>41</v>
      </c>
      <c r="B39" s="9">
        <v>597</v>
      </c>
      <c r="C39" s="16">
        <f>B39/B42</f>
        <v>0.33595948227349465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A40" s="15" t="s">
        <v>43</v>
      </c>
      <c r="B40" s="9">
        <v>213</v>
      </c>
      <c r="C40" s="16">
        <f>B40/B42</f>
        <v>0.11986494091164884</v>
      </c>
      <c r="E40" s="15"/>
      <c r="F40" s="11" t="s">
        <v>76</v>
      </c>
      <c r="G40" s="9">
        <v>207</v>
      </c>
      <c r="H40" s="16">
        <f>G40/G44</f>
        <v>7.8707224334600756E-2</v>
      </c>
    </row>
    <row r="41" spans="1:8" ht="16.5" thickBot="1" x14ac:dyDescent="0.3">
      <c r="A41" s="22" t="s">
        <v>44</v>
      </c>
      <c r="B41" s="28">
        <v>605</v>
      </c>
      <c r="C41" s="29">
        <f>B41/B42</f>
        <v>0.34046145188519977</v>
      </c>
      <c r="E41" s="15"/>
      <c r="F41" s="11" t="s">
        <v>77</v>
      </c>
      <c r="G41" s="9">
        <v>2310</v>
      </c>
      <c r="H41" s="16">
        <f>G41/G44</f>
        <v>0.87832699619771859</v>
      </c>
    </row>
    <row r="42" spans="1:8" ht="16.5" thickBot="1" x14ac:dyDescent="0.3">
      <c r="A42" s="35" t="s">
        <v>15</v>
      </c>
      <c r="B42" s="45">
        <f>SUM(B38:B41)</f>
        <v>1777</v>
      </c>
      <c r="C42" s="34">
        <f>SUM(C38:C41)</f>
        <v>1</v>
      </c>
      <c r="E42" s="15"/>
      <c r="F42" s="11" t="s">
        <v>78</v>
      </c>
      <c r="G42" s="9">
        <v>58</v>
      </c>
      <c r="H42" s="16">
        <f>G42/G44</f>
        <v>2.2053231939163497E-2</v>
      </c>
    </row>
    <row r="43" spans="1:8" ht="16.5" thickBot="1" x14ac:dyDescent="0.3">
      <c r="E43" s="15"/>
      <c r="F43" s="23" t="s">
        <v>79</v>
      </c>
      <c r="G43" s="28">
        <v>55</v>
      </c>
      <c r="H43" s="29">
        <f>G43/G44</f>
        <v>2.0912547528517109E-2</v>
      </c>
    </row>
    <row r="44" spans="1:8" ht="16.5" thickBot="1" x14ac:dyDescent="0.3">
      <c r="A44" s="12" t="s">
        <v>52</v>
      </c>
      <c r="B44" s="42" t="s">
        <v>16</v>
      </c>
      <c r="C44" s="19" t="s">
        <v>17</v>
      </c>
      <c r="E44" s="27"/>
      <c r="F44" s="39" t="s">
        <v>15</v>
      </c>
      <c r="G44" s="45">
        <f>SUM(G40:G43)</f>
        <v>2630</v>
      </c>
      <c r="H44" s="34">
        <f>SUM(H40:H43)</f>
        <v>1</v>
      </c>
    </row>
    <row r="45" spans="1:8" ht="16.5" thickBot="1" x14ac:dyDescent="0.3">
      <c r="A45" s="15" t="s">
        <v>53</v>
      </c>
      <c r="B45" s="9">
        <v>1657</v>
      </c>
      <c r="C45" s="16">
        <f>B45/B47</f>
        <v>0.7188720173535792</v>
      </c>
      <c r="E45" s="4"/>
      <c r="F45" s="3"/>
      <c r="G45" s="43"/>
      <c r="H45" s="4"/>
    </row>
    <row r="46" spans="1:8" ht="16.5" thickBot="1" x14ac:dyDescent="0.3">
      <c r="A46" s="22" t="s">
        <v>54</v>
      </c>
      <c r="B46" s="28">
        <v>648</v>
      </c>
      <c r="C46" s="29">
        <f>B46/B47</f>
        <v>0.2811279826464208</v>
      </c>
      <c r="E46" s="12" t="s">
        <v>80</v>
      </c>
      <c r="F46" s="13"/>
      <c r="G46" s="42" t="s">
        <v>16</v>
      </c>
      <c r="H46" s="19" t="s">
        <v>17</v>
      </c>
    </row>
    <row r="47" spans="1:8" ht="16.5" thickBot="1" x14ac:dyDescent="0.3">
      <c r="A47" s="32" t="s">
        <v>15</v>
      </c>
      <c r="B47" s="45">
        <f>SUM(B45:B46)</f>
        <v>2305</v>
      </c>
      <c r="C47" s="34">
        <f>SUM(C45:C46)</f>
        <v>1</v>
      </c>
      <c r="E47" s="15"/>
      <c r="F47" s="11" t="s">
        <v>641</v>
      </c>
      <c r="G47" s="9">
        <v>296</v>
      </c>
      <c r="H47" s="16">
        <f>G47/G49</f>
        <v>0.77894736842105261</v>
      </c>
    </row>
    <row r="48" spans="1:8" ht="16.5" thickBot="1" x14ac:dyDescent="0.3">
      <c r="E48" s="15"/>
      <c r="F48" s="23" t="s">
        <v>82</v>
      </c>
      <c r="G48" s="28">
        <v>84</v>
      </c>
      <c r="H48" s="29">
        <f>G48/G49</f>
        <v>0.22105263157894736</v>
      </c>
    </row>
    <row r="49" spans="2:8" ht="16.5" thickBot="1" x14ac:dyDescent="0.3">
      <c r="E49" s="27"/>
      <c r="F49" s="39" t="s">
        <v>15</v>
      </c>
      <c r="G49" s="45">
        <f>SUM(G47:G48)</f>
        <v>380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273</v>
      </c>
      <c r="H52" s="16">
        <f>G52/G54</f>
        <v>0.72994652406417115</v>
      </c>
    </row>
    <row r="53" spans="2:8" ht="16.5" thickBot="1" x14ac:dyDescent="0.3">
      <c r="E53" s="15"/>
      <c r="F53" s="23" t="s">
        <v>85</v>
      </c>
      <c r="G53" s="28">
        <v>101</v>
      </c>
      <c r="H53" s="29">
        <f>G53/G54</f>
        <v>0.2700534759358289</v>
      </c>
    </row>
    <row r="54" spans="2:8" ht="16.5" thickBot="1" x14ac:dyDescent="0.3">
      <c r="E54" s="27"/>
      <c r="F54" s="39" t="s">
        <v>15</v>
      </c>
      <c r="G54" s="45">
        <f>SUM(G52:G53)</f>
        <v>374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160</v>
      </c>
      <c r="H57" s="16">
        <f>G57/G59</f>
        <v>0.41450777202072536</v>
      </c>
    </row>
    <row r="58" spans="2:8" ht="16.5" thickBot="1" x14ac:dyDescent="0.3">
      <c r="B58"/>
      <c r="E58" s="15"/>
      <c r="F58" s="23" t="s">
        <v>88</v>
      </c>
      <c r="G58" s="28">
        <v>226</v>
      </c>
      <c r="H58" s="29">
        <f>G58/G59</f>
        <v>0.58549222797927458</v>
      </c>
    </row>
    <row r="59" spans="2:8" ht="16.5" thickBot="1" x14ac:dyDescent="0.3">
      <c r="B59"/>
      <c r="E59" s="27"/>
      <c r="F59" s="39" t="s">
        <v>15</v>
      </c>
      <c r="G59" s="45">
        <f>SUM(G57:G58)</f>
        <v>386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215</v>
      </c>
      <c r="H62" s="16">
        <f>G62/G64</f>
        <v>0.56878306878306883</v>
      </c>
    </row>
    <row r="63" spans="2:8" ht="16.5" thickBot="1" x14ac:dyDescent="0.3">
      <c r="B63"/>
      <c r="E63" s="15"/>
      <c r="F63" s="23" t="s">
        <v>91</v>
      </c>
      <c r="G63" s="28">
        <v>163</v>
      </c>
      <c r="H63" s="29">
        <f>G63/G64</f>
        <v>0.43121693121693122</v>
      </c>
    </row>
    <row r="64" spans="2:8" ht="16.5" thickBot="1" x14ac:dyDescent="0.3">
      <c r="B64"/>
      <c r="E64" s="27"/>
      <c r="F64" s="39" t="s">
        <v>15</v>
      </c>
      <c r="G64" s="45">
        <f>SUM(G62:G63)</f>
        <v>378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240</v>
      </c>
      <c r="H67" s="16">
        <f>G67/G70</f>
        <v>0.45977011494252873</v>
      </c>
    </row>
    <row r="68" spans="2:8" x14ac:dyDescent="0.25">
      <c r="B68"/>
      <c r="E68" s="15"/>
      <c r="F68" s="11" t="s">
        <v>94</v>
      </c>
      <c r="G68" s="9">
        <v>110</v>
      </c>
      <c r="H68" s="16">
        <f>G68/G70</f>
        <v>0.21072796934865901</v>
      </c>
    </row>
    <row r="69" spans="2:8" ht="16.5" thickBot="1" x14ac:dyDescent="0.3">
      <c r="B69"/>
      <c r="E69" s="15"/>
      <c r="F69" s="23" t="s">
        <v>95</v>
      </c>
      <c r="G69" s="28">
        <v>172</v>
      </c>
      <c r="H69" s="29">
        <f>G69/G70</f>
        <v>0.32950191570881227</v>
      </c>
    </row>
    <row r="70" spans="2:8" ht="16.5" thickBot="1" x14ac:dyDescent="0.3">
      <c r="B70"/>
      <c r="E70" s="27"/>
      <c r="F70" s="39" t="s">
        <v>15</v>
      </c>
      <c r="G70" s="45">
        <f>SUM(G67:G69)</f>
        <v>522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181</v>
      </c>
      <c r="H73" s="16">
        <f>G73/G75</f>
        <v>0.37551867219917012</v>
      </c>
    </row>
    <row r="74" spans="2:8" ht="16.5" thickBot="1" x14ac:dyDescent="0.3">
      <c r="B74"/>
      <c r="E74" s="15"/>
      <c r="F74" s="23" t="s">
        <v>98</v>
      </c>
      <c r="G74" s="28">
        <v>301</v>
      </c>
      <c r="H74" s="29">
        <f>G74/G75</f>
        <v>0.62448132780082988</v>
      </c>
    </row>
    <row r="75" spans="2:8" ht="16.5" thickBot="1" x14ac:dyDescent="0.3">
      <c r="B75"/>
      <c r="E75" s="27"/>
      <c r="F75" s="39" t="s">
        <v>15</v>
      </c>
      <c r="G75" s="45">
        <f>SUM(G73:G74)</f>
        <v>482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175</v>
      </c>
      <c r="H78" s="16">
        <f>G78/G82</f>
        <v>0.352112676056338</v>
      </c>
    </row>
    <row r="79" spans="2:8" x14ac:dyDescent="0.25">
      <c r="B79"/>
      <c r="E79" s="22"/>
      <c r="F79" s="23" t="s">
        <v>101</v>
      </c>
      <c r="G79" s="28">
        <v>81</v>
      </c>
      <c r="H79" s="29">
        <f>G79/G82</f>
        <v>0.16297786720321933</v>
      </c>
    </row>
    <row r="80" spans="2:8" x14ac:dyDescent="0.25">
      <c r="B80"/>
      <c r="E80" s="15"/>
      <c r="F80" s="11" t="s">
        <v>635</v>
      </c>
      <c r="G80" s="9">
        <v>189</v>
      </c>
      <c r="H80" s="16">
        <f>G80/G82</f>
        <v>0.38028169014084506</v>
      </c>
    </row>
    <row r="81" spans="2:8" ht="16.5" thickBot="1" x14ac:dyDescent="0.3">
      <c r="B81"/>
      <c r="E81" s="17"/>
      <c r="F81" s="91" t="s">
        <v>636</v>
      </c>
      <c r="G81" s="40">
        <v>52</v>
      </c>
      <c r="H81" s="41">
        <f>G81/G82</f>
        <v>0.10462776659959759</v>
      </c>
    </row>
    <row r="82" spans="2:8" ht="16.5" thickBot="1" x14ac:dyDescent="0.3">
      <c r="B82"/>
      <c r="E82" s="104"/>
      <c r="F82" s="105" t="s">
        <v>15</v>
      </c>
      <c r="G82" s="106">
        <f>SUM(G78:G81)</f>
        <v>497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201</v>
      </c>
      <c r="H85" s="16">
        <f>G85/G88</f>
        <v>0.40606060606060607</v>
      </c>
    </row>
    <row r="86" spans="2:8" x14ac:dyDescent="0.25">
      <c r="B86"/>
      <c r="E86" s="15"/>
      <c r="F86" s="11" t="s">
        <v>104</v>
      </c>
      <c r="G86" s="9">
        <v>159</v>
      </c>
      <c r="H86" s="16">
        <f>G86/G88</f>
        <v>0.32121212121212123</v>
      </c>
    </row>
    <row r="87" spans="2:8" ht="16.5" thickBot="1" x14ac:dyDescent="0.3">
      <c r="B87"/>
      <c r="E87" s="15"/>
      <c r="F87" s="23" t="s">
        <v>105</v>
      </c>
      <c r="G87" s="28">
        <v>135</v>
      </c>
      <c r="H87" s="29">
        <f>G87/G88</f>
        <v>0.27272727272727271</v>
      </c>
    </row>
    <row r="88" spans="2:8" ht="16.5" thickBot="1" x14ac:dyDescent="0.3">
      <c r="B88"/>
      <c r="E88" s="27"/>
      <c r="F88" s="39" t="s">
        <v>15</v>
      </c>
      <c r="G88" s="45">
        <f>SUM(G85:G87)</f>
        <v>495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303</v>
      </c>
      <c r="H91" s="16">
        <f>G91/G93</f>
        <v>0.61460446247464506</v>
      </c>
    </row>
    <row r="92" spans="2:8" ht="16.5" thickBot="1" x14ac:dyDescent="0.3">
      <c r="B92"/>
      <c r="E92" s="15"/>
      <c r="F92" s="23" t="s">
        <v>108</v>
      </c>
      <c r="G92" s="28">
        <v>190</v>
      </c>
      <c r="H92" s="29">
        <f>G92/G93</f>
        <v>0.38539553752535499</v>
      </c>
    </row>
    <row r="93" spans="2:8" ht="16.5" thickBot="1" x14ac:dyDescent="0.3">
      <c r="B93"/>
      <c r="E93" s="27"/>
      <c r="F93" s="39" t="s">
        <v>15</v>
      </c>
      <c r="G93" s="45">
        <f>SUM(G91:G92)</f>
        <v>493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250</v>
      </c>
      <c r="H96" s="16">
        <f>G96/G98</f>
        <v>0.5376344086021505</v>
      </c>
    </row>
    <row r="97" spans="2:8" ht="16.5" thickBot="1" x14ac:dyDescent="0.3">
      <c r="B97"/>
      <c r="E97" s="15"/>
      <c r="F97" s="23" t="s">
        <v>111</v>
      </c>
      <c r="G97" s="28">
        <v>215</v>
      </c>
      <c r="H97" s="29">
        <f>G97/G98</f>
        <v>0.46236559139784944</v>
      </c>
    </row>
    <row r="98" spans="2:8" ht="16.5" thickBot="1" x14ac:dyDescent="0.3">
      <c r="B98"/>
      <c r="E98" s="27"/>
      <c r="F98" s="39" t="s">
        <v>15</v>
      </c>
      <c r="G98" s="45">
        <f>SUM(G96:G97)</f>
        <v>465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141</v>
      </c>
      <c r="H101" s="16">
        <f>G101/G103</f>
        <v>0.58995815899581594</v>
      </c>
    </row>
    <row r="102" spans="2:8" ht="16.5" thickBot="1" x14ac:dyDescent="0.3">
      <c r="B102"/>
      <c r="E102" s="15"/>
      <c r="F102" s="23" t="s">
        <v>114</v>
      </c>
      <c r="G102" s="28">
        <v>98</v>
      </c>
      <c r="H102" s="29">
        <f>G102/G103</f>
        <v>0.41004184100418412</v>
      </c>
    </row>
    <row r="103" spans="2:8" ht="16.5" thickBot="1" x14ac:dyDescent="0.3">
      <c r="B103"/>
      <c r="E103" s="27"/>
      <c r="F103" s="39" t="s">
        <v>15</v>
      </c>
      <c r="G103" s="45">
        <f>SUM(G101:G102)</f>
        <v>239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120</v>
      </c>
      <c r="H106" s="16">
        <f>G106/G108</f>
        <v>0.45454545454545453</v>
      </c>
    </row>
    <row r="107" spans="2:8" ht="16.5" thickBot="1" x14ac:dyDescent="0.3">
      <c r="B107"/>
      <c r="E107" s="15"/>
      <c r="F107" s="23" t="s">
        <v>117</v>
      </c>
      <c r="G107" s="28">
        <v>144</v>
      </c>
      <c r="H107" s="29">
        <f>G107/G108</f>
        <v>0.54545454545454541</v>
      </c>
    </row>
    <row r="108" spans="2:8" ht="16.5" thickBot="1" x14ac:dyDescent="0.3">
      <c r="B108"/>
      <c r="E108" s="27"/>
      <c r="F108" s="39" t="s">
        <v>15</v>
      </c>
      <c r="G108" s="45">
        <f>SUM(G106:G107)</f>
        <v>264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149</v>
      </c>
      <c r="H111" s="16">
        <f>G111/G116</f>
        <v>0.43440233236151604</v>
      </c>
    </row>
    <row r="112" spans="2:8" x14ac:dyDescent="0.25">
      <c r="B112"/>
      <c r="E112" s="15"/>
      <c r="F112" s="11" t="s">
        <v>120</v>
      </c>
      <c r="G112" s="9">
        <v>10</v>
      </c>
      <c r="H112" s="16">
        <f>G112/G116</f>
        <v>2.9154518950437316E-2</v>
      </c>
    </row>
    <row r="113" spans="2:8" x14ac:dyDescent="0.25">
      <c r="B113"/>
      <c r="E113" s="15"/>
      <c r="F113" s="11" t="s">
        <v>121</v>
      </c>
      <c r="G113" s="9">
        <v>65</v>
      </c>
      <c r="H113" s="16">
        <f>G113/G116</f>
        <v>0.18950437317784258</v>
      </c>
    </row>
    <row r="114" spans="2:8" x14ac:dyDescent="0.25">
      <c r="B114"/>
      <c r="E114" s="15"/>
      <c r="F114" s="11" t="s">
        <v>122</v>
      </c>
      <c r="G114" s="9">
        <v>47</v>
      </c>
      <c r="H114" s="16">
        <f>G114/G116</f>
        <v>0.13702623906705538</v>
      </c>
    </row>
    <row r="115" spans="2:8" ht="16.5" thickBot="1" x14ac:dyDescent="0.3">
      <c r="B115"/>
      <c r="E115" s="15"/>
      <c r="F115" s="23" t="s">
        <v>123</v>
      </c>
      <c r="G115" s="28">
        <v>72</v>
      </c>
      <c r="H115" s="29">
        <f>G115/G116</f>
        <v>0.2099125364431487</v>
      </c>
    </row>
    <row r="116" spans="2:8" ht="16.5" thickBot="1" x14ac:dyDescent="0.3">
      <c r="B116"/>
      <c r="E116" s="27"/>
      <c r="F116" s="39" t="s">
        <v>15</v>
      </c>
      <c r="G116" s="45">
        <f>SUM(G111:G115)</f>
        <v>343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163</v>
      </c>
      <c r="H119" s="16">
        <f>G119/G121</f>
        <v>0.49695121951219512</v>
      </c>
    </row>
    <row r="120" spans="2:8" ht="16.5" thickBot="1" x14ac:dyDescent="0.3">
      <c r="B120"/>
      <c r="E120" s="15"/>
      <c r="F120" s="23" t="s">
        <v>126</v>
      </c>
      <c r="G120" s="28">
        <v>165</v>
      </c>
      <c r="H120" s="29">
        <f>G120/G121</f>
        <v>0.50304878048780488</v>
      </c>
    </row>
    <row r="121" spans="2:8" ht="16.5" thickBot="1" x14ac:dyDescent="0.3">
      <c r="B121"/>
      <c r="E121" s="27"/>
      <c r="F121" s="39" t="s">
        <v>15</v>
      </c>
      <c r="G121" s="45">
        <f>SUM(G119:G120)</f>
        <v>328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201</v>
      </c>
      <c r="H124" s="16">
        <f>G124/G127</f>
        <v>0.51937984496124034</v>
      </c>
    </row>
    <row r="125" spans="2:8" x14ac:dyDescent="0.25">
      <c r="B125"/>
      <c r="E125" s="15"/>
      <c r="F125" s="11" t="s">
        <v>129</v>
      </c>
      <c r="G125" s="9">
        <v>65</v>
      </c>
      <c r="H125" s="16">
        <f>G125/G127</f>
        <v>0.16795865633074936</v>
      </c>
    </row>
    <row r="126" spans="2:8" ht="16.5" thickBot="1" x14ac:dyDescent="0.3">
      <c r="B126"/>
      <c r="E126" s="15"/>
      <c r="F126" s="23" t="s">
        <v>130</v>
      </c>
      <c r="G126" s="28">
        <v>121</v>
      </c>
      <c r="H126" s="29">
        <f>G126/G127</f>
        <v>0.31266149870801035</v>
      </c>
    </row>
    <row r="127" spans="2:8" ht="16.5" thickBot="1" x14ac:dyDescent="0.3">
      <c r="B127"/>
      <c r="E127" s="27"/>
      <c r="F127" s="39" t="s">
        <v>15</v>
      </c>
      <c r="G127" s="45">
        <f>SUM(G124:G126)</f>
        <v>387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192</v>
      </c>
      <c r="H130" s="16">
        <f>G130/G134</f>
        <v>0.55014326647564471</v>
      </c>
    </row>
    <row r="131" spans="2:8" x14ac:dyDescent="0.25">
      <c r="B131"/>
      <c r="E131" s="15"/>
      <c r="F131" s="11" t="s">
        <v>133</v>
      </c>
      <c r="G131" s="9">
        <v>32</v>
      </c>
      <c r="H131" s="16">
        <f>G131/G134</f>
        <v>9.1690544412607447E-2</v>
      </c>
    </row>
    <row r="132" spans="2:8" x14ac:dyDescent="0.25">
      <c r="B132"/>
      <c r="E132" s="15"/>
      <c r="F132" s="11" t="s">
        <v>134</v>
      </c>
      <c r="G132" s="9">
        <v>93</v>
      </c>
      <c r="H132" s="16">
        <f>G132/G134</f>
        <v>0.26647564469914042</v>
      </c>
    </row>
    <row r="133" spans="2:8" ht="16.5" thickBot="1" x14ac:dyDescent="0.3">
      <c r="B133"/>
      <c r="E133" s="15"/>
      <c r="F133" s="23" t="s">
        <v>135</v>
      </c>
      <c r="G133" s="28">
        <v>32</v>
      </c>
      <c r="H133" s="29">
        <f>G133/G134</f>
        <v>9.1690544412607447E-2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349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179</v>
      </c>
      <c r="H137" s="16">
        <f>G137/G139</f>
        <v>0.54573170731707321</v>
      </c>
    </row>
    <row r="138" spans="2:8" ht="16.5" thickBot="1" x14ac:dyDescent="0.3">
      <c r="B138"/>
      <c r="E138" s="15"/>
      <c r="F138" s="23" t="s">
        <v>138</v>
      </c>
      <c r="G138" s="28">
        <v>149</v>
      </c>
      <c r="H138" s="29">
        <f>G138/G139</f>
        <v>0.45426829268292684</v>
      </c>
    </row>
    <row r="139" spans="2:8" ht="16.5" thickBot="1" x14ac:dyDescent="0.3">
      <c r="B139"/>
      <c r="E139" s="27"/>
      <c r="F139" s="39" t="s">
        <v>15</v>
      </c>
      <c r="G139" s="45">
        <f>SUM(G137:G138)</f>
        <v>328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63</v>
      </c>
      <c r="H142" s="16">
        <f>G142/G146</f>
        <v>0.18584070796460178</v>
      </c>
    </row>
    <row r="143" spans="2:8" x14ac:dyDescent="0.25">
      <c r="B143"/>
      <c r="E143" s="15"/>
      <c r="F143" s="11" t="s">
        <v>141</v>
      </c>
      <c r="G143" s="9">
        <v>142</v>
      </c>
      <c r="H143" s="16">
        <f>G143/G146</f>
        <v>0.41887905604719766</v>
      </c>
    </row>
    <row r="144" spans="2:8" x14ac:dyDescent="0.25">
      <c r="B144"/>
      <c r="E144" s="15"/>
      <c r="F144" s="11" t="s">
        <v>142</v>
      </c>
      <c r="G144" s="9">
        <v>57</v>
      </c>
      <c r="H144" s="16">
        <f>G144/G146</f>
        <v>0.16814159292035399</v>
      </c>
    </row>
    <row r="145" spans="2:8" ht="16.5" thickBot="1" x14ac:dyDescent="0.3">
      <c r="B145"/>
      <c r="E145" s="15"/>
      <c r="F145" s="23" t="s">
        <v>143</v>
      </c>
      <c r="G145" s="28">
        <v>77</v>
      </c>
      <c r="H145" s="29">
        <f>G145/G146</f>
        <v>0.22713864306784662</v>
      </c>
    </row>
    <row r="146" spans="2:8" ht="16.5" thickBot="1" x14ac:dyDescent="0.3">
      <c r="B146"/>
      <c r="E146" s="27"/>
      <c r="F146" s="39" t="s">
        <v>15</v>
      </c>
      <c r="G146" s="45">
        <f>SUM(G142:G145)</f>
        <v>339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B149"/>
      <c r="E149" s="15"/>
      <c r="F149" s="11" t="s">
        <v>145</v>
      </c>
      <c r="G149" s="9">
        <v>186</v>
      </c>
      <c r="H149" s="16">
        <f>G149/G152</f>
        <v>0.53602305475504319</v>
      </c>
    </row>
    <row r="150" spans="2:8" x14ac:dyDescent="0.25">
      <c r="B150"/>
      <c r="E150" s="15"/>
      <c r="F150" s="11" t="s">
        <v>146</v>
      </c>
      <c r="G150" s="9">
        <v>49</v>
      </c>
      <c r="H150" s="16">
        <f>G150/G152</f>
        <v>0.14121037463976946</v>
      </c>
    </row>
    <row r="151" spans="2:8" ht="16.5" thickBot="1" x14ac:dyDescent="0.3">
      <c r="E151" s="15"/>
      <c r="F151" s="23" t="s">
        <v>147</v>
      </c>
      <c r="G151" s="28">
        <v>112</v>
      </c>
      <c r="H151" s="29">
        <f>G151/G152</f>
        <v>0.32276657060518732</v>
      </c>
    </row>
    <row r="152" spans="2:8" ht="16.5" thickBot="1" x14ac:dyDescent="0.3">
      <c r="E152" s="27"/>
      <c r="F152" s="39" t="s">
        <v>15</v>
      </c>
      <c r="G152" s="45">
        <f>SUM(G149:G151)</f>
        <v>347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172</v>
      </c>
      <c r="H155" s="16">
        <f>G155/G158</f>
        <v>0.51343283582089549</v>
      </c>
    </row>
    <row r="156" spans="2:8" x14ac:dyDescent="0.25">
      <c r="E156" s="15"/>
      <c r="F156" s="11" t="s">
        <v>150</v>
      </c>
      <c r="G156" s="9">
        <v>47</v>
      </c>
      <c r="H156" s="16">
        <f>G156/G158</f>
        <v>0.14029850746268657</v>
      </c>
    </row>
    <row r="157" spans="2:8" ht="16.5" thickBot="1" x14ac:dyDescent="0.3">
      <c r="E157" s="15"/>
      <c r="F157" s="23" t="s">
        <v>151</v>
      </c>
      <c r="G157" s="28">
        <v>116</v>
      </c>
      <c r="H157" s="29">
        <f>G157/G158</f>
        <v>0.34626865671641793</v>
      </c>
    </row>
    <row r="158" spans="2:8" ht="16.5" thickBot="1" x14ac:dyDescent="0.3">
      <c r="E158" s="27"/>
      <c r="F158" s="39" t="s">
        <v>15</v>
      </c>
      <c r="G158" s="45">
        <f>SUM(G155:G157)</f>
        <v>335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191</v>
      </c>
      <c r="H161" s="16">
        <f>G161/G163</f>
        <v>0.57703927492447127</v>
      </c>
    </row>
    <row r="162" spans="5:8" ht="16.5" thickBot="1" x14ac:dyDescent="0.3">
      <c r="E162" s="15"/>
      <c r="F162" s="23" t="s">
        <v>154</v>
      </c>
      <c r="G162" s="28">
        <v>140</v>
      </c>
      <c r="H162" s="29">
        <f>G162/G163</f>
        <v>0.42296072507552868</v>
      </c>
    </row>
    <row r="163" spans="5:8" ht="16.5" thickBot="1" x14ac:dyDescent="0.3">
      <c r="E163" s="27"/>
      <c r="F163" s="39" t="s">
        <v>15</v>
      </c>
      <c r="G163" s="45">
        <f>SUM(G161:G162)</f>
        <v>331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154</v>
      </c>
      <c r="H166" s="16">
        <f>G166/G168</f>
        <v>0.48888888888888887</v>
      </c>
    </row>
    <row r="167" spans="5:8" ht="16.5" thickBot="1" x14ac:dyDescent="0.3">
      <c r="E167" s="15"/>
      <c r="F167" s="23" t="s">
        <v>157</v>
      </c>
      <c r="G167" s="28">
        <v>161</v>
      </c>
      <c r="H167" s="29">
        <f>G167/G168</f>
        <v>0.51111111111111107</v>
      </c>
    </row>
    <row r="168" spans="5:8" ht="16.5" thickBot="1" x14ac:dyDescent="0.3">
      <c r="E168" s="27"/>
      <c r="F168" s="39" t="s">
        <v>15</v>
      </c>
      <c r="G168" s="45">
        <f>SUM(G166:G167)</f>
        <v>315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206</v>
      </c>
      <c r="H171" s="16">
        <f>G171/G176</f>
        <v>0.19941916747337851</v>
      </c>
    </row>
    <row r="172" spans="5:8" x14ac:dyDescent="0.25">
      <c r="E172" s="15"/>
      <c r="F172" s="11" t="s">
        <v>50</v>
      </c>
      <c r="G172" s="9">
        <v>453</v>
      </c>
      <c r="H172" s="16">
        <f>G172/G176</f>
        <v>0.43852855759922554</v>
      </c>
    </row>
    <row r="173" spans="5:8" x14ac:dyDescent="0.25">
      <c r="E173" s="15"/>
      <c r="F173" s="11" t="s">
        <v>160</v>
      </c>
      <c r="G173" s="9">
        <v>175</v>
      </c>
      <c r="H173" s="16">
        <f>G173/G176</f>
        <v>0.16940948693126814</v>
      </c>
    </row>
    <row r="174" spans="5:8" x14ac:dyDescent="0.25">
      <c r="E174" s="15"/>
      <c r="F174" s="11" t="s">
        <v>161</v>
      </c>
      <c r="G174" s="9">
        <v>86</v>
      </c>
      <c r="H174" s="16">
        <f>G174/G176</f>
        <v>8.325266214908035E-2</v>
      </c>
    </row>
    <row r="175" spans="5:8" ht="16.5" thickBot="1" x14ac:dyDescent="0.3">
      <c r="E175" s="15"/>
      <c r="F175" s="23" t="s">
        <v>162</v>
      </c>
      <c r="G175" s="28">
        <v>113</v>
      </c>
      <c r="H175" s="29">
        <f>G175/G176</f>
        <v>0.10939012584704744</v>
      </c>
    </row>
    <row r="176" spans="5:8" ht="16.5" thickBot="1" x14ac:dyDescent="0.3">
      <c r="E176" s="27"/>
      <c r="F176" s="39" t="s">
        <v>15</v>
      </c>
      <c r="G176" s="45">
        <f>SUM(G171:G175)</f>
        <v>1033</v>
      </c>
      <c r="H176" s="34">
        <f>SUM(H171:H175)</f>
        <v>0.99999999999999989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793</v>
      </c>
      <c r="H179" s="16">
        <f>G179/G181</f>
        <v>0.8125</v>
      </c>
    </row>
    <row r="180" spans="5:8" ht="16.5" thickBot="1" x14ac:dyDescent="0.3">
      <c r="E180" s="15"/>
      <c r="F180" s="23" t="s">
        <v>165</v>
      </c>
      <c r="G180" s="28">
        <v>183</v>
      </c>
      <c r="H180" s="29">
        <f>G180/G181</f>
        <v>0.1875</v>
      </c>
    </row>
    <row r="181" spans="5:8" ht="16.5" thickBot="1" x14ac:dyDescent="0.3">
      <c r="E181" s="27"/>
      <c r="F181" s="39" t="s">
        <v>15</v>
      </c>
      <c r="G181" s="45">
        <f>SUM(G179:G180)</f>
        <v>976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672</v>
      </c>
      <c r="H184" s="16">
        <f>G184/G186</f>
        <v>0.72025723472668812</v>
      </c>
    </row>
    <row r="185" spans="5:8" ht="16.5" thickBot="1" x14ac:dyDescent="0.3">
      <c r="E185" s="15"/>
      <c r="F185" s="23" t="s">
        <v>168</v>
      </c>
      <c r="G185" s="28">
        <v>261</v>
      </c>
      <c r="H185" s="29">
        <f>G185/G186</f>
        <v>0.27974276527331188</v>
      </c>
    </row>
    <row r="186" spans="5:8" ht="16.5" thickBot="1" x14ac:dyDescent="0.3">
      <c r="E186" s="27"/>
      <c r="F186" s="39" t="s">
        <v>15</v>
      </c>
      <c r="G186" s="45">
        <f>SUM(G184:G185)</f>
        <v>933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0.5" customWidth="1"/>
    <col min="16" max="16" width="10.875" style="1"/>
    <col min="17" max="17" width="13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374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77</v>
      </c>
      <c r="C3" s="16">
        <f>B3/B16</f>
        <v>3.6684135302525013E-3</v>
      </c>
      <c r="E3" s="15" t="s">
        <v>56</v>
      </c>
      <c r="F3" s="8" t="s">
        <v>57</v>
      </c>
      <c r="G3" s="9">
        <v>1852</v>
      </c>
      <c r="H3" s="16">
        <f>G3/G5</f>
        <v>0.45170731707317074</v>
      </c>
      <c r="J3" s="15"/>
      <c r="K3" s="8" t="s">
        <v>183</v>
      </c>
      <c r="L3" s="9">
        <v>2647</v>
      </c>
      <c r="M3" s="16">
        <f>L3/L5</f>
        <v>0.58743897026187308</v>
      </c>
      <c r="O3" s="15" t="s">
        <v>382</v>
      </c>
      <c r="P3" s="9">
        <v>6403</v>
      </c>
      <c r="Q3" s="16">
        <f>P3/P6</f>
        <v>0.34151154728252175</v>
      </c>
    </row>
    <row r="4" spans="1:17" ht="16.5" thickBot="1" x14ac:dyDescent="0.3">
      <c r="A4" s="15" t="s">
        <v>3</v>
      </c>
      <c r="B4" s="9">
        <v>2301</v>
      </c>
      <c r="C4" s="16">
        <f>B4/B16</f>
        <v>0.10962363030014292</v>
      </c>
      <c r="E4" s="15"/>
      <c r="F4" s="24" t="s">
        <v>58</v>
      </c>
      <c r="G4" s="28">
        <v>2248</v>
      </c>
      <c r="H4" s="29">
        <f>G4/G5</f>
        <v>0.54829268292682931</v>
      </c>
      <c r="J4" s="15"/>
      <c r="K4" s="10" t="s">
        <v>182</v>
      </c>
      <c r="L4" s="28">
        <v>1859</v>
      </c>
      <c r="M4" s="29">
        <f>L4/L5</f>
        <v>0.41256102973812692</v>
      </c>
      <c r="O4" s="15" t="s">
        <v>383</v>
      </c>
      <c r="P4" s="9">
        <v>4040</v>
      </c>
      <c r="Q4" s="16">
        <f>P4/P6</f>
        <v>0.21547815883513788</v>
      </c>
    </row>
    <row r="5" spans="1:17" ht="16.5" thickBot="1" x14ac:dyDescent="0.3">
      <c r="A5" s="15" t="s">
        <v>4</v>
      </c>
      <c r="B5" s="9">
        <v>26</v>
      </c>
      <c r="C5" s="16">
        <f>B5/B16</f>
        <v>1.2386850881372083E-3</v>
      </c>
      <c r="E5" s="27"/>
      <c r="F5" s="32" t="s">
        <v>15</v>
      </c>
      <c r="G5" s="45">
        <f>SUM(G3:G4)</f>
        <v>4100</v>
      </c>
      <c r="H5" s="34">
        <f>SUM(H3:H4)</f>
        <v>1</v>
      </c>
      <c r="J5" s="27"/>
      <c r="K5" s="32" t="s">
        <v>15</v>
      </c>
      <c r="L5" s="45">
        <f>SUM(L3:L4)</f>
        <v>4506</v>
      </c>
      <c r="M5" s="34">
        <f>SUM(M3:M4)</f>
        <v>1</v>
      </c>
      <c r="O5" s="22" t="s">
        <v>384</v>
      </c>
      <c r="P5" s="28">
        <v>8306</v>
      </c>
      <c r="Q5" s="29">
        <f>P5/P6</f>
        <v>0.44301029388234037</v>
      </c>
    </row>
    <row r="6" spans="1:17" ht="16.5" thickBot="1" x14ac:dyDescent="0.3">
      <c r="A6" s="15" t="s">
        <v>5</v>
      </c>
      <c r="B6" s="9">
        <v>4250</v>
      </c>
      <c r="C6" s="16">
        <f>B6/B16</f>
        <v>0.20247737017627443</v>
      </c>
      <c r="O6" s="32" t="s">
        <v>15</v>
      </c>
      <c r="P6" s="45">
        <f>SUM(P3:P5)</f>
        <v>18749</v>
      </c>
      <c r="Q6" s="34">
        <f>SUM(Q3:Q5)</f>
        <v>1</v>
      </c>
    </row>
    <row r="7" spans="1:17" ht="16.5" thickBot="1" x14ac:dyDescent="0.3">
      <c r="A7" s="15" t="s">
        <v>6</v>
      </c>
      <c r="B7" s="9">
        <v>9</v>
      </c>
      <c r="C7" s="16">
        <f>B7/B16</f>
        <v>4.2877560743211052E-4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5</v>
      </c>
      <c r="C8" s="16">
        <f>B8/B16</f>
        <v>2.3820867079561695E-4</v>
      </c>
      <c r="E8" s="15"/>
      <c r="F8" s="8" t="s">
        <v>60</v>
      </c>
      <c r="G8" s="9">
        <v>1362</v>
      </c>
      <c r="H8" s="16">
        <f>G8/G11</f>
        <v>0.28123064216394794</v>
      </c>
      <c r="J8" s="15"/>
      <c r="K8" s="8" t="s">
        <v>186</v>
      </c>
      <c r="L8" s="9">
        <v>999</v>
      </c>
      <c r="M8" s="16">
        <f>L8/L11</f>
        <v>0.22319034852546918</v>
      </c>
      <c r="O8" s="12" t="s">
        <v>350</v>
      </c>
      <c r="P8" s="44" t="s">
        <v>16</v>
      </c>
      <c r="Q8" s="19" t="s">
        <v>17</v>
      </c>
    </row>
    <row r="9" spans="1:17" x14ac:dyDescent="0.25">
      <c r="A9" s="15" t="s">
        <v>8</v>
      </c>
      <c r="B9" s="9">
        <v>65</v>
      </c>
      <c r="C9" s="16">
        <f>B9/B16</f>
        <v>3.0967127203430206E-3</v>
      </c>
      <c r="E9" s="15"/>
      <c r="F9" s="8" t="s">
        <v>61</v>
      </c>
      <c r="G9" s="9">
        <v>1598</v>
      </c>
      <c r="H9" s="16">
        <f>G9/G11</f>
        <v>0.32996076811893454</v>
      </c>
      <c r="J9" s="15"/>
      <c r="K9" s="10" t="s">
        <v>185</v>
      </c>
      <c r="L9" s="9">
        <v>2062</v>
      </c>
      <c r="M9" s="16">
        <f>L9/L11</f>
        <v>0.46067917783735479</v>
      </c>
      <c r="O9" s="15" t="s">
        <v>385</v>
      </c>
      <c r="P9" s="9">
        <v>1098</v>
      </c>
      <c r="Q9" s="16">
        <f>P9/P11</f>
        <v>0.37628512679917753</v>
      </c>
    </row>
    <row r="10" spans="1:17" ht="16.5" thickBot="1" x14ac:dyDescent="0.3">
      <c r="A10" s="15" t="s">
        <v>9</v>
      </c>
      <c r="B10" s="9">
        <v>558</v>
      </c>
      <c r="C10" s="16">
        <f>B10/B16</f>
        <v>2.6584087660790852E-2</v>
      </c>
      <c r="E10" s="15"/>
      <c r="F10" s="24" t="s">
        <v>62</v>
      </c>
      <c r="G10" s="28">
        <v>1883</v>
      </c>
      <c r="H10" s="29">
        <f>G10/G11</f>
        <v>0.38880858971711751</v>
      </c>
      <c r="J10" s="15"/>
      <c r="K10" s="24" t="s">
        <v>187</v>
      </c>
      <c r="L10" s="28">
        <v>1415</v>
      </c>
      <c r="M10" s="29">
        <f>L10/L11</f>
        <v>0.31613047363717606</v>
      </c>
      <c r="O10" s="22" t="s">
        <v>386</v>
      </c>
      <c r="P10" s="28">
        <v>1820</v>
      </c>
      <c r="Q10" s="29">
        <f>P10/P11</f>
        <v>0.62371487320082253</v>
      </c>
    </row>
    <row r="11" spans="1:17" ht="16.5" thickBot="1" x14ac:dyDescent="0.3">
      <c r="A11" s="15" t="s">
        <v>10</v>
      </c>
      <c r="B11" s="9">
        <v>44</v>
      </c>
      <c r="C11" s="16">
        <f>B11/B16</f>
        <v>2.0962363030014291E-3</v>
      </c>
      <c r="E11" s="27"/>
      <c r="F11" s="32" t="s">
        <v>15</v>
      </c>
      <c r="G11" s="45">
        <f>SUM(G8:G10)</f>
        <v>4843</v>
      </c>
      <c r="H11" s="34">
        <f>SUM(H8:H10)</f>
        <v>1</v>
      </c>
      <c r="J11" s="27"/>
      <c r="K11" s="32" t="s">
        <v>15</v>
      </c>
      <c r="L11" s="45">
        <f>SUM(L8:L10)</f>
        <v>4476</v>
      </c>
      <c r="M11" s="34">
        <f>SUM(M8:M10)</f>
        <v>1</v>
      </c>
      <c r="O11" s="32" t="s">
        <v>15</v>
      </c>
      <c r="P11" s="45">
        <f>SUM(P9:P10)</f>
        <v>2918</v>
      </c>
      <c r="Q11" s="34">
        <f>SUM(Q9:Q10)</f>
        <v>1</v>
      </c>
    </row>
    <row r="12" spans="1:17" ht="16.5" thickBot="1" x14ac:dyDescent="0.3">
      <c r="A12" s="15" t="s">
        <v>11</v>
      </c>
      <c r="B12" s="9">
        <v>2832</v>
      </c>
      <c r="C12" s="16">
        <f>B12/B16</f>
        <v>0.13492139113863744</v>
      </c>
      <c r="F12" s="4"/>
    </row>
    <row r="13" spans="1:17" x14ac:dyDescent="0.25">
      <c r="A13" s="15" t="s">
        <v>12</v>
      </c>
      <c r="B13" s="9">
        <v>24</v>
      </c>
      <c r="C13" s="16">
        <f>B13/B16</f>
        <v>1.1434016198189614E-3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  <c r="O13" s="12" t="s">
        <v>279</v>
      </c>
      <c r="P13" s="44" t="s">
        <v>16</v>
      </c>
      <c r="Q13" s="19" t="s">
        <v>17</v>
      </c>
    </row>
    <row r="14" spans="1:17" x14ac:dyDescent="0.25">
      <c r="A14" s="15" t="s">
        <v>13</v>
      </c>
      <c r="B14" s="9">
        <v>10632</v>
      </c>
      <c r="C14" s="16">
        <f>B14/B16</f>
        <v>0.50652691757979995</v>
      </c>
      <c r="E14" s="21"/>
      <c r="F14" s="10" t="s">
        <v>64</v>
      </c>
      <c r="G14" s="9">
        <v>1709</v>
      </c>
      <c r="H14" s="16">
        <f>G14/G17</f>
        <v>0.37387880113760663</v>
      </c>
      <c r="J14" s="15"/>
      <c r="K14" s="8" t="s">
        <v>250</v>
      </c>
      <c r="L14" s="9">
        <v>3803</v>
      </c>
      <c r="M14" s="16">
        <f>L14/L16</f>
        <v>0.43874019381633594</v>
      </c>
      <c r="O14" s="15" t="s">
        <v>387</v>
      </c>
      <c r="P14" s="9">
        <v>1135</v>
      </c>
      <c r="Q14" s="16">
        <f>P14/P18</f>
        <v>0.52135966926963706</v>
      </c>
    </row>
    <row r="15" spans="1:17" ht="16.5" thickBot="1" x14ac:dyDescent="0.3">
      <c r="A15" s="22" t="s">
        <v>14</v>
      </c>
      <c r="B15" s="28">
        <v>167</v>
      </c>
      <c r="C15" s="29">
        <f>B15/B16</f>
        <v>7.9561696045736072E-3</v>
      </c>
      <c r="E15" s="21"/>
      <c r="F15" s="10" t="s">
        <v>65</v>
      </c>
      <c r="G15" s="9">
        <v>1751</v>
      </c>
      <c r="H15" s="16">
        <f>G15/G17</f>
        <v>0.38306716254648876</v>
      </c>
      <c r="J15" s="15"/>
      <c r="K15" s="24" t="s">
        <v>249</v>
      </c>
      <c r="L15" s="28">
        <v>4865</v>
      </c>
      <c r="M15" s="29">
        <f>L15/L16</f>
        <v>0.561259806183664</v>
      </c>
      <c r="O15" s="15" t="s">
        <v>388</v>
      </c>
      <c r="P15" s="9">
        <v>408</v>
      </c>
      <c r="Q15" s="16">
        <f>P15/P18</f>
        <v>0.18741387230133211</v>
      </c>
    </row>
    <row r="16" spans="1:17" ht="16.5" thickBot="1" x14ac:dyDescent="0.3">
      <c r="A16" s="32" t="s">
        <v>15</v>
      </c>
      <c r="B16" s="45">
        <f>SUM(B3:B15)</f>
        <v>20990</v>
      </c>
      <c r="C16" s="34">
        <f>SUM(C3:C15)</f>
        <v>1</v>
      </c>
      <c r="E16" s="15"/>
      <c r="F16" s="31" t="s">
        <v>66</v>
      </c>
      <c r="G16" s="28">
        <v>1111</v>
      </c>
      <c r="H16" s="29">
        <f>G16/G17</f>
        <v>0.24305403631590461</v>
      </c>
      <c r="J16" s="27"/>
      <c r="K16" s="32" t="s">
        <v>15</v>
      </c>
      <c r="L16" s="45">
        <f>SUM(L14:L15)</f>
        <v>8668</v>
      </c>
      <c r="M16" s="34">
        <f>SUM(M14:M15)</f>
        <v>1</v>
      </c>
      <c r="O16" s="15" t="s">
        <v>389</v>
      </c>
      <c r="P16" s="9">
        <v>433</v>
      </c>
      <c r="Q16" s="16">
        <f>P16/P18</f>
        <v>0.19889756545705098</v>
      </c>
    </row>
    <row r="17" spans="1:17" ht="16.5" thickBot="1" x14ac:dyDescent="0.3">
      <c r="E17" s="27"/>
      <c r="F17" s="38" t="s">
        <v>15</v>
      </c>
      <c r="G17" s="45">
        <f>SUM(G14:G16)</f>
        <v>4571</v>
      </c>
      <c r="H17" s="34">
        <f>SUM(H14:H16)</f>
        <v>1</v>
      </c>
      <c r="O17" s="22" t="s">
        <v>390</v>
      </c>
      <c r="P17" s="28">
        <v>201</v>
      </c>
      <c r="Q17" s="29">
        <f>P17/P18</f>
        <v>9.2328892971979784E-2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O18" s="32" t="s">
        <v>15</v>
      </c>
      <c r="P18" s="45">
        <f>SUM(P14:P17)</f>
        <v>2177</v>
      </c>
      <c r="Q18" s="34">
        <f>SUM(Q14:Q17)</f>
        <v>0.99999999999999989</v>
      </c>
    </row>
    <row r="19" spans="1:17" x14ac:dyDescent="0.25">
      <c r="A19" s="15" t="s">
        <v>19</v>
      </c>
      <c r="B19" s="9">
        <v>597</v>
      </c>
      <c r="C19" s="16">
        <f>B19/B24</f>
        <v>3.0695665586919635E-2</v>
      </c>
      <c r="E19" s="12" t="s">
        <v>67</v>
      </c>
      <c r="F19" s="13"/>
      <c r="G19" s="42" t="s">
        <v>16</v>
      </c>
      <c r="H19" s="19" t="s">
        <v>17</v>
      </c>
    </row>
    <row r="20" spans="1:17" x14ac:dyDescent="0.25">
      <c r="A20" s="15" t="s">
        <v>20</v>
      </c>
      <c r="B20" s="9">
        <v>521</v>
      </c>
      <c r="C20" s="16">
        <f>B20/B24</f>
        <v>2.6788009666306751E-2</v>
      </c>
      <c r="E20" s="15"/>
      <c r="F20" s="11" t="s">
        <v>68</v>
      </c>
      <c r="G20" s="9">
        <v>2027</v>
      </c>
      <c r="H20" s="16">
        <f>G20/G22</f>
        <v>0.46089131423374263</v>
      </c>
    </row>
    <row r="21" spans="1:17" ht="16.5" thickBot="1" x14ac:dyDescent="0.3">
      <c r="A21" s="15" t="s">
        <v>21</v>
      </c>
      <c r="B21" s="9">
        <v>6018</v>
      </c>
      <c r="C21" s="16">
        <f>B21/B24</f>
        <v>0.30942464908221501</v>
      </c>
      <c r="E21" s="15"/>
      <c r="F21" s="23" t="s">
        <v>69</v>
      </c>
      <c r="G21" s="28">
        <v>2371</v>
      </c>
      <c r="H21" s="29">
        <f>G21/G22</f>
        <v>0.53910868576625737</v>
      </c>
    </row>
    <row r="22" spans="1:17" ht="16.5" thickBot="1" x14ac:dyDescent="0.3">
      <c r="A22" s="15" t="s">
        <v>22</v>
      </c>
      <c r="B22" s="9">
        <v>299</v>
      </c>
      <c r="C22" s="16">
        <f>B22/B24</f>
        <v>1.537354105609543E-2</v>
      </c>
      <c r="E22" s="27"/>
      <c r="F22" s="39" t="s">
        <v>15</v>
      </c>
      <c r="G22" s="45">
        <f>SUM(G20:G21)</f>
        <v>4398</v>
      </c>
      <c r="H22" s="34">
        <f>SUM(H20:H21)</f>
        <v>1</v>
      </c>
    </row>
    <row r="23" spans="1:17" ht="16.5" thickBot="1" x14ac:dyDescent="0.3">
      <c r="A23" s="22" t="s">
        <v>23</v>
      </c>
      <c r="B23" s="28">
        <v>12014</v>
      </c>
      <c r="C23" s="29">
        <f>B23/B24</f>
        <v>0.61771813460846314</v>
      </c>
      <c r="F23" s="3"/>
    </row>
    <row r="24" spans="1:17" ht="16.5" thickBot="1" x14ac:dyDescent="0.3">
      <c r="A24" s="35" t="s">
        <v>15</v>
      </c>
      <c r="B24" s="45">
        <f>SUM(B19:B23)</f>
        <v>19449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7" ht="16.5" thickBot="1" x14ac:dyDescent="0.3">
      <c r="E25" s="15"/>
      <c r="F25" s="11" t="s">
        <v>71</v>
      </c>
      <c r="G25" s="9">
        <v>1408</v>
      </c>
      <c r="H25" s="16">
        <f>G25/G29</f>
        <v>0.3220494053064959</v>
      </c>
    </row>
    <row r="26" spans="1:17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613</v>
      </c>
      <c r="H26" s="16">
        <f>G26/G29</f>
        <v>0.14021043000914912</v>
      </c>
    </row>
    <row r="27" spans="1:17" x14ac:dyDescent="0.25">
      <c r="A27" s="15" t="s">
        <v>35</v>
      </c>
      <c r="B27" s="9">
        <v>15619</v>
      </c>
      <c r="C27" s="16">
        <f>B27/B29</f>
        <v>0.82200936792800383</v>
      </c>
      <c r="E27" s="15"/>
      <c r="F27" s="11" t="s">
        <v>73</v>
      </c>
      <c r="G27" s="9">
        <v>597</v>
      </c>
      <c r="H27" s="16">
        <f>G27/G29</f>
        <v>0.13655077767612075</v>
      </c>
    </row>
    <row r="28" spans="1:17" ht="16.5" thickBot="1" x14ac:dyDescent="0.3">
      <c r="A28" s="22" t="s">
        <v>36</v>
      </c>
      <c r="B28" s="28">
        <v>3382</v>
      </c>
      <c r="C28" s="29">
        <f>B28/B29</f>
        <v>0.17799063207199622</v>
      </c>
      <c r="E28" s="15"/>
      <c r="F28" s="23" t="s">
        <v>74</v>
      </c>
      <c r="G28" s="28">
        <v>1754</v>
      </c>
      <c r="H28" s="29">
        <f>G28/G29</f>
        <v>0.4011893870082342</v>
      </c>
    </row>
    <row r="29" spans="1:17" ht="16.5" thickBot="1" x14ac:dyDescent="0.3">
      <c r="A29" s="32" t="s">
        <v>15</v>
      </c>
      <c r="B29" s="45">
        <f>SUM(B27:B28)</f>
        <v>19001</v>
      </c>
      <c r="C29" s="34">
        <f>SUM(C27:C28)</f>
        <v>1</v>
      </c>
      <c r="E29" s="27"/>
      <c r="F29" s="39" t="s">
        <v>15</v>
      </c>
      <c r="G29" s="45">
        <f>SUM(G25:G28)</f>
        <v>4372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</row>
    <row r="31" spans="1:17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5" t="s">
        <v>38</v>
      </c>
      <c r="B32" s="9">
        <v>3360</v>
      </c>
      <c r="C32" s="16">
        <f>B32/B34</f>
        <v>0.20307022845400702</v>
      </c>
      <c r="E32" s="15"/>
      <c r="F32" s="11" t="s">
        <v>628</v>
      </c>
      <c r="G32" s="95">
        <v>1498</v>
      </c>
      <c r="H32" s="16">
        <f>G32/G37</f>
        <v>0.35413711583924351</v>
      </c>
    </row>
    <row r="33" spans="1:8" ht="16.5" thickBot="1" x14ac:dyDescent="0.3">
      <c r="A33" s="22" t="s">
        <v>39</v>
      </c>
      <c r="B33" s="28">
        <v>13186</v>
      </c>
      <c r="C33" s="29">
        <f>B33/B34</f>
        <v>0.79692977154599298</v>
      </c>
      <c r="E33" s="15"/>
      <c r="F33" s="11" t="s">
        <v>629</v>
      </c>
      <c r="G33" s="95">
        <v>724</v>
      </c>
      <c r="H33" s="16">
        <f>G33/G37</f>
        <v>0.17115839243498818</v>
      </c>
    </row>
    <row r="34" spans="1:8" ht="16.5" thickBot="1" x14ac:dyDescent="0.3">
      <c r="A34" s="32" t="s">
        <v>15</v>
      </c>
      <c r="B34" s="45">
        <f>SUM(B32:B33)</f>
        <v>16546</v>
      </c>
      <c r="C34" s="34">
        <f>SUM(C32:C33)</f>
        <v>1</v>
      </c>
      <c r="E34" s="15"/>
      <c r="F34" s="11" t="s">
        <v>630</v>
      </c>
      <c r="G34" s="95">
        <v>844</v>
      </c>
      <c r="H34" s="16">
        <f>G34/G37</f>
        <v>0.19952718676122932</v>
      </c>
    </row>
    <row r="35" spans="1:8" ht="16.5" thickBot="1" x14ac:dyDescent="0.3">
      <c r="E35" s="15"/>
      <c r="F35" s="11" t="s">
        <v>631</v>
      </c>
      <c r="G35" s="95">
        <v>830</v>
      </c>
      <c r="H35" s="16">
        <f>G35/G37</f>
        <v>0.19621749408983452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334</v>
      </c>
      <c r="H36" s="29">
        <f>G36/G37</f>
        <v>7.8959810874704495E-2</v>
      </c>
    </row>
    <row r="37" spans="1:8" ht="16.5" thickBot="1" x14ac:dyDescent="0.3">
      <c r="A37" s="15" t="s">
        <v>53</v>
      </c>
      <c r="B37" s="9">
        <v>10942</v>
      </c>
      <c r="C37" s="16">
        <f>B37/B39</f>
        <v>0.61458099303527303</v>
      </c>
      <c r="E37" s="27"/>
      <c r="F37" s="39" t="s">
        <v>15</v>
      </c>
      <c r="G37" s="97">
        <f>SUM(G32:G36)</f>
        <v>4230</v>
      </c>
      <c r="H37" s="37">
        <f>SUM(H32:H36)</f>
        <v>1</v>
      </c>
    </row>
    <row r="38" spans="1:8" ht="16.5" thickBot="1" x14ac:dyDescent="0.3">
      <c r="A38" s="22" t="s">
        <v>54</v>
      </c>
      <c r="B38" s="28">
        <v>6862</v>
      </c>
      <c r="C38" s="29">
        <f>B38/B39</f>
        <v>0.38541900696472703</v>
      </c>
      <c r="F38" s="3"/>
    </row>
    <row r="39" spans="1:8" ht="16.5" thickBot="1" x14ac:dyDescent="0.3">
      <c r="A39" s="32" t="s">
        <v>15</v>
      </c>
      <c r="B39" s="45">
        <f>SUM(B37:B38)</f>
        <v>17804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1870</v>
      </c>
      <c r="H40" s="16">
        <f>G40/G44</f>
        <v>0.45465596887916365</v>
      </c>
    </row>
    <row r="41" spans="1:8" x14ac:dyDescent="0.25">
      <c r="E41" s="15"/>
      <c r="F41" s="11" t="s">
        <v>77</v>
      </c>
      <c r="G41" s="9">
        <v>739</v>
      </c>
      <c r="H41" s="16">
        <f>G41/G44</f>
        <v>0.17967420374422563</v>
      </c>
    </row>
    <row r="42" spans="1:8" x14ac:dyDescent="0.25">
      <c r="E42" s="15"/>
      <c r="F42" s="11" t="s">
        <v>78</v>
      </c>
      <c r="G42" s="9">
        <v>857</v>
      </c>
      <c r="H42" s="16">
        <f>G42/G44</f>
        <v>0.20836372477510334</v>
      </c>
    </row>
    <row r="43" spans="1:8" ht="16.5" thickBot="1" x14ac:dyDescent="0.3">
      <c r="E43" s="15"/>
      <c r="F43" s="23" t="s">
        <v>79</v>
      </c>
      <c r="G43" s="28">
        <v>647</v>
      </c>
      <c r="H43" s="29">
        <f>G43/G44</f>
        <v>0.1573061026015074</v>
      </c>
    </row>
    <row r="44" spans="1:8" ht="16.5" thickBot="1" x14ac:dyDescent="0.3">
      <c r="E44" s="27"/>
      <c r="F44" s="39" t="s">
        <v>15</v>
      </c>
      <c r="G44" s="45">
        <f>SUM(G40:G43)</f>
        <v>4113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2717</v>
      </c>
      <c r="H47" s="16">
        <f>G47/G49</f>
        <v>0.6931122448979592</v>
      </c>
    </row>
    <row r="48" spans="1:8" ht="16.5" thickBot="1" x14ac:dyDescent="0.3">
      <c r="B48"/>
      <c r="E48" s="15"/>
      <c r="F48" s="23" t="s">
        <v>82</v>
      </c>
      <c r="G48" s="28">
        <v>1203</v>
      </c>
      <c r="H48" s="29">
        <f>G48/G49</f>
        <v>0.3068877551020408</v>
      </c>
    </row>
    <row r="49" spans="2:8" ht="16.5" thickBot="1" x14ac:dyDescent="0.3">
      <c r="B49"/>
      <c r="E49" s="27"/>
      <c r="F49" s="39" t="s">
        <v>15</v>
      </c>
      <c r="G49" s="45">
        <f>SUM(G47:G48)</f>
        <v>3920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2583</v>
      </c>
      <c r="H52" s="16">
        <f>G52/G54</f>
        <v>0.67476489028213171</v>
      </c>
    </row>
    <row r="53" spans="2:8" ht="16.5" thickBot="1" x14ac:dyDescent="0.3">
      <c r="B53"/>
      <c r="E53" s="15"/>
      <c r="F53" s="23" t="s">
        <v>85</v>
      </c>
      <c r="G53" s="28">
        <v>1245</v>
      </c>
      <c r="H53" s="29">
        <f>G53/G54</f>
        <v>0.32523510971786834</v>
      </c>
    </row>
    <row r="54" spans="2:8" ht="16.5" thickBot="1" x14ac:dyDescent="0.3">
      <c r="B54"/>
      <c r="E54" s="27"/>
      <c r="F54" s="39" t="s">
        <v>15</v>
      </c>
      <c r="G54" s="45">
        <f>SUM(G52:G53)</f>
        <v>3828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1636</v>
      </c>
      <c r="H57" s="16">
        <f>G57/G59</f>
        <v>0.41095202210499876</v>
      </c>
    </row>
    <row r="58" spans="2:8" ht="16.5" thickBot="1" x14ac:dyDescent="0.3">
      <c r="B58"/>
      <c r="E58" s="15"/>
      <c r="F58" s="23" t="s">
        <v>88</v>
      </c>
      <c r="G58" s="28">
        <v>2345</v>
      </c>
      <c r="H58" s="29">
        <f>G58/G59</f>
        <v>0.5890479778950013</v>
      </c>
    </row>
    <row r="59" spans="2:8" ht="16.5" thickBot="1" x14ac:dyDescent="0.3">
      <c r="B59"/>
      <c r="E59" s="27"/>
      <c r="F59" s="39" t="s">
        <v>15</v>
      </c>
      <c r="G59" s="45">
        <f>SUM(G57:G58)</f>
        <v>3981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1982</v>
      </c>
      <c r="H62" s="16">
        <f>G62/G64</f>
        <v>0.49649298597194391</v>
      </c>
    </row>
    <row r="63" spans="2:8" ht="16.5" thickBot="1" x14ac:dyDescent="0.3">
      <c r="B63"/>
      <c r="E63" s="15"/>
      <c r="F63" s="23" t="s">
        <v>91</v>
      </c>
      <c r="G63" s="28">
        <v>2010</v>
      </c>
      <c r="H63" s="29">
        <f>G63/G64</f>
        <v>0.50350701402805609</v>
      </c>
    </row>
    <row r="64" spans="2:8" ht="16.5" thickBot="1" x14ac:dyDescent="0.3">
      <c r="B64"/>
      <c r="E64" s="27"/>
      <c r="F64" s="39" t="s">
        <v>15</v>
      </c>
      <c r="G64" s="45">
        <f>SUM(G62:G63)</f>
        <v>3992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2266</v>
      </c>
      <c r="H67" s="16">
        <f>G67/G70</f>
        <v>0.42522049164946518</v>
      </c>
    </row>
    <row r="68" spans="2:8" x14ac:dyDescent="0.25">
      <c r="B68"/>
      <c r="E68" s="15"/>
      <c r="F68" s="11" t="s">
        <v>94</v>
      </c>
      <c r="G68" s="9">
        <v>1170</v>
      </c>
      <c r="H68" s="16">
        <f>G68/G70</f>
        <v>0.21955338712704073</v>
      </c>
    </row>
    <row r="69" spans="2:8" ht="16.5" thickBot="1" x14ac:dyDescent="0.3">
      <c r="B69"/>
      <c r="E69" s="15"/>
      <c r="F69" s="23" t="s">
        <v>95</v>
      </c>
      <c r="G69" s="28">
        <v>1893</v>
      </c>
      <c r="H69" s="29">
        <f>G69/G70</f>
        <v>0.35522612122349406</v>
      </c>
    </row>
    <row r="70" spans="2:8" ht="16.5" thickBot="1" x14ac:dyDescent="0.3">
      <c r="B70"/>
      <c r="E70" s="27"/>
      <c r="F70" s="39" t="s">
        <v>15</v>
      </c>
      <c r="G70" s="45">
        <f>SUM(G67:G69)</f>
        <v>5329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1718</v>
      </c>
      <c r="H73" s="16">
        <f>G73/G75</f>
        <v>0.34470304975922955</v>
      </c>
    </row>
    <row r="74" spans="2:8" ht="16.5" thickBot="1" x14ac:dyDescent="0.3">
      <c r="B74"/>
      <c r="E74" s="15"/>
      <c r="F74" s="23" t="s">
        <v>98</v>
      </c>
      <c r="G74" s="28">
        <v>3266</v>
      </c>
      <c r="H74" s="29">
        <f>G74/G75</f>
        <v>0.6552969502407705</v>
      </c>
    </row>
    <row r="75" spans="2:8" ht="16.5" thickBot="1" x14ac:dyDescent="0.3">
      <c r="B75"/>
      <c r="E75" s="27"/>
      <c r="F75" s="39" t="s">
        <v>15</v>
      </c>
      <c r="G75" s="45">
        <f>SUM(G73:G74)</f>
        <v>4984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3031</v>
      </c>
      <c r="H78" s="16">
        <f>G78/G82</f>
        <v>0.57470610542282896</v>
      </c>
    </row>
    <row r="79" spans="2:8" x14ac:dyDescent="0.25">
      <c r="B79"/>
      <c r="E79" s="22"/>
      <c r="F79" s="23" t="s">
        <v>101</v>
      </c>
      <c r="G79" s="28">
        <v>539</v>
      </c>
      <c r="H79" s="29">
        <f>G79/G82</f>
        <v>0.10219946909366705</v>
      </c>
    </row>
    <row r="80" spans="2:8" x14ac:dyDescent="0.25">
      <c r="B80"/>
      <c r="E80" s="15"/>
      <c r="F80" s="11" t="s">
        <v>635</v>
      </c>
      <c r="G80" s="9">
        <v>1221</v>
      </c>
      <c r="H80" s="16">
        <f>G80/G82</f>
        <v>0.23151308304891924</v>
      </c>
    </row>
    <row r="81" spans="2:8" ht="16.5" thickBot="1" x14ac:dyDescent="0.3">
      <c r="B81"/>
      <c r="E81" s="17"/>
      <c r="F81" s="91" t="s">
        <v>636</v>
      </c>
      <c r="G81" s="40">
        <v>483</v>
      </c>
      <c r="H81" s="41">
        <f>G81/G82</f>
        <v>9.1581342434584753E-2</v>
      </c>
    </row>
    <row r="82" spans="2:8" ht="16.5" thickBot="1" x14ac:dyDescent="0.3">
      <c r="B82"/>
      <c r="E82" s="104"/>
      <c r="F82" s="105" t="s">
        <v>15</v>
      </c>
      <c r="G82" s="106">
        <f>SUM(G78:G81)</f>
        <v>5274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1888</v>
      </c>
      <c r="H85" s="16">
        <f>G85/G88</f>
        <v>0.37121510027526544</v>
      </c>
    </row>
    <row r="86" spans="2:8" x14ac:dyDescent="0.25">
      <c r="B86"/>
      <c r="E86" s="15"/>
      <c r="F86" s="11" t="s">
        <v>104</v>
      </c>
      <c r="G86" s="9">
        <v>1790</v>
      </c>
      <c r="H86" s="16">
        <f>G86/G88</f>
        <v>0.35194651985843489</v>
      </c>
    </row>
    <row r="87" spans="2:8" ht="16.5" thickBot="1" x14ac:dyDescent="0.3">
      <c r="B87"/>
      <c r="E87" s="15"/>
      <c r="F87" s="23" t="s">
        <v>105</v>
      </c>
      <c r="G87" s="28">
        <v>1408</v>
      </c>
      <c r="H87" s="29">
        <f>G87/G88</f>
        <v>0.27683837986629967</v>
      </c>
    </row>
    <row r="88" spans="2:8" ht="16.5" thickBot="1" x14ac:dyDescent="0.3">
      <c r="B88"/>
      <c r="E88" s="27"/>
      <c r="F88" s="39" t="s">
        <v>15</v>
      </c>
      <c r="G88" s="45">
        <f>SUM(G85:G87)</f>
        <v>5086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3034</v>
      </c>
      <c r="H91" s="16">
        <f>G91/G93</f>
        <v>0.6029411764705882</v>
      </c>
    </row>
    <row r="92" spans="2:8" ht="16.5" thickBot="1" x14ac:dyDescent="0.3">
      <c r="B92"/>
      <c r="E92" s="15"/>
      <c r="F92" s="23" t="s">
        <v>108</v>
      </c>
      <c r="G92" s="28">
        <v>1998</v>
      </c>
      <c r="H92" s="29">
        <f>G92/G93</f>
        <v>0.39705882352941174</v>
      </c>
    </row>
    <row r="93" spans="2:8" ht="16.5" thickBot="1" x14ac:dyDescent="0.3">
      <c r="B93"/>
      <c r="E93" s="27"/>
      <c r="F93" s="39" t="s">
        <v>15</v>
      </c>
      <c r="G93" s="45">
        <f>SUM(G91:G92)</f>
        <v>5032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2296</v>
      </c>
      <c r="H96" s="16">
        <f>G96/G98</f>
        <v>0.47763677969627627</v>
      </c>
    </row>
    <row r="97" spans="2:8" ht="16.5" thickBot="1" x14ac:dyDescent="0.3">
      <c r="B97"/>
      <c r="E97" s="15"/>
      <c r="F97" s="23" t="s">
        <v>111</v>
      </c>
      <c r="G97" s="28">
        <v>2511</v>
      </c>
      <c r="H97" s="29">
        <f>G97/G98</f>
        <v>0.52236322030372373</v>
      </c>
    </row>
    <row r="98" spans="2:8" ht="16.5" thickBot="1" x14ac:dyDescent="0.3">
      <c r="B98"/>
      <c r="E98" s="27"/>
      <c r="F98" s="39" t="s">
        <v>15</v>
      </c>
      <c r="G98" s="45">
        <f>SUM(G96:G97)</f>
        <v>4807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1529</v>
      </c>
      <c r="H101" s="16">
        <f>G101/G103</f>
        <v>0.56566777654458011</v>
      </c>
    </row>
    <row r="102" spans="2:8" ht="16.5" thickBot="1" x14ac:dyDescent="0.3">
      <c r="B102"/>
      <c r="E102" s="15"/>
      <c r="F102" s="23" t="s">
        <v>114</v>
      </c>
      <c r="G102" s="28">
        <v>1174</v>
      </c>
      <c r="H102" s="29">
        <f>G102/G103</f>
        <v>0.43433222345541989</v>
      </c>
    </row>
    <row r="103" spans="2:8" ht="16.5" thickBot="1" x14ac:dyDescent="0.3">
      <c r="B103"/>
      <c r="E103" s="27"/>
      <c r="F103" s="39" t="s">
        <v>15</v>
      </c>
      <c r="G103" s="45">
        <f>SUM(G101:G102)</f>
        <v>2703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1297</v>
      </c>
      <c r="H106" s="16">
        <f>G106/G108</f>
        <v>0.44145677331518041</v>
      </c>
    </row>
    <row r="107" spans="2:8" ht="16.5" thickBot="1" x14ac:dyDescent="0.3">
      <c r="B107"/>
      <c r="E107" s="15"/>
      <c r="F107" s="23" t="s">
        <v>117</v>
      </c>
      <c r="G107" s="28">
        <v>1641</v>
      </c>
      <c r="H107" s="29">
        <f>G107/G108</f>
        <v>0.55854322668481959</v>
      </c>
    </row>
    <row r="108" spans="2:8" ht="16.5" thickBot="1" x14ac:dyDescent="0.3">
      <c r="B108"/>
      <c r="E108" s="27"/>
      <c r="F108" s="39" t="s">
        <v>15</v>
      </c>
      <c r="G108" s="45">
        <f>SUM(G106:G107)</f>
        <v>2938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1304</v>
      </c>
      <c r="H111" s="16">
        <f>G111/G116</f>
        <v>0.30849302105512183</v>
      </c>
    </row>
    <row r="112" spans="2:8" x14ac:dyDescent="0.25">
      <c r="B112"/>
      <c r="E112" s="15"/>
      <c r="F112" s="11" t="s">
        <v>120</v>
      </c>
      <c r="G112" s="9">
        <v>322</v>
      </c>
      <c r="H112" s="16">
        <f>G112/G116</f>
        <v>7.6176957653181929E-2</v>
      </c>
    </row>
    <row r="113" spans="2:8" x14ac:dyDescent="0.25">
      <c r="B113"/>
      <c r="E113" s="15"/>
      <c r="F113" s="11" t="s">
        <v>121</v>
      </c>
      <c r="G113" s="9">
        <v>866</v>
      </c>
      <c r="H113" s="16">
        <f>G113/G116</f>
        <v>0.20487343269458244</v>
      </c>
    </row>
    <row r="114" spans="2:8" x14ac:dyDescent="0.25">
      <c r="B114"/>
      <c r="E114" s="15"/>
      <c r="F114" s="11" t="s">
        <v>122</v>
      </c>
      <c r="G114" s="9">
        <v>609</v>
      </c>
      <c r="H114" s="16">
        <f>G114/G116</f>
        <v>0.1440738112136267</v>
      </c>
    </row>
    <row r="115" spans="2:8" ht="16.5" thickBot="1" x14ac:dyDescent="0.3">
      <c r="B115"/>
      <c r="E115" s="15"/>
      <c r="F115" s="23" t="s">
        <v>123</v>
      </c>
      <c r="G115" s="28">
        <v>1126</v>
      </c>
      <c r="H115" s="29">
        <f>G115/G116</f>
        <v>0.26638277738348709</v>
      </c>
    </row>
    <row r="116" spans="2:8" ht="16.5" thickBot="1" x14ac:dyDescent="0.3">
      <c r="B116"/>
      <c r="E116" s="27"/>
      <c r="F116" s="39" t="s">
        <v>15</v>
      </c>
      <c r="G116" s="45">
        <f>SUM(G111:G115)</f>
        <v>4227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1666</v>
      </c>
      <c r="H119" s="16">
        <f>G119/G121</f>
        <v>0.41237623762376235</v>
      </c>
    </row>
    <row r="120" spans="2:8" ht="16.5" thickBot="1" x14ac:dyDescent="0.3">
      <c r="B120"/>
      <c r="E120" s="15"/>
      <c r="F120" s="23" t="s">
        <v>126</v>
      </c>
      <c r="G120" s="28">
        <v>2374</v>
      </c>
      <c r="H120" s="29">
        <f>G120/G121</f>
        <v>0.58762376237623759</v>
      </c>
    </row>
    <row r="121" spans="2:8" ht="16.5" thickBot="1" x14ac:dyDescent="0.3">
      <c r="B121"/>
      <c r="E121" s="27"/>
      <c r="F121" s="39" t="s">
        <v>15</v>
      </c>
      <c r="G121" s="45">
        <f>SUM(G119:G120)</f>
        <v>4040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2138</v>
      </c>
      <c r="H124" s="16">
        <f>G124/G127</f>
        <v>0.52569461519547578</v>
      </c>
    </row>
    <row r="125" spans="2:8" x14ac:dyDescent="0.25">
      <c r="B125"/>
      <c r="E125" s="15"/>
      <c r="F125" s="11" t="s">
        <v>129</v>
      </c>
      <c r="G125" s="9">
        <v>653</v>
      </c>
      <c r="H125" s="16">
        <f>G125/G127</f>
        <v>0.16056060978608311</v>
      </c>
    </row>
    <row r="126" spans="2:8" ht="16.5" thickBot="1" x14ac:dyDescent="0.3">
      <c r="B126"/>
      <c r="E126" s="15"/>
      <c r="F126" s="23" t="s">
        <v>130</v>
      </c>
      <c r="G126" s="28">
        <v>1276</v>
      </c>
      <c r="H126" s="29">
        <f>G126/G127</f>
        <v>0.31374477501844111</v>
      </c>
    </row>
    <row r="127" spans="2:8" ht="16.5" thickBot="1" x14ac:dyDescent="0.3">
      <c r="B127"/>
      <c r="E127" s="27"/>
      <c r="F127" s="39" t="s">
        <v>15</v>
      </c>
      <c r="G127" s="45">
        <f>SUM(G124:G126)</f>
        <v>4067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1995</v>
      </c>
      <c r="H130" s="16">
        <f>G130/G134</f>
        <v>0.48141891891891891</v>
      </c>
    </row>
    <row r="131" spans="2:8" x14ac:dyDescent="0.25">
      <c r="B131"/>
      <c r="E131" s="15"/>
      <c r="F131" s="11" t="s">
        <v>133</v>
      </c>
      <c r="G131" s="9">
        <v>387</v>
      </c>
      <c r="H131" s="16">
        <f>G131/G134</f>
        <v>9.3388030888030882E-2</v>
      </c>
    </row>
    <row r="132" spans="2:8" x14ac:dyDescent="0.25">
      <c r="B132"/>
      <c r="E132" s="15"/>
      <c r="F132" s="11" t="s">
        <v>134</v>
      </c>
      <c r="G132" s="9">
        <v>1372</v>
      </c>
      <c r="H132" s="16">
        <f>G132/G134</f>
        <v>0.33108108108108109</v>
      </c>
    </row>
    <row r="133" spans="2:8" ht="16.5" thickBot="1" x14ac:dyDescent="0.3">
      <c r="B133"/>
      <c r="E133" s="15"/>
      <c r="F133" s="23" t="s">
        <v>135</v>
      </c>
      <c r="G133" s="28">
        <v>390</v>
      </c>
      <c r="H133" s="29">
        <f>G133/G134</f>
        <v>9.4111969111969118E-2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4144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2494</v>
      </c>
      <c r="H137" s="16">
        <f>G137/G139</f>
        <v>0.60829268292682925</v>
      </c>
    </row>
    <row r="138" spans="2:8" ht="16.5" thickBot="1" x14ac:dyDescent="0.3">
      <c r="B138"/>
      <c r="E138" s="15"/>
      <c r="F138" s="23" t="s">
        <v>138</v>
      </c>
      <c r="G138" s="28">
        <v>1606</v>
      </c>
      <c r="H138" s="29">
        <f>G138/G139</f>
        <v>0.39170731707317075</v>
      </c>
    </row>
    <row r="139" spans="2:8" ht="16.5" thickBot="1" x14ac:dyDescent="0.3">
      <c r="B139"/>
      <c r="E139" s="27"/>
      <c r="F139" s="39" t="s">
        <v>15</v>
      </c>
      <c r="G139" s="45">
        <f>SUM(G137:G138)</f>
        <v>4100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831</v>
      </c>
      <c r="H142" s="16">
        <f>G142/G146</f>
        <v>0.19961566178236848</v>
      </c>
    </row>
    <row r="143" spans="2:8" x14ac:dyDescent="0.25">
      <c r="E143" s="15"/>
      <c r="F143" s="11" t="s">
        <v>141</v>
      </c>
      <c r="G143" s="9">
        <v>1498</v>
      </c>
      <c r="H143" s="16">
        <f>G143/G146</f>
        <v>0.3598366562575066</v>
      </c>
    </row>
    <row r="144" spans="2:8" x14ac:dyDescent="0.25">
      <c r="E144" s="15"/>
      <c r="F144" s="11" t="s">
        <v>142</v>
      </c>
      <c r="G144" s="9">
        <v>733</v>
      </c>
      <c r="H144" s="16">
        <f>G144/G146</f>
        <v>0.17607494595243814</v>
      </c>
    </row>
    <row r="145" spans="5:8" ht="16.5" thickBot="1" x14ac:dyDescent="0.3">
      <c r="E145" s="15"/>
      <c r="F145" s="23" t="s">
        <v>143</v>
      </c>
      <c r="G145" s="28">
        <v>1101</v>
      </c>
      <c r="H145" s="29">
        <f>G145/G146</f>
        <v>0.26447273600768678</v>
      </c>
    </row>
    <row r="146" spans="5:8" ht="16.5" thickBot="1" x14ac:dyDescent="0.3">
      <c r="E146" s="27"/>
      <c r="F146" s="39" t="s">
        <v>15</v>
      </c>
      <c r="G146" s="45">
        <f>SUM(G142:G145)</f>
        <v>4163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1584</v>
      </c>
      <c r="H149" s="16">
        <f>G149/G152</f>
        <v>0.37714285714285717</v>
      </c>
    </row>
    <row r="150" spans="5:8" x14ac:dyDescent="0.25">
      <c r="E150" s="15"/>
      <c r="F150" s="11" t="s">
        <v>146</v>
      </c>
      <c r="G150" s="9">
        <v>722</v>
      </c>
      <c r="H150" s="16">
        <f>G150/G152</f>
        <v>0.17190476190476189</v>
      </c>
    </row>
    <row r="151" spans="5:8" ht="16.5" thickBot="1" x14ac:dyDescent="0.3">
      <c r="E151" s="15"/>
      <c r="F151" s="23" t="s">
        <v>147</v>
      </c>
      <c r="G151" s="28">
        <v>1894</v>
      </c>
      <c r="H151" s="29">
        <f>G151/G152</f>
        <v>0.45095238095238094</v>
      </c>
    </row>
    <row r="152" spans="5:8" ht="16.5" thickBot="1" x14ac:dyDescent="0.3">
      <c r="E152" s="27"/>
      <c r="F152" s="39" t="s">
        <v>15</v>
      </c>
      <c r="G152" s="45">
        <f>SUM(G149:G151)</f>
        <v>4200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2115</v>
      </c>
      <c r="H155" s="16">
        <f>G155/G158</f>
        <v>0.51086956521739135</v>
      </c>
    </row>
    <row r="156" spans="5:8" x14ac:dyDescent="0.25">
      <c r="E156" s="15"/>
      <c r="F156" s="11" t="s">
        <v>150</v>
      </c>
      <c r="G156" s="9">
        <v>591</v>
      </c>
      <c r="H156" s="16">
        <f>G156/G158</f>
        <v>0.14275362318840579</v>
      </c>
    </row>
    <row r="157" spans="5:8" ht="16.5" thickBot="1" x14ac:dyDescent="0.3">
      <c r="E157" s="15"/>
      <c r="F157" s="23" t="s">
        <v>151</v>
      </c>
      <c r="G157" s="28">
        <v>1434</v>
      </c>
      <c r="H157" s="29">
        <f>G157/G158</f>
        <v>0.34637681159420292</v>
      </c>
    </row>
    <row r="158" spans="5:8" ht="16.5" thickBot="1" x14ac:dyDescent="0.3">
      <c r="E158" s="27"/>
      <c r="F158" s="39" t="s">
        <v>15</v>
      </c>
      <c r="G158" s="45">
        <f>SUM(G155:G157)</f>
        <v>4140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2277</v>
      </c>
      <c r="H161" s="16">
        <f>G161/G163</f>
        <v>0.56291718170580962</v>
      </c>
    </row>
    <row r="162" spans="5:8" ht="16.5" thickBot="1" x14ac:dyDescent="0.3">
      <c r="E162" s="15"/>
      <c r="F162" s="23" t="s">
        <v>154</v>
      </c>
      <c r="G162" s="28">
        <v>1768</v>
      </c>
      <c r="H162" s="29">
        <f>G162/G163</f>
        <v>0.43708281829419038</v>
      </c>
    </row>
    <row r="163" spans="5:8" ht="16.5" thickBot="1" x14ac:dyDescent="0.3">
      <c r="E163" s="27"/>
      <c r="F163" s="39" t="s">
        <v>15</v>
      </c>
      <c r="G163" s="45">
        <f>SUM(G161:G162)</f>
        <v>4045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2237</v>
      </c>
      <c r="H166" s="16">
        <f>G166/G168</f>
        <v>0.56319234642497484</v>
      </c>
    </row>
    <row r="167" spans="5:8" ht="16.5" thickBot="1" x14ac:dyDescent="0.3">
      <c r="E167" s="15"/>
      <c r="F167" s="23" t="s">
        <v>157</v>
      </c>
      <c r="G167" s="28">
        <v>1735</v>
      </c>
      <c r="H167" s="29">
        <f>G167/G168</f>
        <v>0.43680765357502516</v>
      </c>
    </row>
    <row r="168" spans="5:8" ht="16.5" thickBot="1" x14ac:dyDescent="0.3">
      <c r="E168" s="27"/>
      <c r="F168" s="39" t="s">
        <v>15</v>
      </c>
      <c r="G168" s="45">
        <f>SUM(G166:G167)</f>
        <v>3972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2049</v>
      </c>
      <c r="H171" s="16">
        <f>G171/G176</f>
        <v>0.22769196577397488</v>
      </c>
    </row>
    <row r="172" spans="5:8" x14ac:dyDescent="0.25">
      <c r="E172" s="15"/>
      <c r="F172" s="11" t="s">
        <v>50</v>
      </c>
      <c r="G172" s="9">
        <v>2564</v>
      </c>
      <c r="H172" s="16">
        <f>G172/G176</f>
        <v>0.28492054672741418</v>
      </c>
    </row>
    <row r="173" spans="5:8" x14ac:dyDescent="0.25">
      <c r="E173" s="15"/>
      <c r="F173" s="11" t="s">
        <v>160</v>
      </c>
      <c r="G173" s="9">
        <v>1775</v>
      </c>
      <c r="H173" s="16">
        <f>G173/G176</f>
        <v>0.19724413823758197</v>
      </c>
    </row>
    <row r="174" spans="5:8" x14ac:dyDescent="0.25">
      <c r="E174" s="15"/>
      <c r="F174" s="11" t="s">
        <v>161</v>
      </c>
      <c r="G174" s="9">
        <v>847</v>
      </c>
      <c r="H174" s="16">
        <f>G174/G176</f>
        <v>9.4121569063229243E-2</v>
      </c>
    </row>
    <row r="175" spans="5:8" ht="16.5" thickBot="1" x14ac:dyDescent="0.3">
      <c r="E175" s="15"/>
      <c r="F175" s="23" t="s">
        <v>162</v>
      </c>
      <c r="G175" s="28">
        <v>1764</v>
      </c>
      <c r="H175" s="29">
        <f>G175/G176</f>
        <v>0.19602178019779976</v>
      </c>
    </row>
    <row r="176" spans="5:8" ht="16.5" thickBot="1" x14ac:dyDescent="0.3">
      <c r="E176" s="27"/>
      <c r="F176" s="39" t="s">
        <v>15</v>
      </c>
      <c r="G176" s="45">
        <f>SUM(G171:G175)</f>
        <v>8999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6968</v>
      </c>
      <c r="H179" s="16">
        <f>G179/G181</f>
        <v>0.81325863678804855</v>
      </c>
    </row>
    <row r="180" spans="5:8" ht="16.5" thickBot="1" x14ac:dyDescent="0.3">
      <c r="E180" s="15"/>
      <c r="F180" s="23" t="s">
        <v>165</v>
      </c>
      <c r="G180" s="28">
        <v>1600</v>
      </c>
      <c r="H180" s="29">
        <f>G180/G181</f>
        <v>0.18674136321195145</v>
      </c>
    </row>
    <row r="181" spans="5:8" ht="16.5" thickBot="1" x14ac:dyDescent="0.3">
      <c r="E181" s="27"/>
      <c r="F181" s="39" t="s">
        <v>15</v>
      </c>
      <c r="G181" s="45">
        <f>SUM(G179:G180)</f>
        <v>8568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5531</v>
      </c>
      <c r="H184" s="16">
        <f>G184/G186</f>
        <v>0.65923718712753276</v>
      </c>
    </row>
    <row r="185" spans="5:8" ht="16.5" thickBot="1" x14ac:dyDescent="0.3">
      <c r="E185" s="15"/>
      <c r="F185" s="23" t="s">
        <v>168</v>
      </c>
      <c r="G185" s="28">
        <v>2859</v>
      </c>
      <c r="H185" s="29">
        <f>G185/G186</f>
        <v>0.34076281287246724</v>
      </c>
    </row>
    <row r="186" spans="5:8" ht="16.5" thickBot="1" x14ac:dyDescent="0.3">
      <c r="E186" s="27"/>
      <c r="F186" s="39" t="s">
        <v>15</v>
      </c>
      <c r="G186" s="45">
        <f>SUM(G184:G185)</f>
        <v>8390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H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7.125" customWidth="1"/>
    <col min="16" max="16" width="10.875" style="1"/>
    <col min="17" max="17" width="13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12" t="s">
        <v>391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56</v>
      </c>
      <c r="C3" s="16">
        <f>B3/B16</f>
        <v>6.1068702290076335E-3</v>
      </c>
      <c r="E3" s="15" t="s">
        <v>56</v>
      </c>
      <c r="F3" s="8" t="s">
        <v>57</v>
      </c>
      <c r="G3" s="9">
        <v>820</v>
      </c>
      <c r="H3" s="16">
        <f>G3/G5</f>
        <v>0.49787492410443229</v>
      </c>
      <c r="J3" s="15"/>
      <c r="K3" s="8" t="s">
        <v>197</v>
      </c>
      <c r="L3" s="9">
        <v>748</v>
      </c>
      <c r="M3" s="16">
        <f>L3/L5</f>
        <v>0.3728813559322034</v>
      </c>
      <c r="O3" s="15" t="s">
        <v>392</v>
      </c>
      <c r="P3" s="9">
        <v>3689</v>
      </c>
      <c r="Q3" s="16">
        <f>P3/P5</f>
        <v>0.4543103448275862</v>
      </c>
    </row>
    <row r="4" spans="1:17" ht="16.5" thickBot="1" x14ac:dyDescent="0.3">
      <c r="A4" s="15" t="s">
        <v>3</v>
      </c>
      <c r="B4" s="9">
        <v>1150</v>
      </c>
      <c r="C4" s="16">
        <f>B4/B16</f>
        <v>0.12540894220283533</v>
      </c>
      <c r="E4" s="15"/>
      <c r="F4" s="24" t="s">
        <v>58</v>
      </c>
      <c r="G4" s="28">
        <v>827</v>
      </c>
      <c r="H4" s="29">
        <f>G4/G5</f>
        <v>0.50212507589556765</v>
      </c>
      <c r="J4" s="15"/>
      <c r="K4" s="10" t="s">
        <v>196</v>
      </c>
      <c r="L4" s="28">
        <v>1258</v>
      </c>
      <c r="M4" s="29">
        <f>L4/L5</f>
        <v>0.6271186440677966</v>
      </c>
      <c r="O4" s="22" t="s">
        <v>393</v>
      </c>
      <c r="P4" s="28">
        <v>4431</v>
      </c>
      <c r="Q4" s="29">
        <f>P4/P5</f>
        <v>0.54568965517241375</v>
      </c>
    </row>
    <row r="5" spans="1:17" ht="16.5" thickBot="1" x14ac:dyDescent="0.3">
      <c r="A5" s="15" t="s">
        <v>4</v>
      </c>
      <c r="B5" s="9">
        <v>11</v>
      </c>
      <c r="C5" s="16">
        <f>B5/B16</f>
        <v>1.1995637949836423E-3</v>
      </c>
      <c r="E5" s="27"/>
      <c r="F5" s="32" t="s">
        <v>15</v>
      </c>
      <c r="G5" s="45">
        <f>SUM(G3:G4)</f>
        <v>1647</v>
      </c>
      <c r="H5" s="34">
        <f>SUM(H3:H4)</f>
        <v>1</v>
      </c>
      <c r="J5" s="27"/>
      <c r="K5" s="32" t="s">
        <v>15</v>
      </c>
      <c r="L5" s="45">
        <f>SUM(L3:L4)</f>
        <v>2006</v>
      </c>
      <c r="M5" s="34">
        <f>SUM(M3:M4)</f>
        <v>1</v>
      </c>
      <c r="O5" s="32" t="s">
        <v>15</v>
      </c>
      <c r="P5" s="45">
        <f>SUM(P3:P4)</f>
        <v>8120</v>
      </c>
      <c r="Q5" s="34">
        <f>SUM(Q3:Q4)</f>
        <v>1</v>
      </c>
    </row>
    <row r="6" spans="1:17" ht="16.5" thickBot="1" x14ac:dyDescent="0.3">
      <c r="A6" s="15" t="s">
        <v>5</v>
      </c>
      <c r="B6" s="9">
        <v>2008</v>
      </c>
      <c r="C6" s="16">
        <f>B6/B16</f>
        <v>0.21897491821155943</v>
      </c>
    </row>
    <row r="7" spans="1:17" x14ac:dyDescent="0.25">
      <c r="A7" s="15" t="s">
        <v>6</v>
      </c>
      <c r="B7" s="9">
        <v>9</v>
      </c>
      <c r="C7" s="16">
        <f>B7/B16</f>
        <v>9.8146128680479832E-4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12" t="s">
        <v>295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3</v>
      </c>
      <c r="C8" s="16">
        <f>B8/B16</f>
        <v>3.2715376226826609E-4</v>
      </c>
      <c r="E8" s="15"/>
      <c r="F8" s="8" t="s">
        <v>60</v>
      </c>
      <c r="G8" s="9">
        <v>641</v>
      </c>
      <c r="H8" s="16">
        <f>G8/G11</f>
        <v>0.33772391991570072</v>
      </c>
      <c r="J8" s="15"/>
      <c r="K8" s="8" t="s">
        <v>199</v>
      </c>
      <c r="L8" s="9">
        <v>980</v>
      </c>
      <c r="M8" s="16">
        <f>L8/L10</f>
        <v>0.49295774647887325</v>
      </c>
      <c r="O8" s="15" t="s">
        <v>394</v>
      </c>
      <c r="P8" s="9">
        <v>705</v>
      </c>
      <c r="Q8" s="16">
        <f>P8/P10</f>
        <v>0.47157190635451507</v>
      </c>
    </row>
    <row r="9" spans="1:17" ht="16.5" thickBot="1" x14ac:dyDescent="0.3">
      <c r="A9" s="15" t="s">
        <v>8</v>
      </c>
      <c r="B9" s="9">
        <v>56</v>
      </c>
      <c r="C9" s="16">
        <f>B9/B16</f>
        <v>6.1068702290076335E-3</v>
      </c>
      <c r="E9" s="15"/>
      <c r="F9" s="8" t="s">
        <v>61</v>
      </c>
      <c r="G9" s="9">
        <v>737</v>
      </c>
      <c r="H9" s="16">
        <f>G9/G11</f>
        <v>0.38830347734457321</v>
      </c>
      <c r="J9" s="15"/>
      <c r="K9" s="24" t="s">
        <v>200</v>
      </c>
      <c r="L9" s="28">
        <v>1008</v>
      </c>
      <c r="M9" s="29">
        <f>L9/L10</f>
        <v>0.50704225352112675</v>
      </c>
      <c r="O9" s="22" t="s">
        <v>395</v>
      </c>
      <c r="P9" s="28">
        <v>790</v>
      </c>
      <c r="Q9" s="29">
        <f>P9/P10</f>
        <v>0.52842809364548493</v>
      </c>
    </row>
    <row r="10" spans="1:17" ht="16.5" thickBot="1" x14ac:dyDescent="0.3">
      <c r="A10" s="15" t="s">
        <v>9</v>
      </c>
      <c r="B10" s="9">
        <v>333</v>
      </c>
      <c r="C10" s="16">
        <f>B10/B16</f>
        <v>3.6314067611777537E-2</v>
      </c>
      <c r="E10" s="15"/>
      <c r="F10" s="24" t="s">
        <v>62</v>
      </c>
      <c r="G10" s="28">
        <v>520</v>
      </c>
      <c r="H10" s="29">
        <f>G10/G11</f>
        <v>0.27397260273972601</v>
      </c>
      <c r="J10" s="27"/>
      <c r="K10" s="32" t="s">
        <v>15</v>
      </c>
      <c r="L10" s="45">
        <f>SUM(L8:L9)</f>
        <v>1988</v>
      </c>
      <c r="M10" s="34">
        <f>SUM(M8:M9)</f>
        <v>1</v>
      </c>
      <c r="O10" s="32" t="s">
        <v>15</v>
      </c>
      <c r="P10" s="45">
        <f>SUM(P8:P9)</f>
        <v>1495</v>
      </c>
      <c r="Q10" s="34">
        <f>SUM(Q8:Q9)</f>
        <v>1</v>
      </c>
    </row>
    <row r="11" spans="1:17" ht="16.5" thickBot="1" x14ac:dyDescent="0.3">
      <c r="A11" s="15" t="s">
        <v>10</v>
      </c>
      <c r="B11" s="9">
        <v>31</v>
      </c>
      <c r="C11" s="16">
        <f>B11/B16</f>
        <v>3.3805888767720828E-3</v>
      </c>
      <c r="E11" s="27"/>
      <c r="F11" s="32" t="s">
        <v>15</v>
      </c>
      <c r="G11" s="45">
        <f>SUM(G8:G10)</f>
        <v>1898</v>
      </c>
      <c r="H11" s="34">
        <f>SUM(H8:H10)</f>
        <v>1</v>
      </c>
    </row>
    <row r="12" spans="1:17" ht="16.5" thickBot="1" x14ac:dyDescent="0.3">
      <c r="A12" s="15" t="s">
        <v>11</v>
      </c>
      <c r="B12" s="9">
        <v>1194</v>
      </c>
      <c r="C12" s="16">
        <f>B12/B16</f>
        <v>0.1302071973827699</v>
      </c>
      <c r="F12" s="4"/>
      <c r="J12" s="12" t="s">
        <v>221</v>
      </c>
      <c r="K12" s="13"/>
      <c r="L12" s="44" t="s">
        <v>16</v>
      </c>
      <c r="M12" s="19" t="s">
        <v>17</v>
      </c>
      <c r="O12" s="12" t="s">
        <v>301</v>
      </c>
      <c r="P12" s="44" t="s">
        <v>16</v>
      </c>
      <c r="Q12" s="19" t="s">
        <v>17</v>
      </c>
    </row>
    <row r="13" spans="1:17" x14ac:dyDescent="0.25">
      <c r="A13" s="15" t="s">
        <v>12</v>
      </c>
      <c r="B13" s="9">
        <v>6</v>
      </c>
      <c r="C13" s="16">
        <f>B13/B16</f>
        <v>6.5430752453653218E-4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779</v>
      </c>
      <c r="M13" s="16">
        <f>L13/L15</f>
        <v>0.51317523056653491</v>
      </c>
      <c r="O13" s="15" t="s">
        <v>396</v>
      </c>
      <c r="P13" s="9">
        <v>600</v>
      </c>
      <c r="Q13" s="16">
        <f>P13/P16</f>
        <v>0.20526855969893945</v>
      </c>
    </row>
    <row r="14" spans="1:17" ht="16.5" thickBot="1" x14ac:dyDescent="0.3">
      <c r="A14" s="15" t="s">
        <v>13</v>
      </c>
      <c r="B14" s="9">
        <v>4152</v>
      </c>
      <c r="C14" s="16">
        <f>B14/B16</f>
        <v>0.45278080697928025</v>
      </c>
      <c r="E14" s="21"/>
      <c r="F14" s="10" t="s">
        <v>64</v>
      </c>
      <c r="G14" s="9">
        <v>656</v>
      </c>
      <c r="H14" s="16">
        <f>G14/G17</f>
        <v>0.36223081170623966</v>
      </c>
      <c r="J14" s="15"/>
      <c r="K14" s="24" t="s">
        <v>223</v>
      </c>
      <c r="L14" s="28">
        <v>739</v>
      </c>
      <c r="M14" s="29">
        <f>L14/L15</f>
        <v>0.48682476943346509</v>
      </c>
      <c r="O14" s="15" t="s">
        <v>397</v>
      </c>
      <c r="P14" s="9">
        <v>1243</v>
      </c>
      <c r="Q14" s="16">
        <f>P14/P16</f>
        <v>0.42524803284296953</v>
      </c>
    </row>
    <row r="15" spans="1:17" ht="16.5" thickBot="1" x14ac:dyDescent="0.3">
      <c r="A15" s="22" t="s">
        <v>14</v>
      </c>
      <c r="B15" s="28">
        <v>161</v>
      </c>
      <c r="C15" s="29">
        <f>B15/B16</f>
        <v>1.7557251908396947E-2</v>
      </c>
      <c r="E15" s="21"/>
      <c r="F15" s="10" t="s">
        <v>65</v>
      </c>
      <c r="G15" s="9">
        <v>688</v>
      </c>
      <c r="H15" s="16">
        <f>G15/G17</f>
        <v>0.37990060739922693</v>
      </c>
      <c r="J15" s="27"/>
      <c r="K15" s="32" t="s">
        <v>15</v>
      </c>
      <c r="L15" s="45">
        <f>SUM(L13:L14)</f>
        <v>1518</v>
      </c>
      <c r="M15" s="34">
        <f>SUM(M13:M14)</f>
        <v>1</v>
      </c>
      <c r="O15" s="22" t="s">
        <v>398</v>
      </c>
      <c r="P15" s="28">
        <v>1080</v>
      </c>
      <c r="Q15" s="29">
        <f>P15/P16</f>
        <v>0.369483407458091</v>
      </c>
    </row>
    <row r="16" spans="1:17" ht="16.5" thickBot="1" x14ac:dyDescent="0.3">
      <c r="A16" s="32" t="s">
        <v>15</v>
      </c>
      <c r="B16" s="45">
        <f>SUM(B3:B15)</f>
        <v>9170</v>
      </c>
      <c r="C16" s="34">
        <f>SUM(C3:C15)</f>
        <v>1</v>
      </c>
      <c r="E16" s="15"/>
      <c r="F16" s="31" t="s">
        <v>66</v>
      </c>
      <c r="G16" s="28">
        <v>467</v>
      </c>
      <c r="H16" s="29">
        <f>G16/G17</f>
        <v>0.25786858089453341</v>
      </c>
      <c r="O16" s="32" t="s">
        <v>15</v>
      </c>
      <c r="P16" s="45">
        <f>SUM(P13:P15)</f>
        <v>2923</v>
      </c>
      <c r="Q16" s="34">
        <f>SUM(Q13:Q15)</f>
        <v>1</v>
      </c>
    </row>
    <row r="17" spans="1:17" ht="16.5" thickBot="1" x14ac:dyDescent="0.3">
      <c r="E17" s="27"/>
      <c r="F17" s="38" t="s">
        <v>15</v>
      </c>
      <c r="G17" s="45">
        <f>SUM(G14:G16)</f>
        <v>1811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1838</v>
      </c>
      <c r="M18" s="16">
        <f>L18/L20</f>
        <v>0.60440644524827358</v>
      </c>
      <c r="O18" s="12" t="s">
        <v>399</v>
      </c>
      <c r="P18" s="44" t="s">
        <v>16</v>
      </c>
      <c r="Q18" s="19" t="s">
        <v>17</v>
      </c>
    </row>
    <row r="19" spans="1:17" ht="16.5" thickBot="1" x14ac:dyDescent="0.3">
      <c r="A19" s="15" t="s">
        <v>19</v>
      </c>
      <c r="B19" s="9">
        <v>222</v>
      </c>
      <c r="C19" s="16">
        <f>B19/B24</f>
        <v>2.6148409893992933E-2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1203</v>
      </c>
      <c r="M19" s="29">
        <f>L19/L20</f>
        <v>0.39559355475172642</v>
      </c>
      <c r="O19" s="15" t="s">
        <v>400</v>
      </c>
      <c r="P19" s="9">
        <v>2827</v>
      </c>
      <c r="Q19" s="16">
        <f>P19/P21</f>
        <v>0.51625273922571224</v>
      </c>
    </row>
    <row r="20" spans="1:17" ht="16.5" thickBot="1" x14ac:dyDescent="0.3">
      <c r="A20" s="15" t="s">
        <v>20</v>
      </c>
      <c r="B20" s="9">
        <v>353</v>
      </c>
      <c r="C20" s="16">
        <f>B20/B24</f>
        <v>4.1578327444051828E-2</v>
      </c>
      <c r="E20" s="15"/>
      <c r="F20" s="11" t="s">
        <v>68</v>
      </c>
      <c r="G20" s="9">
        <v>800</v>
      </c>
      <c r="H20" s="16">
        <f>G20/G22</f>
        <v>0.45662100456621002</v>
      </c>
      <c r="J20" s="27"/>
      <c r="K20" s="32" t="s">
        <v>15</v>
      </c>
      <c r="L20" s="45">
        <f>SUM(L18:L19)</f>
        <v>3041</v>
      </c>
      <c r="M20" s="34">
        <f>SUM(M18:M19)</f>
        <v>1</v>
      </c>
      <c r="O20" s="22" t="s">
        <v>401</v>
      </c>
      <c r="P20" s="28">
        <v>2649</v>
      </c>
      <c r="Q20" s="29">
        <f>P20/P21</f>
        <v>0.48374726077428781</v>
      </c>
    </row>
    <row r="21" spans="1:17" ht="16.5" thickBot="1" x14ac:dyDescent="0.3">
      <c r="A21" s="15" t="s">
        <v>21</v>
      </c>
      <c r="B21" s="9">
        <v>1759</v>
      </c>
      <c r="C21" s="16">
        <f>B21/B24</f>
        <v>0.20718492343934039</v>
      </c>
      <c r="E21" s="15"/>
      <c r="F21" s="23" t="s">
        <v>69</v>
      </c>
      <c r="G21" s="28">
        <v>952</v>
      </c>
      <c r="H21" s="29">
        <f>G21/G22</f>
        <v>0.54337899543378998</v>
      </c>
      <c r="O21" s="32" t="s">
        <v>15</v>
      </c>
      <c r="P21" s="45">
        <f>SUM(P19:P20)</f>
        <v>5476</v>
      </c>
      <c r="Q21" s="34">
        <f>SUM(Q19:Q20)</f>
        <v>1</v>
      </c>
    </row>
    <row r="22" spans="1:17" ht="16.5" thickBot="1" x14ac:dyDescent="0.3">
      <c r="A22" s="15" t="s">
        <v>22</v>
      </c>
      <c r="B22" s="9">
        <v>108</v>
      </c>
      <c r="C22" s="16">
        <f>B22/B24</f>
        <v>1.2720848056537103E-2</v>
      </c>
      <c r="E22" s="27"/>
      <c r="F22" s="39" t="s">
        <v>15</v>
      </c>
      <c r="G22" s="45">
        <f>SUM(G20:G21)</f>
        <v>1752</v>
      </c>
      <c r="H22" s="34">
        <f>SUM(H20:H21)</f>
        <v>1</v>
      </c>
    </row>
    <row r="23" spans="1:17" ht="16.5" thickBot="1" x14ac:dyDescent="0.3">
      <c r="A23" s="22" t="s">
        <v>23</v>
      </c>
      <c r="B23" s="28">
        <v>6048</v>
      </c>
      <c r="C23" s="29">
        <f>B23/B24</f>
        <v>0.71236749116607778</v>
      </c>
      <c r="F23" s="3"/>
    </row>
    <row r="24" spans="1:17" ht="16.5" thickBot="1" x14ac:dyDescent="0.3">
      <c r="A24" s="35" t="s">
        <v>15</v>
      </c>
      <c r="B24" s="45">
        <f>SUM(B19:B23)</f>
        <v>8490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7" ht="16.5" thickBot="1" x14ac:dyDescent="0.3">
      <c r="E25" s="15"/>
      <c r="F25" s="11" t="s">
        <v>71</v>
      </c>
      <c r="G25" s="9">
        <v>665</v>
      </c>
      <c r="H25" s="16">
        <f>G25/G29</f>
        <v>0.38284398388025331</v>
      </c>
    </row>
    <row r="26" spans="1:17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276</v>
      </c>
      <c r="H26" s="16">
        <f>G26/G29</f>
        <v>0.15889464594127806</v>
      </c>
    </row>
    <row r="27" spans="1:17" x14ac:dyDescent="0.25">
      <c r="A27" s="15" t="s">
        <v>30</v>
      </c>
      <c r="B27" s="9">
        <v>2084</v>
      </c>
      <c r="C27" s="16">
        <f>B27/B30</f>
        <v>0.24039681624178105</v>
      </c>
      <c r="E27" s="15"/>
      <c r="F27" s="11" t="s">
        <v>73</v>
      </c>
      <c r="G27" s="9">
        <v>278</v>
      </c>
      <c r="H27" s="16">
        <f>G27/G29</f>
        <v>0.1600460564191134</v>
      </c>
    </row>
    <row r="28" spans="1:17" ht="16.5" thickBot="1" x14ac:dyDescent="0.3">
      <c r="A28" s="15" t="s">
        <v>28</v>
      </c>
      <c r="B28" s="9">
        <v>5989</v>
      </c>
      <c r="C28" s="16">
        <f>B28/B30</f>
        <v>0.69085246279847734</v>
      </c>
      <c r="E28" s="15"/>
      <c r="F28" s="23" t="s">
        <v>74</v>
      </c>
      <c r="G28" s="28">
        <v>518</v>
      </c>
      <c r="H28" s="29">
        <f>G28/G29</f>
        <v>0.29821531375935523</v>
      </c>
    </row>
    <row r="29" spans="1:17" ht="16.5" thickBot="1" x14ac:dyDescent="0.3">
      <c r="A29" s="22" t="s">
        <v>29</v>
      </c>
      <c r="B29" s="28">
        <v>596</v>
      </c>
      <c r="C29" s="29">
        <f>B29/B30</f>
        <v>6.8750720959741607E-2</v>
      </c>
      <c r="E29" s="27"/>
      <c r="F29" s="39" t="s">
        <v>15</v>
      </c>
      <c r="G29" s="45">
        <f>SUM(G25:G28)</f>
        <v>1737</v>
      </c>
      <c r="H29" s="34">
        <f>SUM(H25:H28)</f>
        <v>1</v>
      </c>
    </row>
    <row r="30" spans="1:17" ht="16.5" thickBot="1" x14ac:dyDescent="0.3">
      <c r="A30" s="32" t="s">
        <v>15</v>
      </c>
      <c r="B30" s="45">
        <f>SUM(B27:B29)</f>
        <v>8669</v>
      </c>
      <c r="C30" s="34">
        <f>SUM(C27:C29)</f>
        <v>1</v>
      </c>
      <c r="E30" s="4"/>
      <c r="F30" s="3"/>
      <c r="G30" s="43"/>
      <c r="H30" s="6"/>
    </row>
    <row r="31" spans="1:17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579</v>
      </c>
      <c r="H32" s="16">
        <f>G32/G37</f>
        <v>0.34733053389322138</v>
      </c>
    </row>
    <row r="33" spans="1:8" x14ac:dyDescent="0.25">
      <c r="A33" s="15" t="s">
        <v>38</v>
      </c>
      <c r="B33" s="9">
        <v>1940</v>
      </c>
      <c r="C33" s="16">
        <f>B33/B35</f>
        <v>0.27913669064748203</v>
      </c>
      <c r="E33" s="15"/>
      <c r="F33" s="11" t="s">
        <v>629</v>
      </c>
      <c r="G33" s="95">
        <v>285</v>
      </c>
      <c r="H33" s="16">
        <f>G33/G37</f>
        <v>0.17096580683863227</v>
      </c>
    </row>
    <row r="34" spans="1:8" ht="16.5" thickBot="1" x14ac:dyDescent="0.3">
      <c r="A34" s="22" t="s">
        <v>39</v>
      </c>
      <c r="B34" s="28">
        <v>5010</v>
      </c>
      <c r="C34" s="29">
        <f>B34/B35</f>
        <v>0.72086330935251797</v>
      </c>
      <c r="E34" s="15"/>
      <c r="F34" s="11" t="s">
        <v>630</v>
      </c>
      <c r="G34" s="95">
        <v>290</v>
      </c>
      <c r="H34" s="16">
        <f>G34/G37</f>
        <v>0.17396520695860829</v>
      </c>
    </row>
    <row r="35" spans="1:8" ht="16.5" thickBot="1" x14ac:dyDescent="0.3">
      <c r="A35" s="32" t="s">
        <v>15</v>
      </c>
      <c r="B35" s="45">
        <f>SUM(B33:B34)</f>
        <v>6950</v>
      </c>
      <c r="C35" s="34">
        <f>SUM(C33:C34)</f>
        <v>1</v>
      </c>
      <c r="E35" s="15"/>
      <c r="F35" s="11" t="s">
        <v>631</v>
      </c>
      <c r="G35" s="95">
        <v>431</v>
      </c>
      <c r="H35" s="16">
        <f>G35/G37</f>
        <v>0.25854829034193161</v>
      </c>
    </row>
    <row r="36" spans="1:8" ht="16.5" thickBot="1" x14ac:dyDescent="0.3">
      <c r="E36" s="15"/>
      <c r="F36" s="23" t="s">
        <v>632</v>
      </c>
      <c r="G36" s="96">
        <v>82</v>
      </c>
      <c r="H36" s="29">
        <f>G36/G37</f>
        <v>4.9190161967606477E-2</v>
      </c>
    </row>
    <row r="37" spans="1:8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1667</v>
      </c>
      <c r="H37" s="37">
        <f>SUM(H32:H36)</f>
        <v>1</v>
      </c>
    </row>
    <row r="38" spans="1:8" ht="16.5" thickBot="1" x14ac:dyDescent="0.3">
      <c r="A38" s="15" t="s">
        <v>53</v>
      </c>
      <c r="B38" s="9">
        <v>3888</v>
      </c>
      <c r="C38" s="16">
        <f>B38/B40</f>
        <v>0.52441327218775291</v>
      </c>
      <c r="F38" s="3"/>
    </row>
    <row r="39" spans="1:8" ht="16.5" thickBot="1" x14ac:dyDescent="0.3">
      <c r="A39" s="22" t="s">
        <v>54</v>
      </c>
      <c r="B39" s="28">
        <v>3526</v>
      </c>
      <c r="C39" s="29">
        <f>B39/B40</f>
        <v>0.47558672781224709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7414</v>
      </c>
      <c r="C40" s="34">
        <f>SUM(C38:C39)</f>
        <v>1</v>
      </c>
      <c r="E40" s="15"/>
      <c r="F40" s="11" t="s">
        <v>76</v>
      </c>
      <c r="G40" s="9">
        <v>717</v>
      </c>
      <c r="H40" s="16">
        <f>G40/G44</f>
        <v>0.44396284829721361</v>
      </c>
    </row>
    <row r="41" spans="1:8" x14ac:dyDescent="0.25">
      <c r="E41" s="15"/>
      <c r="F41" s="11" t="s">
        <v>77</v>
      </c>
      <c r="G41" s="9">
        <v>322</v>
      </c>
      <c r="H41" s="16">
        <f>G41/G44</f>
        <v>0.19938080495356036</v>
      </c>
    </row>
    <row r="42" spans="1:8" x14ac:dyDescent="0.25">
      <c r="E42" s="15"/>
      <c r="F42" s="11" t="s">
        <v>78</v>
      </c>
      <c r="G42" s="9">
        <v>360</v>
      </c>
      <c r="H42" s="16">
        <f>G42/G44</f>
        <v>0.22291021671826625</v>
      </c>
    </row>
    <row r="43" spans="1:8" ht="16.5" thickBot="1" x14ac:dyDescent="0.3">
      <c r="E43" s="15"/>
      <c r="F43" s="23" t="s">
        <v>79</v>
      </c>
      <c r="G43" s="28">
        <v>216</v>
      </c>
      <c r="H43" s="29">
        <f>G43/G44</f>
        <v>0.13374613003095975</v>
      </c>
    </row>
    <row r="44" spans="1:8" ht="16.5" thickBot="1" x14ac:dyDescent="0.3">
      <c r="E44" s="27"/>
      <c r="F44" s="39" t="s">
        <v>15</v>
      </c>
      <c r="G44" s="45">
        <f>SUM(G40:G43)</f>
        <v>1615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982</v>
      </c>
      <c r="H47" s="16">
        <f>G47/G49</f>
        <v>0.62787723785166238</v>
      </c>
    </row>
    <row r="48" spans="1:8" ht="16.5" thickBot="1" x14ac:dyDescent="0.3">
      <c r="B48"/>
      <c r="E48" s="15"/>
      <c r="F48" s="23" t="s">
        <v>82</v>
      </c>
      <c r="G48" s="28">
        <v>582</v>
      </c>
      <c r="H48" s="29">
        <f>G48/G49</f>
        <v>0.37212276214833762</v>
      </c>
    </row>
    <row r="49" spans="2:8" ht="16.5" thickBot="1" x14ac:dyDescent="0.3">
      <c r="B49"/>
      <c r="E49" s="27"/>
      <c r="F49" s="39" t="s">
        <v>15</v>
      </c>
      <c r="G49" s="45">
        <f>SUM(G47:G48)</f>
        <v>1564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1155</v>
      </c>
      <c r="H52" s="16">
        <f>G52/G54</f>
        <v>0.7628797886393659</v>
      </c>
    </row>
    <row r="53" spans="2:8" ht="16.5" thickBot="1" x14ac:dyDescent="0.3">
      <c r="B53"/>
      <c r="E53" s="15"/>
      <c r="F53" s="23" t="s">
        <v>85</v>
      </c>
      <c r="G53" s="28">
        <v>359</v>
      </c>
      <c r="H53" s="29">
        <f>G53/G54</f>
        <v>0.23712021136063408</v>
      </c>
    </row>
    <row r="54" spans="2:8" ht="16.5" thickBot="1" x14ac:dyDescent="0.3">
      <c r="B54"/>
      <c r="E54" s="27"/>
      <c r="F54" s="39" t="s">
        <v>15</v>
      </c>
      <c r="G54" s="45">
        <f>SUM(G52:G53)</f>
        <v>1514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737</v>
      </c>
      <c r="H57" s="16">
        <f>G57/G59</f>
        <v>0.47213324791800126</v>
      </c>
    </row>
    <row r="58" spans="2:8" ht="16.5" thickBot="1" x14ac:dyDescent="0.3">
      <c r="B58"/>
      <c r="E58" s="15"/>
      <c r="F58" s="23" t="s">
        <v>88</v>
      </c>
      <c r="G58" s="28">
        <v>824</v>
      </c>
      <c r="H58" s="29">
        <f>G58/G59</f>
        <v>0.52786675208199874</v>
      </c>
    </row>
    <row r="59" spans="2:8" ht="16.5" thickBot="1" x14ac:dyDescent="0.3">
      <c r="B59"/>
      <c r="E59" s="27"/>
      <c r="F59" s="39" t="s">
        <v>15</v>
      </c>
      <c r="G59" s="45">
        <f>SUM(G57:G58)</f>
        <v>1561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885</v>
      </c>
      <c r="H62" s="16">
        <f>G62/G64</f>
        <v>0.56441326530612246</v>
      </c>
    </row>
    <row r="63" spans="2:8" ht="16.5" thickBot="1" x14ac:dyDescent="0.3">
      <c r="B63"/>
      <c r="E63" s="15"/>
      <c r="F63" s="23" t="s">
        <v>91</v>
      </c>
      <c r="G63" s="28">
        <v>683</v>
      </c>
      <c r="H63" s="29">
        <f>G63/G64</f>
        <v>0.43558673469387754</v>
      </c>
    </row>
    <row r="64" spans="2:8" ht="16.5" thickBot="1" x14ac:dyDescent="0.3">
      <c r="B64"/>
      <c r="E64" s="27"/>
      <c r="F64" s="39" t="s">
        <v>15</v>
      </c>
      <c r="G64" s="45">
        <f>SUM(G62:G63)</f>
        <v>1568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953</v>
      </c>
      <c r="H67" s="16">
        <f>G67/G70</f>
        <v>0.44079555966697503</v>
      </c>
    </row>
    <row r="68" spans="2:8" x14ac:dyDescent="0.25">
      <c r="B68"/>
      <c r="E68" s="15"/>
      <c r="F68" s="11" t="s">
        <v>94</v>
      </c>
      <c r="G68" s="9">
        <v>558</v>
      </c>
      <c r="H68" s="16">
        <f>G68/G70</f>
        <v>0.25809435707678074</v>
      </c>
    </row>
    <row r="69" spans="2:8" ht="16.5" thickBot="1" x14ac:dyDescent="0.3">
      <c r="B69"/>
      <c r="E69" s="15"/>
      <c r="F69" s="23" t="s">
        <v>95</v>
      </c>
      <c r="G69" s="28">
        <v>651</v>
      </c>
      <c r="H69" s="29">
        <f>G69/G70</f>
        <v>0.30111008325624422</v>
      </c>
    </row>
    <row r="70" spans="2:8" ht="16.5" thickBot="1" x14ac:dyDescent="0.3">
      <c r="B70"/>
      <c r="E70" s="27"/>
      <c r="F70" s="39" t="s">
        <v>15</v>
      </c>
      <c r="G70" s="45">
        <f>SUM(G67:G69)</f>
        <v>2162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812</v>
      </c>
      <c r="H73" s="16">
        <f>G73/G75</f>
        <v>0.40178129638792676</v>
      </c>
    </row>
    <row r="74" spans="2:8" ht="16.5" thickBot="1" x14ac:dyDescent="0.3">
      <c r="B74"/>
      <c r="E74" s="15"/>
      <c r="F74" s="23" t="s">
        <v>98</v>
      </c>
      <c r="G74" s="28">
        <v>1209</v>
      </c>
      <c r="H74" s="29">
        <f>G74/G75</f>
        <v>0.59821870361207319</v>
      </c>
    </row>
    <row r="75" spans="2:8" ht="16.5" thickBot="1" x14ac:dyDescent="0.3">
      <c r="B75"/>
      <c r="E75" s="27"/>
      <c r="F75" s="39" t="s">
        <v>15</v>
      </c>
      <c r="G75" s="45">
        <f>SUM(G73:G74)</f>
        <v>2021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786</v>
      </c>
      <c r="H78" s="16">
        <f>G78/G82</f>
        <v>0.37916063675832129</v>
      </c>
    </row>
    <row r="79" spans="2:8" x14ac:dyDescent="0.25">
      <c r="B79"/>
      <c r="E79" s="22"/>
      <c r="F79" s="23" t="s">
        <v>101</v>
      </c>
      <c r="G79" s="28">
        <v>252</v>
      </c>
      <c r="H79" s="29">
        <f>G79/G82</f>
        <v>0.12156295224312591</v>
      </c>
    </row>
    <row r="80" spans="2:8" x14ac:dyDescent="0.25">
      <c r="B80"/>
      <c r="E80" s="15"/>
      <c r="F80" s="11" t="s">
        <v>635</v>
      </c>
      <c r="G80" s="9">
        <v>826</v>
      </c>
      <c r="H80" s="16">
        <f>G80/G82</f>
        <v>0.39845634346357933</v>
      </c>
    </row>
    <row r="81" spans="2:8" ht="16.5" thickBot="1" x14ac:dyDescent="0.3">
      <c r="B81"/>
      <c r="E81" s="17"/>
      <c r="F81" s="91" t="s">
        <v>636</v>
      </c>
      <c r="G81" s="40">
        <v>209</v>
      </c>
      <c r="H81" s="41">
        <f>G81/G82</f>
        <v>0.10082006753497347</v>
      </c>
    </row>
    <row r="82" spans="2:8" ht="16.5" thickBot="1" x14ac:dyDescent="0.3">
      <c r="B82"/>
      <c r="E82" s="104"/>
      <c r="F82" s="105" t="s">
        <v>15</v>
      </c>
      <c r="G82" s="106">
        <f>SUM(G78:G81)</f>
        <v>2073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906</v>
      </c>
      <c r="H85" s="16">
        <f>G85/G88</f>
        <v>0.43852855759922554</v>
      </c>
    </row>
    <row r="86" spans="2:8" x14ac:dyDescent="0.25">
      <c r="B86"/>
      <c r="E86" s="15"/>
      <c r="F86" s="11" t="s">
        <v>104</v>
      </c>
      <c r="G86" s="9">
        <v>648</v>
      </c>
      <c r="H86" s="16">
        <f>G86/G88</f>
        <v>0.31364956437560504</v>
      </c>
    </row>
    <row r="87" spans="2:8" ht="16.5" thickBot="1" x14ac:dyDescent="0.3">
      <c r="B87"/>
      <c r="E87" s="15"/>
      <c r="F87" s="23" t="s">
        <v>105</v>
      </c>
      <c r="G87" s="28">
        <v>512</v>
      </c>
      <c r="H87" s="29">
        <f>G87/G88</f>
        <v>0.24782187802516942</v>
      </c>
    </row>
    <row r="88" spans="2:8" ht="16.5" thickBot="1" x14ac:dyDescent="0.3">
      <c r="B88"/>
      <c r="E88" s="27"/>
      <c r="F88" s="39" t="s">
        <v>15</v>
      </c>
      <c r="G88" s="45">
        <f>SUM(G85:G87)</f>
        <v>2066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1219</v>
      </c>
      <c r="H91" s="16">
        <f>G91/G93</f>
        <v>0.59696376101860915</v>
      </c>
    </row>
    <row r="92" spans="2:8" ht="16.5" thickBot="1" x14ac:dyDescent="0.3">
      <c r="B92"/>
      <c r="E92" s="15"/>
      <c r="F92" s="23" t="s">
        <v>108</v>
      </c>
      <c r="G92" s="28">
        <v>823</v>
      </c>
      <c r="H92" s="29">
        <f>G92/G93</f>
        <v>0.40303623898139079</v>
      </c>
    </row>
    <row r="93" spans="2:8" ht="16.5" thickBot="1" x14ac:dyDescent="0.3">
      <c r="B93"/>
      <c r="E93" s="27"/>
      <c r="F93" s="39" t="s">
        <v>15</v>
      </c>
      <c r="G93" s="45">
        <f>SUM(G91:G92)</f>
        <v>2042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1080</v>
      </c>
      <c r="H96" s="16">
        <f>G96/G98</f>
        <v>0.54989816700610994</v>
      </c>
    </row>
    <row r="97" spans="2:8" ht="16.5" thickBot="1" x14ac:dyDescent="0.3">
      <c r="B97"/>
      <c r="E97" s="15"/>
      <c r="F97" s="23" t="s">
        <v>111</v>
      </c>
      <c r="G97" s="28">
        <v>884</v>
      </c>
      <c r="H97" s="29">
        <f>G97/G98</f>
        <v>0.45010183299389001</v>
      </c>
    </row>
    <row r="98" spans="2:8" ht="16.5" thickBot="1" x14ac:dyDescent="0.3">
      <c r="B98"/>
      <c r="E98" s="27"/>
      <c r="F98" s="39" t="s">
        <v>15</v>
      </c>
      <c r="G98" s="45">
        <f>SUM(G96:G97)</f>
        <v>1964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520</v>
      </c>
      <c r="H101" s="16">
        <f>G101/G103</f>
        <v>0.50930460333006855</v>
      </c>
    </row>
    <row r="102" spans="2:8" ht="16.5" thickBot="1" x14ac:dyDescent="0.3">
      <c r="B102"/>
      <c r="E102" s="15"/>
      <c r="F102" s="23" t="s">
        <v>114</v>
      </c>
      <c r="G102" s="28">
        <v>501</v>
      </c>
      <c r="H102" s="29">
        <f>G102/G103</f>
        <v>0.49069539666993145</v>
      </c>
    </row>
    <row r="103" spans="2:8" ht="16.5" thickBot="1" x14ac:dyDescent="0.3">
      <c r="B103"/>
      <c r="E103" s="27"/>
      <c r="F103" s="39" t="s">
        <v>15</v>
      </c>
      <c r="G103" s="45">
        <f>SUM(G101:G102)</f>
        <v>1021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594</v>
      </c>
      <c r="H106" s="16">
        <f>G106/G108</f>
        <v>0.50510204081632648</v>
      </c>
    </row>
    <row r="107" spans="2:8" ht="16.5" thickBot="1" x14ac:dyDescent="0.3">
      <c r="B107"/>
      <c r="E107" s="15"/>
      <c r="F107" s="23" t="s">
        <v>117</v>
      </c>
      <c r="G107" s="28">
        <v>582</v>
      </c>
      <c r="H107" s="29">
        <f>G107/G108</f>
        <v>0.49489795918367346</v>
      </c>
    </row>
    <row r="108" spans="2:8" ht="16.5" thickBot="1" x14ac:dyDescent="0.3">
      <c r="B108"/>
      <c r="E108" s="27"/>
      <c r="F108" s="39" t="s">
        <v>15</v>
      </c>
      <c r="G108" s="45">
        <f>SUM(G106:G107)</f>
        <v>1176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518</v>
      </c>
      <c r="H111" s="16">
        <f>G111/G116</f>
        <v>0.31896551724137934</v>
      </c>
    </row>
    <row r="112" spans="2:8" x14ac:dyDescent="0.25">
      <c r="B112"/>
      <c r="E112" s="15"/>
      <c r="F112" s="11" t="s">
        <v>120</v>
      </c>
      <c r="G112" s="9">
        <v>132</v>
      </c>
      <c r="H112" s="16">
        <f>G112/G116</f>
        <v>8.1280788177339899E-2</v>
      </c>
    </row>
    <row r="113" spans="2:8" x14ac:dyDescent="0.25">
      <c r="B113"/>
      <c r="E113" s="15"/>
      <c r="F113" s="11" t="s">
        <v>121</v>
      </c>
      <c r="G113" s="9">
        <v>398</v>
      </c>
      <c r="H113" s="16">
        <f>G113/G116</f>
        <v>0.24507389162561577</v>
      </c>
    </row>
    <row r="114" spans="2:8" x14ac:dyDescent="0.25">
      <c r="B114"/>
      <c r="E114" s="15"/>
      <c r="F114" s="11" t="s">
        <v>122</v>
      </c>
      <c r="G114" s="9">
        <v>293</v>
      </c>
      <c r="H114" s="16">
        <f>G114/G116</f>
        <v>0.18041871921182265</v>
      </c>
    </row>
    <row r="115" spans="2:8" ht="16.5" thickBot="1" x14ac:dyDescent="0.3">
      <c r="B115"/>
      <c r="E115" s="15"/>
      <c r="F115" s="23" t="s">
        <v>123</v>
      </c>
      <c r="G115" s="28">
        <v>283</v>
      </c>
      <c r="H115" s="29">
        <f>G115/G116</f>
        <v>0.17426108374384236</v>
      </c>
    </row>
    <row r="116" spans="2:8" ht="16.5" thickBot="1" x14ac:dyDescent="0.3">
      <c r="B116"/>
      <c r="E116" s="27"/>
      <c r="F116" s="39" t="s">
        <v>15</v>
      </c>
      <c r="G116" s="45">
        <f>SUM(G111:G115)</f>
        <v>1624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844</v>
      </c>
      <c r="H119" s="16">
        <f>G119/G121</f>
        <v>0.52651278852152217</v>
      </c>
    </row>
    <row r="120" spans="2:8" ht="16.5" thickBot="1" x14ac:dyDescent="0.3">
      <c r="B120"/>
      <c r="E120" s="15"/>
      <c r="F120" s="23" t="s">
        <v>126</v>
      </c>
      <c r="G120" s="28">
        <v>759</v>
      </c>
      <c r="H120" s="29">
        <f>G120/G121</f>
        <v>0.47348721147847783</v>
      </c>
    </row>
    <row r="121" spans="2:8" ht="16.5" thickBot="1" x14ac:dyDescent="0.3">
      <c r="B121"/>
      <c r="E121" s="27"/>
      <c r="F121" s="39" t="s">
        <v>15</v>
      </c>
      <c r="G121" s="45">
        <f>SUM(G119:G120)</f>
        <v>1603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782</v>
      </c>
      <c r="H124" s="16">
        <f>G124/G127</f>
        <v>0.48875000000000002</v>
      </c>
    </row>
    <row r="125" spans="2:8" x14ac:dyDescent="0.25">
      <c r="B125"/>
      <c r="E125" s="15"/>
      <c r="F125" s="11" t="s">
        <v>129</v>
      </c>
      <c r="G125" s="9">
        <v>306</v>
      </c>
      <c r="H125" s="16">
        <f>G125/G127</f>
        <v>0.19125</v>
      </c>
    </row>
    <row r="126" spans="2:8" ht="16.5" thickBot="1" x14ac:dyDescent="0.3">
      <c r="B126"/>
      <c r="E126" s="15"/>
      <c r="F126" s="23" t="s">
        <v>130</v>
      </c>
      <c r="G126" s="28">
        <v>512</v>
      </c>
      <c r="H126" s="29">
        <f>G126/G127</f>
        <v>0.32</v>
      </c>
    </row>
    <row r="127" spans="2:8" ht="16.5" thickBot="1" x14ac:dyDescent="0.3">
      <c r="B127"/>
      <c r="E127" s="27"/>
      <c r="F127" s="39" t="s">
        <v>15</v>
      </c>
      <c r="G127" s="45">
        <f>SUM(G124:G126)</f>
        <v>1600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762</v>
      </c>
      <c r="H130" s="16">
        <f>G130/G134</f>
        <v>0.46577017114914426</v>
      </c>
    </row>
    <row r="131" spans="2:8" x14ac:dyDescent="0.25">
      <c r="B131"/>
      <c r="E131" s="15"/>
      <c r="F131" s="11" t="s">
        <v>133</v>
      </c>
      <c r="G131" s="9">
        <v>172</v>
      </c>
      <c r="H131" s="16">
        <f>G131/G134</f>
        <v>0.10513447432762836</v>
      </c>
    </row>
    <row r="132" spans="2:8" x14ac:dyDescent="0.25">
      <c r="B132"/>
      <c r="E132" s="15"/>
      <c r="F132" s="11" t="s">
        <v>134</v>
      </c>
      <c r="G132" s="9">
        <v>579</v>
      </c>
      <c r="H132" s="16">
        <f>G132/G134</f>
        <v>0.35391198044009781</v>
      </c>
    </row>
    <row r="133" spans="2:8" ht="16.5" thickBot="1" x14ac:dyDescent="0.3">
      <c r="B133"/>
      <c r="E133" s="15"/>
      <c r="F133" s="23" t="s">
        <v>135</v>
      </c>
      <c r="G133" s="28">
        <v>123</v>
      </c>
      <c r="H133" s="29">
        <f>G133/G134</f>
        <v>7.5183374083129584E-2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1636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880</v>
      </c>
      <c r="H137" s="16">
        <f>G137/G139</f>
        <v>0.55979643765903309</v>
      </c>
    </row>
    <row r="138" spans="2:8" ht="16.5" thickBot="1" x14ac:dyDescent="0.3">
      <c r="B138"/>
      <c r="E138" s="15"/>
      <c r="F138" s="23" t="s">
        <v>138</v>
      </c>
      <c r="G138" s="28">
        <v>692</v>
      </c>
      <c r="H138" s="29">
        <f>G138/G139</f>
        <v>0.44020356234096691</v>
      </c>
    </row>
    <row r="139" spans="2:8" ht="16.5" thickBot="1" x14ac:dyDescent="0.3">
      <c r="B139"/>
      <c r="E139" s="27"/>
      <c r="F139" s="39" t="s">
        <v>15</v>
      </c>
      <c r="G139" s="45">
        <f>SUM(G137:G138)</f>
        <v>1572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294</v>
      </c>
      <c r="H142" s="16">
        <f>G142/G146</f>
        <v>0.18204334365325078</v>
      </c>
    </row>
    <row r="143" spans="2:8" x14ac:dyDescent="0.25">
      <c r="B143"/>
      <c r="E143" s="15"/>
      <c r="F143" s="11" t="s">
        <v>141</v>
      </c>
      <c r="G143" s="9">
        <v>493</v>
      </c>
      <c r="H143" s="16">
        <f>G143/G146</f>
        <v>0.30526315789473685</v>
      </c>
    </row>
    <row r="144" spans="2:8" x14ac:dyDescent="0.25">
      <c r="E144" s="15"/>
      <c r="F144" s="11" t="s">
        <v>142</v>
      </c>
      <c r="G144" s="9">
        <v>294</v>
      </c>
      <c r="H144" s="16">
        <f>G144/G146</f>
        <v>0.18204334365325078</v>
      </c>
    </row>
    <row r="145" spans="5:8" ht="16.5" thickBot="1" x14ac:dyDescent="0.3">
      <c r="E145" s="15"/>
      <c r="F145" s="23" t="s">
        <v>143</v>
      </c>
      <c r="G145" s="28">
        <v>534</v>
      </c>
      <c r="H145" s="29">
        <f>G145/G146</f>
        <v>0.33065015479876159</v>
      </c>
    </row>
    <row r="146" spans="5:8" ht="16.5" thickBot="1" x14ac:dyDescent="0.3">
      <c r="E146" s="27"/>
      <c r="F146" s="39" t="s">
        <v>15</v>
      </c>
      <c r="G146" s="45">
        <f>SUM(G142:G145)</f>
        <v>1615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782</v>
      </c>
      <c r="H149" s="16">
        <f>G149/G152</f>
        <v>0.47712019524100063</v>
      </c>
    </row>
    <row r="150" spans="5:8" x14ac:dyDescent="0.25">
      <c r="E150" s="15"/>
      <c r="F150" s="11" t="s">
        <v>146</v>
      </c>
      <c r="G150" s="9">
        <v>288</v>
      </c>
      <c r="H150" s="16">
        <f>G150/G152</f>
        <v>0.17571690054911532</v>
      </c>
    </row>
    <row r="151" spans="5:8" ht="16.5" thickBot="1" x14ac:dyDescent="0.3">
      <c r="E151" s="15"/>
      <c r="F151" s="23" t="s">
        <v>147</v>
      </c>
      <c r="G151" s="28">
        <v>569</v>
      </c>
      <c r="H151" s="29">
        <f>G151/G152</f>
        <v>0.34716290420988405</v>
      </c>
    </row>
    <row r="152" spans="5:8" ht="16.5" thickBot="1" x14ac:dyDescent="0.3">
      <c r="E152" s="27"/>
      <c r="F152" s="39" t="s">
        <v>15</v>
      </c>
      <c r="G152" s="45">
        <f>SUM(G149:G151)</f>
        <v>1639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744</v>
      </c>
      <c r="H155" s="16">
        <f>G155/G158</f>
        <v>0.46039603960396042</v>
      </c>
    </row>
    <row r="156" spans="5:8" x14ac:dyDescent="0.25">
      <c r="E156" s="15"/>
      <c r="F156" s="11" t="s">
        <v>150</v>
      </c>
      <c r="G156" s="9">
        <v>305</v>
      </c>
      <c r="H156" s="16">
        <f>G156/G158</f>
        <v>0.18873762376237624</v>
      </c>
    </row>
    <row r="157" spans="5:8" ht="16.5" thickBot="1" x14ac:dyDescent="0.3">
      <c r="E157" s="15"/>
      <c r="F157" s="23" t="s">
        <v>151</v>
      </c>
      <c r="G157" s="28">
        <v>567</v>
      </c>
      <c r="H157" s="29">
        <f>G157/G158</f>
        <v>0.35086633663366334</v>
      </c>
    </row>
    <row r="158" spans="5:8" ht="16.5" thickBot="1" x14ac:dyDescent="0.3">
      <c r="E158" s="27"/>
      <c r="F158" s="39" t="s">
        <v>15</v>
      </c>
      <c r="G158" s="45">
        <f>SUM(G155:G157)</f>
        <v>1616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1076</v>
      </c>
      <c r="H161" s="16">
        <f>G161/G163</f>
        <v>0.66957062850031113</v>
      </c>
    </row>
    <row r="162" spans="5:8" ht="16.5" thickBot="1" x14ac:dyDescent="0.3">
      <c r="E162" s="15"/>
      <c r="F162" s="23" t="s">
        <v>154</v>
      </c>
      <c r="G162" s="28">
        <v>531</v>
      </c>
      <c r="H162" s="29">
        <f>G162/G163</f>
        <v>0.33042937149968887</v>
      </c>
    </row>
    <row r="163" spans="5:8" ht="16.5" thickBot="1" x14ac:dyDescent="0.3">
      <c r="E163" s="27"/>
      <c r="F163" s="39" t="s">
        <v>15</v>
      </c>
      <c r="G163" s="45">
        <f>SUM(G161:G162)</f>
        <v>1607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839</v>
      </c>
      <c r="H166" s="16">
        <f>G166/G168</f>
        <v>0.53713188220230479</v>
      </c>
    </row>
    <row r="167" spans="5:8" ht="16.5" thickBot="1" x14ac:dyDescent="0.3">
      <c r="E167" s="15"/>
      <c r="F167" s="23" t="s">
        <v>157</v>
      </c>
      <c r="G167" s="28">
        <v>723</v>
      </c>
      <c r="H167" s="29">
        <f>G167/G168</f>
        <v>0.46286811779769527</v>
      </c>
    </row>
    <row r="168" spans="5:8" ht="16.5" thickBot="1" x14ac:dyDescent="0.3">
      <c r="E168" s="27"/>
      <c r="F168" s="39" t="s">
        <v>15</v>
      </c>
      <c r="G168" s="45">
        <f>SUM(G166:G167)</f>
        <v>1562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984</v>
      </c>
      <c r="H171" s="16">
        <f>G171/G176</f>
        <v>0.29782082324455206</v>
      </c>
    </row>
    <row r="172" spans="5:8" x14ac:dyDescent="0.25">
      <c r="E172" s="15"/>
      <c r="F172" s="11" t="s">
        <v>50</v>
      </c>
      <c r="G172" s="9">
        <v>968</v>
      </c>
      <c r="H172" s="16">
        <f>G172/G176</f>
        <v>0.29297820823244553</v>
      </c>
    </row>
    <row r="173" spans="5:8" x14ac:dyDescent="0.25">
      <c r="E173" s="15"/>
      <c r="F173" s="11" t="s">
        <v>160</v>
      </c>
      <c r="G173" s="9">
        <v>565</v>
      </c>
      <c r="H173" s="16">
        <f>G173/G176</f>
        <v>0.17100484261501211</v>
      </c>
    </row>
    <row r="174" spans="5:8" x14ac:dyDescent="0.25">
      <c r="E174" s="15"/>
      <c r="F174" s="11" t="s">
        <v>161</v>
      </c>
      <c r="G174" s="9">
        <v>266</v>
      </c>
      <c r="H174" s="16">
        <f>G174/G176</f>
        <v>8.050847457627118E-2</v>
      </c>
    </row>
    <row r="175" spans="5:8" ht="16.5" thickBot="1" x14ac:dyDescent="0.3">
      <c r="E175" s="15"/>
      <c r="F175" s="23" t="s">
        <v>162</v>
      </c>
      <c r="G175" s="28">
        <v>521</v>
      </c>
      <c r="H175" s="29">
        <f>G175/G176</f>
        <v>0.15768765133171914</v>
      </c>
    </row>
    <row r="176" spans="5:8" ht="16.5" thickBot="1" x14ac:dyDescent="0.3">
      <c r="E176" s="27"/>
      <c r="F176" s="39" t="s">
        <v>15</v>
      </c>
      <c r="G176" s="45">
        <f>SUM(G171:G175)</f>
        <v>3304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2506</v>
      </c>
      <c r="H179" s="16">
        <f>G179/G181</f>
        <v>0.7870603015075377</v>
      </c>
    </row>
    <row r="180" spans="5:8" ht="16.5" thickBot="1" x14ac:dyDescent="0.3">
      <c r="E180" s="15"/>
      <c r="F180" s="23" t="s">
        <v>165</v>
      </c>
      <c r="G180" s="28">
        <v>678</v>
      </c>
      <c r="H180" s="29">
        <f>G180/G181</f>
        <v>0.2129396984924623</v>
      </c>
    </row>
    <row r="181" spans="5:8" ht="16.5" thickBot="1" x14ac:dyDescent="0.3">
      <c r="E181" s="27"/>
      <c r="F181" s="39" t="s">
        <v>15</v>
      </c>
      <c r="G181" s="45">
        <f>SUM(G179:G180)</f>
        <v>3184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2194</v>
      </c>
      <c r="H184" s="16">
        <f>G184/G186</f>
        <v>0.70163095618803961</v>
      </c>
    </row>
    <row r="185" spans="5:8" ht="16.5" thickBot="1" x14ac:dyDescent="0.3">
      <c r="E185" s="15"/>
      <c r="F185" s="23" t="s">
        <v>168</v>
      </c>
      <c r="G185" s="28">
        <v>933</v>
      </c>
      <c r="H185" s="29">
        <f>G185/G186</f>
        <v>0.29836904381196033</v>
      </c>
    </row>
    <row r="186" spans="5:8" ht="16.5" thickBot="1" x14ac:dyDescent="0.3">
      <c r="E186" s="27"/>
      <c r="F186" s="39" t="s">
        <v>15</v>
      </c>
      <c r="G186" s="45">
        <f>SUM(G184:G185)</f>
        <v>3127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8</v>
      </c>
      <c r="C3" s="16">
        <f>B3/B16</f>
        <v>9.1324200913242004E-3</v>
      </c>
      <c r="E3" s="15" t="s">
        <v>56</v>
      </c>
      <c r="F3" s="8" t="s">
        <v>57</v>
      </c>
      <c r="G3" s="9">
        <v>84</v>
      </c>
      <c r="H3" s="16">
        <f>G3/G5</f>
        <v>0.54545454545454541</v>
      </c>
      <c r="J3" s="15"/>
      <c r="K3" s="8" t="s">
        <v>173</v>
      </c>
      <c r="L3" s="9">
        <v>65</v>
      </c>
      <c r="M3" s="16">
        <f>L3/L5</f>
        <v>0.57017543859649122</v>
      </c>
    </row>
    <row r="4" spans="1:13" ht="16.5" thickBot="1" x14ac:dyDescent="0.3">
      <c r="A4" s="15" t="s">
        <v>3</v>
      </c>
      <c r="B4" s="9">
        <v>46</v>
      </c>
      <c r="C4" s="16">
        <f>B4/B16</f>
        <v>5.2511415525114152E-2</v>
      </c>
      <c r="E4" s="15"/>
      <c r="F4" s="24" t="s">
        <v>58</v>
      </c>
      <c r="G4" s="28">
        <v>70</v>
      </c>
      <c r="H4" s="29">
        <f>G4/G5</f>
        <v>0.45454545454545453</v>
      </c>
      <c r="J4" s="15"/>
      <c r="K4" s="10" t="s">
        <v>172</v>
      </c>
      <c r="L4" s="28">
        <v>49</v>
      </c>
      <c r="M4" s="29">
        <f>L4/L5</f>
        <v>0.42982456140350878</v>
      </c>
    </row>
    <row r="5" spans="1:13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154</v>
      </c>
      <c r="H5" s="34">
        <f>SUM(H3:H4)</f>
        <v>1</v>
      </c>
      <c r="J5" s="27"/>
      <c r="K5" s="32" t="s">
        <v>15</v>
      </c>
      <c r="L5" s="45">
        <f>SUM(L3:L4)</f>
        <v>114</v>
      </c>
      <c r="M5" s="34">
        <f>SUM(M3:M4)</f>
        <v>1</v>
      </c>
    </row>
    <row r="6" spans="1:13" ht="16.5" thickBot="1" x14ac:dyDescent="0.3">
      <c r="A6" s="15" t="s">
        <v>5</v>
      </c>
      <c r="B6" s="9">
        <v>181</v>
      </c>
      <c r="C6" s="16">
        <f>B6/B16</f>
        <v>0.20662100456621005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57</v>
      </c>
      <c r="H8" s="16">
        <f>G8/G11</f>
        <v>0.37012987012987014</v>
      </c>
      <c r="J8" s="15"/>
      <c r="K8" s="8" t="s">
        <v>210</v>
      </c>
      <c r="L8" s="9">
        <v>117</v>
      </c>
      <c r="M8" s="16">
        <f>L8/L10</f>
        <v>0.68421052631578949</v>
      </c>
    </row>
    <row r="9" spans="1:13" ht="16.5" thickBot="1" x14ac:dyDescent="0.3">
      <c r="A9" s="15" t="s">
        <v>8</v>
      </c>
      <c r="B9" s="9">
        <v>5</v>
      </c>
      <c r="C9" s="16">
        <f>B9/B16</f>
        <v>5.7077625570776253E-3</v>
      </c>
      <c r="E9" s="15"/>
      <c r="F9" s="8" t="s">
        <v>61</v>
      </c>
      <c r="G9" s="9">
        <v>60</v>
      </c>
      <c r="H9" s="16">
        <f>G9/G11</f>
        <v>0.38961038961038963</v>
      </c>
      <c r="J9" s="15"/>
      <c r="K9" s="24" t="s">
        <v>211</v>
      </c>
      <c r="L9" s="28">
        <v>54</v>
      </c>
      <c r="M9" s="29">
        <f>L9/L10</f>
        <v>0.31578947368421051</v>
      </c>
    </row>
    <row r="10" spans="1:13" ht="16.5" thickBot="1" x14ac:dyDescent="0.3">
      <c r="A10" s="15" t="s">
        <v>9</v>
      </c>
      <c r="B10" s="9">
        <v>23</v>
      </c>
      <c r="C10" s="16">
        <f>B10/B16</f>
        <v>2.6255707762557076E-2</v>
      </c>
      <c r="E10" s="15"/>
      <c r="F10" s="24" t="s">
        <v>62</v>
      </c>
      <c r="G10" s="28">
        <v>37</v>
      </c>
      <c r="H10" s="29">
        <f>G10/G11</f>
        <v>0.24025974025974026</v>
      </c>
      <c r="J10" s="27"/>
      <c r="K10" s="32" t="s">
        <v>15</v>
      </c>
      <c r="L10" s="45">
        <f>SUM(L8:L9)</f>
        <v>171</v>
      </c>
      <c r="M10" s="34">
        <f>SUM(M8:M9)</f>
        <v>1</v>
      </c>
    </row>
    <row r="11" spans="1:13" ht="16.5" thickBot="1" x14ac:dyDescent="0.3">
      <c r="A11" s="15" t="s">
        <v>10</v>
      </c>
      <c r="B11" s="9">
        <v>0</v>
      </c>
      <c r="C11" s="16">
        <f>B11/B16</f>
        <v>0</v>
      </c>
      <c r="E11" s="27"/>
      <c r="F11" s="32" t="s">
        <v>15</v>
      </c>
      <c r="G11" s="45">
        <f>SUM(G8:G10)</f>
        <v>154</v>
      </c>
      <c r="H11" s="34">
        <f>SUM(H8:H10)</f>
        <v>1</v>
      </c>
    </row>
    <row r="12" spans="1:13" ht="16.5" thickBot="1" x14ac:dyDescent="0.3">
      <c r="A12" s="15" t="s">
        <v>11</v>
      </c>
      <c r="B12" s="9">
        <v>76</v>
      </c>
      <c r="C12" s="16">
        <f>B12/B16</f>
        <v>8.6757990867579904E-2</v>
      </c>
      <c r="F12" s="4"/>
      <c r="J12" s="12" t="s">
        <v>215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1</v>
      </c>
      <c r="C13" s="16">
        <f>B13/B16</f>
        <v>1.1415525114155251E-3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96</v>
      </c>
      <c r="M13" s="16">
        <f>L13/L15</f>
        <v>0.55813953488372092</v>
      </c>
    </row>
    <row r="14" spans="1:13" ht="16.5" thickBot="1" x14ac:dyDescent="0.3">
      <c r="A14" s="15" t="s">
        <v>13</v>
      </c>
      <c r="B14" s="9">
        <v>523</v>
      </c>
      <c r="C14" s="16">
        <f>B14/B16</f>
        <v>0.59703196347031962</v>
      </c>
      <c r="E14" s="21"/>
      <c r="F14" s="10" t="s">
        <v>64</v>
      </c>
      <c r="G14" s="9">
        <v>53</v>
      </c>
      <c r="H14" s="16">
        <f>G14/G17</f>
        <v>0.36054421768707484</v>
      </c>
      <c r="J14" s="15"/>
      <c r="K14" s="10" t="s">
        <v>212</v>
      </c>
      <c r="L14" s="28">
        <v>76</v>
      </c>
      <c r="M14" s="29">
        <f>L14/L15</f>
        <v>0.44186046511627908</v>
      </c>
    </row>
    <row r="15" spans="1:13" ht="16.5" thickBot="1" x14ac:dyDescent="0.3">
      <c r="A15" s="22" t="s">
        <v>14</v>
      </c>
      <c r="B15" s="28">
        <v>13</v>
      </c>
      <c r="C15" s="29">
        <f>B15/B16</f>
        <v>1.4840182648401826E-2</v>
      </c>
      <c r="E15" s="21"/>
      <c r="F15" s="10" t="s">
        <v>65</v>
      </c>
      <c r="G15" s="9">
        <v>63</v>
      </c>
      <c r="H15" s="16">
        <f>G15/G17</f>
        <v>0.42857142857142855</v>
      </c>
      <c r="J15" s="27"/>
      <c r="K15" s="32" t="s">
        <v>15</v>
      </c>
      <c r="L15" s="45">
        <f>SUM(L13:L14)</f>
        <v>172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876</v>
      </c>
      <c r="C16" s="34">
        <f>SUM(C3:C15)</f>
        <v>0.99999999999999989</v>
      </c>
      <c r="E16" s="15"/>
      <c r="F16" s="31" t="s">
        <v>66</v>
      </c>
      <c r="G16" s="28">
        <v>31</v>
      </c>
      <c r="H16" s="29">
        <f>G16/G17</f>
        <v>0.21088435374149661</v>
      </c>
    </row>
    <row r="17" spans="1:13" ht="16.5" thickBot="1" x14ac:dyDescent="0.3">
      <c r="E17" s="27"/>
      <c r="F17" s="38" t="s">
        <v>15</v>
      </c>
      <c r="G17" s="45">
        <f>SUM(G14:G16)</f>
        <v>147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90</v>
      </c>
      <c r="M18" s="16">
        <f>L18/L20</f>
        <v>0.72</v>
      </c>
    </row>
    <row r="19" spans="1:13" ht="16.5" thickBot="1" x14ac:dyDescent="0.3">
      <c r="A19" s="15" t="s">
        <v>19</v>
      </c>
      <c r="B19" s="9">
        <v>17</v>
      </c>
      <c r="C19" s="16">
        <f>B19/B24</f>
        <v>2.1907216494845359E-2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35</v>
      </c>
      <c r="M19" s="29">
        <f>L19/L20</f>
        <v>0.28000000000000003</v>
      </c>
    </row>
    <row r="20" spans="1:13" ht="16.5" thickBot="1" x14ac:dyDescent="0.3">
      <c r="A20" s="15" t="s">
        <v>20</v>
      </c>
      <c r="B20" s="9">
        <v>16</v>
      </c>
      <c r="C20" s="16">
        <f>B20/B24</f>
        <v>2.0618556701030927E-2</v>
      </c>
      <c r="E20" s="15"/>
      <c r="F20" s="11" t="s">
        <v>68</v>
      </c>
      <c r="G20" s="9">
        <v>91</v>
      </c>
      <c r="H20" s="16">
        <f>G20/G22</f>
        <v>0.62758620689655176</v>
      </c>
      <c r="J20" s="27"/>
      <c r="K20" s="32" t="s">
        <v>15</v>
      </c>
      <c r="L20" s="45">
        <f>SUM(L18:L19)</f>
        <v>125</v>
      </c>
      <c r="M20" s="34">
        <f>SUM(M18:M19)</f>
        <v>1</v>
      </c>
    </row>
    <row r="21" spans="1:13" ht="16.5" thickBot="1" x14ac:dyDescent="0.3">
      <c r="A21" s="15" t="s">
        <v>21</v>
      </c>
      <c r="B21" s="9">
        <v>142</v>
      </c>
      <c r="C21" s="16">
        <f>B21/B24</f>
        <v>0.18298969072164947</v>
      </c>
      <c r="E21" s="15"/>
      <c r="F21" s="23" t="s">
        <v>69</v>
      </c>
      <c r="G21" s="28">
        <v>54</v>
      </c>
      <c r="H21" s="29">
        <f>G21/G22</f>
        <v>0.3724137931034483</v>
      </c>
    </row>
    <row r="22" spans="1:13" ht="16.5" thickBot="1" x14ac:dyDescent="0.3">
      <c r="A22" s="15" t="s">
        <v>22</v>
      </c>
      <c r="B22" s="9">
        <v>6</v>
      </c>
      <c r="C22" s="16">
        <f>B22/B24</f>
        <v>7.7319587628865982E-3</v>
      </c>
      <c r="E22" s="27"/>
      <c r="F22" s="39" t="s">
        <v>15</v>
      </c>
      <c r="G22" s="45">
        <f>SUM(G20:G21)</f>
        <v>145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595</v>
      </c>
      <c r="C23" s="29">
        <f>B23/B24</f>
        <v>0.76675257731958768</v>
      </c>
      <c r="F23" s="3"/>
      <c r="J23" s="15"/>
      <c r="K23" s="8" t="s">
        <v>265</v>
      </c>
      <c r="L23" s="9">
        <v>228</v>
      </c>
      <c r="M23" s="16">
        <f>L23/L25</f>
        <v>0.65329512893982811</v>
      </c>
    </row>
    <row r="24" spans="1:13" ht="16.5" thickBot="1" x14ac:dyDescent="0.3">
      <c r="A24" s="35" t="s">
        <v>15</v>
      </c>
      <c r="B24" s="45">
        <f>SUM(B19:B23)</f>
        <v>776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121</v>
      </c>
      <c r="M24" s="29">
        <f>L24/L25</f>
        <v>0.34670487106017189</v>
      </c>
    </row>
    <row r="25" spans="1:13" ht="16.5" thickBot="1" x14ac:dyDescent="0.3">
      <c r="E25" s="15"/>
      <c r="F25" s="11" t="s">
        <v>71</v>
      </c>
      <c r="G25" s="9">
        <v>49</v>
      </c>
      <c r="H25" s="16">
        <f>G25/G29</f>
        <v>0.33561643835616439</v>
      </c>
      <c r="J25" s="27"/>
      <c r="K25" s="32" t="s">
        <v>15</v>
      </c>
      <c r="L25" s="45">
        <f>SUM(L23:L24)</f>
        <v>349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22</v>
      </c>
      <c r="H26" s="16">
        <f>G26/G29</f>
        <v>0.15068493150684931</v>
      </c>
    </row>
    <row r="27" spans="1:13" x14ac:dyDescent="0.25">
      <c r="A27" s="15" t="s">
        <v>38</v>
      </c>
      <c r="B27" s="9">
        <v>132</v>
      </c>
      <c r="C27" s="16">
        <f>B27/B29</f>
        <v>0.22222222222222221</v>
      </c>
      <c r="E27" s="15"/>
      <c r="F27" s="11" t="s">
        <v>73</v>
      </c>
      <c r="G27" s="9">
        <v>25</v>
      </c>
      <c r="H27" s="16">
        <f>G27/G29</f>
        <v>0.17123287671232876</v>
      </c>
    </row>
    <row r="28" spans="1:13" ht="16.5" thickBot="1" x14ac:dyDescent="0.3">
      <c r="A28" s="22" t="s">
        <v>39</v>
      </c>
      <c r="B28" s="28">
        <v>462</v>
      </c>
      <c r="C28" s="29">
        <f>B28/B29</f>
        <v>0.77777777777777779</v>
      </c>
      <c r="E28" s="15"/>
      <c r="F28" s="23" t="s">
        <v>74</v>
      </c>
      <c r="G28" s="28">
        <v>50</v>
      </c>
      <c r="H28" s="29">
        <f>G28/G29</f>
        <v>0.34246575342465752</v>
      </c>
    </row>
    <row r="29" spans="1:13" ht="16.5" thickBot="1" x14ac:dyDescent="0.3">
      <c r="A29" s="32" t="s">
        <v>15</v>
      </c>
      <c r="B29" s="45">
        <f>SUM(B27:B28)</f>
        <v>594</v>
      </c>
      <c r="C29" s="34">
        <f>SUM(C27:C28)</f>
        <v>1</v>
      </c>
      <c r="E29" s="27"/>
      <c r="F29" s="39" t="s">
        <v>15</v>
      </c>
      <c r="G29" s="45">
        <f>SUM(G25:G28)</f>
        <v>146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483</v>
      </c>
      <c r="C32" s="16">
        <f>B32/B34</f>
        <v>0.7</v>
      </c>
      <c r="E32" s="15"/>
      <c r="F32" s="11" t="s">
        <v>628</v>
      </c>
      <c r="G32" s="95">
        <v>53</v>
      </c>
      <c r="H32" s="16">
        <f>G32/G37</f>
        <v>0.38129496402877699</v>
      </c>
    </row>
    <row r="33" spans="1:8" ht="16.5" thickBot="1" x14ac:dyDescent="0.3">
      <c r="A33" s="22" t="s">
        <v>54</v>
      </c>
      <c r="B33" s="28">
        <v>207</v>
      </c>
      <c r="C33" s="29">
        <f>B33/B34</f>
        <v>0.3</v>
      </c>
      <c r="E33" s="15"/>
      <c r="F33" s="11" t="s">
        <v>629</v>
      </c>
      <c r="G33" s="95">
        <v>29</v>
      </c>
      <c r="H33" s="16">
        <f>G33/G37</f>
        <v>0.20863309352517986</v>
      </c>
    </row>
    <row r="34" spans="1:8" ht="16.5" thickBot="1" x14ac:dyDescent="0.3">
      <c r="A34" s="32" t="s">
        <v>15</v>
      </c>
      <c r="B34" s="45">
        <f>SUM(B32:B33)</f>
        <v>690</v>
      </c>
      <c r="C34" s="34">
        <f>SUM(C32:C33)</f>
        <v>1</v>
      </c>
      <c r="E34" s="15"/>
      <c r="F34" s="11" t="s">
        <v>630</v>
      </c>
      <c r="G34" s="95">
        <v>22</v>
      </c>
      <c r="H34" s="16">
        <f>G34/G37</f>
        <v>0.15827338129496402</v>
      </c>
    </row>
    <row r="35" spans="1:8" x14ac:dyDescent="0.25">
      <c r="E35" s="15"/>
      <c r="F35" s="11" t="s">
        <v>631</v>
      </c>
      <c r="G35" s="95">
        <v>24</v>
      </c>
      <c r="H35" s="16">
        <f>G35/G37</f>
        <v>0.17266187050359713</v>
      </c>
    </row>
    <row r="36" spans="1:8" ht="16.5" thickBot="1" x14ac:dyDescent="0.3">
      <c r="E36" s="15"/>
      <c r="F36" s="23" t="s">
        <v>632</v>
      </c>
      <c r="G36" s="96">
        <v>11</v>
      </c>
      <c r="H36" s="29">
        <f>G36/G37</f>
        <v>7.9136690647482008E-2</v>
      </c>
    </row>
    <row r="37" spans="1:8" ht="16.5" thickBot="1" x14ac:dyDescent="0.3">
      <c r="E37" s="27"/>
      <c r="F37" s="39" t="s">
        <v>15</v>
      </c>
      <c r="G37" s="97">
        <f>SUM(G32:G36)</f>
        <v>139</v>
      </c>
      <c r="H37" s="37">
        <f>SUM(H32:H36)</f>
        <v>1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64</v>
      </c>
      <c r="H40" s="16">
        <f>G40/G44</f>
        <v>0.47058823529411764</v>
      </c>
    </row>
    <row r="41" spans="1:8" x14ac:dyDescent="0.25">
      <c r="E41" s="15"/>
      <c r="F41" s="11" t="s">
        <v>77</v>
      </c>
      <c r="G41" s="9">
        <v>21</v>
      </c>
      <c r="H41" s="16">
        <f>G41/G44</f>
        <v>0.15441176470588236</v>
      </c>
    </row>
    <row r="42" spans="1:8" x14ac:dyDescent="0.25">
      <c r="B42"/>
      <c r="E42" s="15"/>
      <c r="F42" s="11" t="s">
        <v>78</v>
      </c>
      <c r="G42" s="9">
        <v>31</v>
      </c>
      <c r="H42" s="16">
        <f>G42/G44</f>
        <v>0.22794117647058823</v>
      </c>
    </row>
    <row r="43" spans="1:8" ht="16.5" thickBot="1" x14ac:dyDescent="0.3">
      <c r="B43"/>
      <c r="E43" s="15"/>
      <c r="F43" s="23" t="s">
        <v>79</v>
      </c>
      <c r="G43" s="28">
        <v>20</v>
      </c>
      <c r="H43" s="29">
        <f>G43/G44</f>
        <v>0.14705882352941177</v>
      </c>
    </row>
    <row r="44" spans="1:8" ht="16.5" thickBot="1" x14ac:dyDescent="0.3">
      <c r="B44"/>
      <c r="E44" s="27"/>
      <c r="F44" s="39" t="s">
        <v>15</v>
      </c>
      <c r="G44" s="45">
        <f>SUM(G40:G43)</f>
        <v>136</v>
      </c>
      <c r="H44" s="34">
        <f>SUM(H40:H43)</f>
        <v>1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99</v>
      </c>
      <c r="H47" s="16">
        <f>G47/G49</f>
        <v>0.75572519083969469</v>
      </c>
    </row>
    <row r="48" spans="1:8" ht="16.5" thickBot="1" x14ac:dyDescent="0.3">
      <c r="B48"/>
      <c r="E48" s="15"/>
      <c r="F48" s="23" t="s">
        <v>82</v>
      </c>
      <c r="G48" s="28">
        <v>32</v>
      </c>
      <c r="H48" s="29">
        <f>G48/G49</f>
        <v>0.24427480916030533</v>
      </c>
    </row>
    <row r="49" spans="2:8" ht="16.5" thickBot="1" x14ac:dyDescent="0.3">
      <c r="B49"/>
      <c r="E49" s="27"/>
      <c r="F49" s="39" t="s">
        <v>15</v>
      </c>
      <c r="G49" s="45">
        <f>SUM(G47:G48)</f>
        <v>131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94</v>
      </c>
      <c r="H52" s="16">
        <f>G52/G54</f>
        <v>0.74603174603174605</v>
      </c>
    </row>
    <row r="53" spans="2:8" ht="16.5" thickBot="1" x14ac:dyDescent="0.3">
      <c r="B53"/>
      <c r="E53" s="15"/>
      <c r="F53" s="23" t="s">
        <v>85</v>
      </c>
      <c r="G53" s="28">
        <v>32</v>
      </c>
      <c r="H53" s="29">
        <f>G53/G54</f>
        <v>0.25396825396825395</v>
      </c>
    </row>
    <row r="54" spans="2:8" ht="16.5" thickBot="1" x14ac:dyDescent="0.3">
      <c r="B54"/>
      <c r="E54" s="27"/>
      <c r="F54" s="39" t="s">
        <v>15</v>
      </c>
      <c r="G54" s="45">
        <f>SUM(G52:G53)</f>
        <v>126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73</v>
      </c>
      <c r="H57" s="16">
        <f>G57/G59</f>
        <v>0.55303030303030298</v>
      </c>
    </row>
    <row r="58" spans="2:8" ht="16.5" thickBot="1" x14ac:dyDescent="0.3">
      <c r="B58"/>
      <c r="E58" s="15"/>
      <c r="F58" s="23" t="s">
        <v>88</v>
      </c>
      <c r="G58" s="28">
        <v>59</v>
      </c>
      <c r="H58" s="29">
        <f>G58/G59</f>
        <v>0.44696969696969696</v>
      </c>
    </row>
    <row r="59" spans="2:8" ht="16.5" thickBot="1" x14ac:dyDescent="0.3">
      <c r="B59"/>
      <c r="E59" s="27"/>
      <c r="F59" s="39" t="s">
        <v>15</v>
      </c>
      <c r="G59" s="45">
        <f>SUM(G57:G58)</f>
        <v>132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76</v>
      </c>
      <c r="H62" s="16">
        <f>G62/G64</f>
        <v>0.5714285714285714</v>
      </c>
    </row>
    <row r="63" spans="2:8" ht="16.5" thickBot="1" x14ac:dyDescent="0.3">
      <c r="B63"/>
      <c r="E63" s="15"/>
      <c r="F63" s="23" t="s">
        <v>91</v>
      </c>
      <c r="G63" s="28">
        <v>57</v>
      </c>
      <c r="H63" s="29">
        <f>G63/G64</f>
        <v>0.42857142857142855</v>
      </c>
    </row>
    <row r="64" spans="2:8" ht="16.5" thickBot="1" x14ac:dyDescent="0.3">
      <c r="B64"/>
      <c r="E64" s="27"/>
      <c r="F64" s="39" t="s">
        <v>15</v>
      </c>
      <c r="G64" s="45">
        <f>SUM(G62:G63)</f>
        <v>133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89</v>
      </c>
      <c r="H67" s="16">
        <f>G67/G70</f>
        <v>0.4405940594059406</v>
      </c>
    </row>
    <row r="68" spans="2:8" x14ac:dyDescent="0.25">
      <c r="B68"/>
      <c r="E68" s="15"/>
      <c r="F68" s="11" t="s">
        <v>94</v>
      </c>
      <c r="G68" s="9">
        <v>50</v>
      </c>
      <c r="H68" s="16">
        <f>G68/G70</f>
        <v>0.24752475247524752</v>
      </c>
    </row>
    <row r="69" spans="2:8" ht="16.5" thickBot="1" x14ac:dyDescent="0.3">
      <c r="B69"/>
      <c r="E69" s="15"/>
      <c r="F69" s="23" t="s">
        <v>95</v>
      </c>
      <c r="G69" s="28">
        <v>63</v>
      </c>
      <c r="H69" s="29">
        <f>G69/G70</f>
        <v>0.31188118811881188</v>
      </c>
    </row>
    <row r="70" spans="2:8" ht="16.5" thickBot="1" x14ac:dyDescent="0.3">
      <c r="B70"/>
      <c r="E70" s="27"/>
      <c r="F70" s="39" t="s">
        <v>15</v>
      </c>
      <c r="G70" s="45">
        <f>SUM(G67:G69)</f>
        <v>202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79</v>
      </c>
      <c r="H73" s="16">
        <f>G73/G75</f>
        <v>0.41578947368421054</v>
      </c>
    </row>
    <row r="74" spans="2:8" ht="16.5" thickBot="1" x14ac:dyDescent="0.3">
      <c r="B74"/>
      <c r="E74" s="15"/>
      <c r="F74" s="23" t="s">
        <v>98</v>
      </c>
      <c r="G74" s="28">
        <v>111</v>
      </c>
      <c r="H74" s="29">
        <f>G74/G75</f>
        <v>0.58421052631578951</v>
      </c>
    </row>
    <row r="75" spans="2:8" ht="16.5" thickBot="1" x14ac:dyDescent="0.3">
      <c r="B75"/>
      <c r="E75" s="27"/>
      <c r="F75" s="39" t="s">
        <v>15</v>
      </c>
      <c r="G75" s="45">
        <f>SUM(G73:G74)</f>
        <v>190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64</v>
      </c>
      <c r="H78" s="16">
        <f>G78/G82</f>
        <v>0.33160621761658032</v>
      </c>
    </row>
    <row r="79" spans="2:8" x14ac:dyDescent="0.25">
      <c r="B79"/>
      <c r="E79" s="22"/>
      <c r="F79" s="23" t="s">
        <v>101</v>
      </c>
      <c r="G79" s="28">
        <v>20</v>
      </c>
      <c r="H79" s="29">
        <f>G79/G82</f>
        <v>0.10362694300518134</v>
      </c>
    </row>
    <row r="80" spans="2:8" x14ac:dyDescent="0.25">
      <c r="B80"/>
      <c r="E80" s="15"/>
      <c r="F80" s="11" t="s">
        <v>635</v>
      </c>
      <c r="G80" s="9">
        <v>81</v>
      </c>
      <c r="H80" s="16">
        <f>G80/G82</f>
        <v>0.41968911917098445</v>
      </c>
    </row>
    <row r="81" spans="2:8" ht="16.5" thickBot="1" x14ac:dyDescent="0.3">
      <c r="B81"/>
      <c r="E81" s="17"/>
      <c r="F81" s="91" t="s">
        <v>636</v>
      </c>
      <c r="G81" s="40">
        <v>28</v>
      </c>
      <c r="H81" s="41">
        <f>G81/G82</f>
        <v>0.14507772020725387</v>
      </c>
    </row>
    <row r="82" spans="2:8" ht="16.5" thickBot="1" x14ac:dyDescent="0.3">
      <c r="B82"/>
      <c r="E82" s="104"/>
      <c r="F82" s="105" t="s">
        <v>15</v>
      </c>
      <c r="G82" s="106">
        <f>SUM(G78:G81)</f>
        <v>193</v>
      </c>
      <c r="H82" s="107">
        <f>SUM(H78:H81)</f>
        <v>0.99999999999999989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81</v>
      </c>
      <c r="H85" s="16">
        <f>G85/G88</f>
        <v>0.421875</v>
      </c>
    </row>
    <row r="86" spans="2:8" x14ac:dyDescent="0.25">
      <c r="B86"/>
      <c r="E86" s="15"/>
      <c r="F86" s="11" t="s">
        <v>104</v>
      </c>
      <c r="G86" s="9">
        <v>58</v>
      </c>
      <c r="H86" s="16">
        <f>G86/G88</f>
        <v>0.30208333333333331</v>
      </c>
    </row>
    <row r="87" spans="2:8" ht="16.5" thickBot="1" x14ac:dyDescent="0.3">
      <c r="B87"/>
      <c r="E87" s="15"/>
      <c r="F87" s="23" t="s">
        <v>105</v>
      </c>
      <c r="G87" s="28">
        <v>53</v>
      </c>
      <c r="H87" s="29">
        <f>G87/G88</f>
        <v>0.27604166666666669</v>
      </c>
    </row>
    <row r="88" spans="2:8" ht="16.5" thickBot="1" x14ac:dyDescent="0.3">
      <c r="B88"/>
      <c r="E88" s="27"/>
      <c r="F88" s="39" t="s">
        <v>15</v>
      </c>
      <c r="G88" s="45">
        <f>SUM(G85:G87)</f>
        <v>192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131</v>
      </c>
      <c r="H91" s="16">
        <f>G91/G93</f>
        <v>0.68947368421052635</v>
      </c>
    </row>
    <row r="92" spans="2:8" ht="16.5" thickBot="1" x14ac:dyDescent="0.3">
      <c r="B92"/>
      <c r="E92" s="15"/>
      <c r="F92" s="23" t="s">
        <v>108</v>
      </c>
      <c r="G92" s="28">
        <v>59</v>
      </c>
      <c r="H92" s="29">
        <f>G92/G93</f>
        <v>0.31052631578947371</v>
      </c>
    </row>
    <row r="93" spans="2:8" ht="16.5" thickBot="1" x14ac:dyDescent="0.3">
      <c r="B93"/>
      <c r="E93" s="27"/>
      <c r="F93" s="39" t="s">
        <v>15</v>
      </c>
      <c r="G93" s="45">
        <f>SUM(G91:G92)</f>
        <v>190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109</v>
      </c>
      <c r="H96" s="16">
        <f>G96/G98</f>
        <v>0.61931818181818177</v>
      </c>
    </row>
    <row r="97" spans="2:8" ht="16.5" thickBot="1" x14ac:dyDescent="0.3">
      <c r="B97"/>
      <c r="E97" s="15"/>
      <c r="F97" s="23" t="s">
        <v>111</v>
      </c>
      <c r="G97" s="28">
        <v>67</v>
      </c>
      <c r="H97" s="29">
        <f>G97/G98</f>
        <v>0.38068181818181818</v>
      </c>
    </row>
    <row r="98" spans="2:8" ht="16.5" thickBot="1" x14ac:dyDescent="0.3">
      <c r="B98"/>
      <c r="E98" s="27"/>
      <c r="F98" s="39" t="s">
        <v>15</v>
      </c>
      <c r="G98" s="45">
        <f>SUM(G96:G97)</f>
        <v>176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70</v>
      </c>
      <c r="H101" s="16">
        <f>G101/G103</f>
        <v>0.625</v>
      </c>
    </row>
    <row r="102" spans="2:8" ht="16.5" thickBot="1" x14ac:dyDescent="0.3">
      <c r="B102"/>
      <c r="E102" s="15"/>
      <c r="F102" s="23" t="s">
        <v>114</v>
      </c>
      <c r="G102" s="28">
        <v>42</v>
      </c>
      <c r="H102" s="29">
        <f>G102/G103</f>
        <v>0.375</v>
      </c>
    </row>
    <row r="103" spans="2:8" ht="16.5" thickBot="1" x14ac:dyDescent="0.3">
      <c r="B103"/>
      <c r="E103" s="27"/>
      <c r="F103" s="39" t="s">
        <v>15</v>
      </c>
      <c r="G103" s="45">
        <f>SUM(G101:G102)</f>
        <v>112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55</v>
      </c>
      <c r="H106" s="16">
        <f>G106/G108</f>
        <v>0.49107142857142855</v>
      </c>
    </row>
    <row r="107" spans="2:8" ht="16.5" thickBot="1" x14ac:dyDescent="0.3">
      <c r="B107"/>
      <c r="E107" s="15"/>
      <c r="F107" s="23" t="s">
        <v>117</v>
      </c>
      <c r="G107" s="28">
        <v>57</v>
      </c>
      <c r="H107" s="29">
        <f>G107/G108</f>
        <v>0.5089285714285714</v>
      </c>
    </row>
    <row r="108" spans="2:8" ht="16.5" thickBot="1" x14ac:dyDescent="0.3">
      <c r="B108"/>
      <c r="E108" s="27"/>
      <c r="F108" s="39" t="s">
        <v>15</v>
      </c>
      <c r="G108" s="45">
        <f>SUM(G106:G107)</f>
        <v>112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49</v>
      </c>
      <c r="H111" s="16">
        <f>G111/G116</f>
        <v>0.35507246376811596</v>
      </c>
    </row>
    <row r="112" spans="2:8" x14ac:dyDescent="0.25">
      <c r="B112"/>
      <c r="E112" s="15"/>
      <c r="F112" s="11" t="s">
        <v>120</v>
      </c>
      <c r="G112" s="9">
        <v>12</v>
      </c>
      <c r="H112" s="16">
        <f>G112/G116</f>
        <v>8.6956521739130432E-2</v>
      </c>
    </row>
    <row r="113" spans="2:8" x14ac:dyDescent="0.25">
      <c r="B113"/>
      <c r="E113" s="15"/>
      <c r="F113" s="11" t="s">
        <v>121</v>
      </c>
      <c r="G113" s="9">
        <v>23</v>
      </c>
      <c r="H113" s="16">
        <f>G113/G116</f>
        <v>0.16666666666666666</v>
      </c>
    </row>
    <row r="114" spans="2:8" x14ac:dyDescent="0.25">
      <c r="B114"/>
      <c r="E114" s="15"/>
      <c r="F114" s="11" t="s">
        <v>122</v>
      </c>
      <c r="G114" s="9">
        <v>34</v>
      </c>
      <c r="H114" s="16">
        <f>G114/G116</f>
        <v>0.24637681159420291</v>
      </c>
    </row>
    <row r="115" spans="2:8" ht="16.5" thickBot="1" x14ac:dyDescent="0.3">
      <c r="B115"/>
      <c r="E115" s="15"/>
      <c r="F115" s="23" t="s">
        <v>123</v>
      </c>
      <c r="G115" s="28">
        <v>20</v>
      </c>
      <c r="H115" s="29">
        <f>G115/G116</f>
        <v>0.14492753623188406</v>
      </c>
    </row>
    <row r="116" spans="2:8" ht="16.5" thickBot="1" x14ac:dyDescent="0.3">
      <c r="B116"/>
      <c r="E116" s="27"/>
      <c r="F116" s="39" t="s">
        <v>15</v>
      </c>
      <c r="G116" s="45">
        <f>SUM(G111:G115)</f>
        <v>138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62</v>
      </c>
      <c r="H119" s="16">
        <f>G119/G121</f>
        <v>0.47692307692307695</v>
      </c>
    </row>
    <row r="120" spans="2:8" ht="16.5" thickBot="1" x14ac:dyDescent="0.3">
      <c r="B120"/>
      <c r="E120" s="15"/>
      <c r="F120" s="23" t="s">
        <v>126</v>
      </c>
      <c r="G120" s="28">
        <v>68</v>
      </c>
      <c r="H120" s="29">
        <f>G120/G121</f>
        <v>0.52307692307692311</v>
      </c>
    </row>
    <row r="121" spans="2:8" ht="16.5" thickBot="1" x14ac:dyDescent="0.3">
      <c r="B121"/>
      <c r="E121" s="27"/>
      <c r="F121" s="39" t="s">
        <v>15</v>
      </c>
      <c r="G121" s="45">
        <f>SUM(G119:G120)</f>
        <v>130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64</v>
      </c>
      <c r="H124" s="16">
        <f>G124/G127</f>
        <v>0.46715328467153283</v>
      </c>
    </row>
    <row r="125" spans="2:8" x14ac:dyDescent="0.25">
      <c r="B125"/>
      <c r="E125" s="15"/>
      <c r="F125" s="11" t="s">
        <v>129</v>
      </c>
      <c r="G125" s="9">
        <v>32</v>
      </c>
      <c r="H125" s="16">
        <f>G125/G127</f>
        <v>0.23357664233576642</v>
      </c>
    </row>
    <row r="126" spans="2:8" ht="16.5" thickBot="1" x14ac:dyDescent="0.3">
      <c r="B126"/>
      <c r="E126" s="15"/>
      <c r="F126" s="23" t="s">
        <v>130</v>
      </c>
      <c r="G126" s="28">
        <v>41</v>
      </c>
      <c r="H126" s="29">
        <f>G126/G127</f>
        <v>0.29927007299270075</v>
      </c>
    </row>
    <row r="127" spans="2:8" ht="16.5" thickBot="1" x14ac:dyDescent="0.3">
      <c r="B127"/>
      <c r="E127" s="27"/>
      <c r="F127" s="39" t="s">
        <v>15</v>
      </c>
      <c r="G127" s="45">
        <f>SUM(G124:G126)</f>
        <v>137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72</v>
      </c>
      <c r="H130" s="16">
        <f>G130/G134</f>
        <v>0.53333333333333333</v>
      </c>
    </row>
    <row r="131" spans="2:8" x14ac:dyDescent="0.25">
      <c r="B131"/>
      <c r="E131" s="15"/>
      <c r="F131" s="11" t="s">
        <v>133</v>
      </c>
      <c r="G131" s="9">
        <v>13</v>
      </c>
      <c r="H131" s="16">
        <f>G131/G134</f>
        <v>9.6296296296296297E-2</v>
      </c>
    </row>
    <row r="132" spans="2:8" x14ac:dyDescent="0.25">
      <c r="B132"/>
      <c r="E132" s="15"/>
      <c r="F132" s="11" t="s">
        <v>134</v>
      </c>
      <c r="G132" s="9">
        <v>44</v>
      </c>
      <c r="H132" s="16">
        <f>G132/G134</f>
        <v>0.32592592592592595</v>
      </c>
    </row>
    <row r="133" spans="2:8" ht="16.5" thickBot="1" x14ac:dyDescent="0.3">
      <c r="B133"/>
      <c r="E133" s="15"/>
      <c r="F133" s="23" t="s">
        <v>135</v>
      </c>
      <c r="G133" s="28">
        <v>6</v>
      </c>
      <c r="H133" s="29">
        <f>G133/G134</f>
        <v>4.4444444444444446E-2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135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76</v>
      </c>
      <c r="H137" s="16">
        <f>G137/G139</f>
        <v>0.58914728682170547</v>
      </c>
    </row>
    <row r="138" spans="2:8" ht="16.5" thickBot="1" x14ac:dyDescent="0.3">
      <c r="E138" s="15"/>
      <c r="F138" s="23" t="s">
        <v>138</v>
      </c>
      <c r="G138" s="28">
        <v>53</v>
      </c>
      <c r="H138" s="29">
        <f>G138/G139</f>
        <v>0.41085271317829458</v>
      </c>
    </row>
    <row r="139" spans="2:8" ht="16.5" thickBot="1" x14ac:dyDescent="0.3">
      <c r="E139" s="27"/>
      <c r="F139" s="39" t="s">
        <v>15</v>
      </c>
      <c r="G139" s="45">
        <f>SUM(G137:G138)</f>
        <v>129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27</v>
      </c>
      <c r="H142" s="16">
        <f>G142/G146</f>
        <v>0.20149253731343283</v>
      </c>
    </row>
    <row r="143" spans="2:8" x14ac:dyDescent="0.25">
      <c r="E143" s="15"/>
      <c r="F143" s="11" t="s">
        <v>141</v>
      </c>
      <c r="G143" s="9">
        <v>40</v>
      </c>
      <c r="H143" s="16">
        <f>G143/G146</f>
        <v>0.29850746268656714</v>
      </c>
    </row>
    <row r="144" spans="2:8" x14ac:dyDescent="0.25">
      <c r="E144" s="15"/>
      <c r="F144" s="11" t="s">
        <v>142</v>
      </c>
      <c r="G144" s="9">
        <v>28</v>
      </c>
      <c r="H144" s="16">
        <f>G144/G146</f>
        <v>0.20895522388059701</v>
      </c>
    </row>
    <row r="145" spans="5:8" ht="16.5" thickBot="1" x14ac:dyDescent="0.3">
      <c r="E145" s="15"/>
      <c r="F145" s="23" t="s">
        <v>143</v>
      </c>
      <c r="G145" s="28">
        <v>39</v>
      </c>
      <c r="H145" s="29">
        <f>G145/G146</f>
        <v>0.29104477611940299</v>
      </c>
    </row>
    <row r="146" spans="5:8" ht="16.5" thickBot="1" x14ac:dyDescent="0.3">
      <c r="E146" s="27"/>
      <c r="F146" s="39" t="s">
        <v>15</v>
      </c>
      <c r="G146" s="45">
        <f>SUM(G142:G145)</f>
        <v>134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76</v>
      </c>
      <c r="H149" s="16">
        <f>G149/G152</f>
        <v>0.54285714285714282</v>
      </c>
    </row>
    <row r="150" spans="5:8" x14ac:dyDescent="0.25">
      <c r="E150" s="15"/>
      <c r="F150" s="11" t="s">
        <v>146</v>
      </c>
      <c r="G150" s="9">
        <v>18</v>
      </c>
      <c r="H150" s="16">
        <f>G150/G152</f>
        <v>0.12857142857142856</v>
      </c>
    </row>
    <row r="151" spans="5:8" ht="16.5" thickBot="1" x14ac:dyDescent="0.3">
      <c r="E151" s="15"/>
      <c r="F151" s="23" t="s">
        <v>147</v>
      </c>
      <c r="G151" s="28">
        <v>46</v>
      </c>
      <c r="H151" s="29">
        <f>G151/G152</f>
        <v>0.32857142857142857</v>
      </c>
    </row>
    <row r="152" spans="5:8" ht="16.5" thickBot="1" x14ac:dyDescent="0.3">
      <c r="E152" s="27"/>
      <c r="F152" s="39" t="s">
        <v>15</v>
      </c>
      <c r="G152" s="45">
        <f>SUM(G149:G151)</f>
        <v>140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63</v>
      </c>
      <c r="H155" s="16">
        <f>G155/G158</f>
        <v>0.47368421052631576</v>
      </c>
    </row>
    <row r="156" spans="5:8" x14ac:dyDescent="0.25">
      <c r="E156" s="15"/>
      <c r="F156" s="11" t="s">
        <v>150</v>
      </c>
      <c r="G156" s="9">
        <v>26</v>
      </c>
      <c r="H156" s="16">
        <f>G156/G158</f>
        <v>0.19548872180451127</v>
      </c>
    </row>
    <row r="157" spans="5:8" ht="16.5" thickBot="1" x14ac:dyDescent="0.3">
      <c r="E157" s="15"/>
      <c r="F157" s="23" t="s">
        <v>151</v>
      </c>
      <c r="G157" s="28">
        <v>44</v>
      </c>
      <c r="H157" s="29">
        <f>G157/G158</f>
        <v>0.33082706766917291</v>
      </c>
    </row>
    <row r="158" spans="5:8" ht="16.5" thickBot="1" x14ac:dyDescent="0.3">
      <c r="E158" s="27"/>
      <c r="F158" s="39" t="s">
        <v>15</v>
      </c>
      <c r="G158" s="45">
        <f>SUM(G155:G157)</f>
        <v>133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76</v>
      </c>
      <c r="H161" s="16">
        <f>G161/G163</f>
        <v>0.58015267175572516</v>
      </c>
    </row>
    <row r="162" spans="5:8" ht="16.5" thickBot="1" x14ac:dyDescent="0.3">
      <c r="E162" s="15"/>
      <c r="F162" s="23" t="s">
        <v>154</v>
      </c>
      <c r="G162" s="28">
        <v>55</v>
      </c>
      <c r="H162" s="29">
        <f>G162/G163</f>
        <v>0.41984732824427479</v>
      </c>
    </row>
    <row r="163" spans="5:8" ht="16.5" thickBot="1" x14ac:dyDescent="0.3">
      <c r="E163" s="27"/>
      <c r="F163" s="39" t="s">
        <v>15</v>
      </c>
      <c r="G163" s="45">
        <f>SUM(G161:G162)</f>
        <v>131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77</v>
      </c>
      <c r="H166" s="16">
        <f>G166/G168</f>
        <v>0.60629921259842523</v>
      </c>
    </row>
    <row r="167" spans="5:8" ht="16.5" thickBot="1" x14ac:dyDescent="0.3">
      <c r="E167" s="15"/>
      <c r="F167" s="23" t="s">
        <v>157</v>
      </c>
      <c r="G167" s="28">
        <v>50</v>
      </c>
      <c r="H167" s="29">
        <f>G167/G168</f>
        <v>0.39370078740157483</v>
      </c>
    </row>
    <row r="168" spans="5:8" ht="16.5" thickBot="1" x14ac:dyDescent="0.3">
      <c r="E168" s="27"/>
      <c r="F168" s="39" t="s">
        <v>15</v>
      </c>
      <c r="G168" s="45">
        <f>SUM(G166:G167)</f>
        <v>127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65</v>
      </c>
      <c r="H171" s="16">
        <f>G171/G176</f>
        <v>0.16839378238341968</v>
      </c>
    </row>
    <row r="172" spans="5:8" x14ac:dyDescent="0.25">
      <c r="E172" s="15"/>
      <c r="F172" s="11" t="s">
        <v>50</v>
      </c>
      <c r="G172" s="9">
        <v>140</v>
      </c>
      <c r="H172" s="16">
        <f>G172/G176</f>
        <v>0.36269430051813473</v>
      </c>
    </row>
    <row r="173" spans="5:8" x14ac:dyDescent="0.25">
      <c r="E173" s="15"/>
      <c r="F173" s="11" t="s">
        <v>160</v>
      </c>
      <c r="G173" s="9">
        <v>86</v>
      </c>
      <c r="H173" s="16">
        <f>G173/G176</f>
        <v>0.22279792746113988</v>
      </c>
    </row>
    <row r="174" spans="5:8" x14ac:dyDescent="0.25">
      <c r="E174" s="15"/>
      <c r="F174" s="11" t="s">
        <v>161</v>
      </c>
      <c r="G174" s="9">
        <v>46</v>
      </c>
      <c r="H174" s="16">
        <f>G174/G176</f>
        <v>0.11917098445595854</v>
      </c>
    </row>
    <row r="175" spans="5:8" ht="16.5" thickBot="1" x14ac:dyDescent="0.3">
      <c r="E175" s="15"/>
      <c r="F175" s="23" t="s">
        <v>162</v>
      </c>
      <c r="G175" s="28">
        <v>49</v>
      </c>
      <c r="H175" s="29">
        <f>G175/G176</f>
        <v>0.12694300518134716</v>
      </c>
    </row>
    <row r="176" spans="5:8" ht="16.5" thickBot="1" x14ac:dyDescent="0.3">
      <c r="E176" s="27"/>
      <c r="F176" s="39" t="s">
        <v>15</v>
      </c>
      <c r="G176" s="45">
        <f>SUM(G171:G175)</f>
        <v>386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259</v>
      </c>
      <c r="H179" s="16">
        <f>G179/G181</f>
        <v>0.72752808988764039</v>
      </c>
    </row>
    <row r="180" spans="5:8" ht="16.5" thickBot="1" x14ac:dyDescent="0.3">
      <c r="E180" s="15"/>
      <c r="F180" s="23" t="s">
        <v>165</v>
      </c>
      <c r="G180" s="28">
        <v>97</v>
      </c>
      <c r="H180" s="29">
        <f>G180/G181</f>
        <v>0.27247191011235955</v>
      </c>
    </row>
    <row r="181" spans="5:8" ht="16.5" thickBot="1" x14ac:dyDescent="0.3">
      <c r="E181" s="27"/>
      <c r="F181" s="39" t="s">
        <v>15</v>
      </c>
      <c r="G181" s="45">
        <f>SUM(G179:G180)</f>
        <v>356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228</v>
      </c>
      <c r="H184" s="16">
        <f>G184/G186</f>
        <v>0.63509749303621166</v>
      </c>
    </row>
    <row r="185" spans="5:8" ht="16.5" thickBot="1" x14ac:dyDescent="0.3">
      <c r="E185" s="15"/>
      <c r="F185" s="23" t="s">
        <v>168</v>
      </c>
      <c r="G185" s="28">
        <v>131</v>
      </c>
      <c r="H185" s="29">
        <f>G185/G186</f>
        <v>0.36490250696378829</v>
      </c>
    </row>
    <row r="186" spans="5:8" ht="16.5" thickBot="1" x14ac:dyDescent="0.3">
      <c r="E186" s="27"/>
      <c r="F186" s="39" t="s">
        <v>15</v>
      </c>
      <c r="G186" s="45">
        <f>SUM(G184:G185)</f>
        <v>359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2.5" customWidth="1"/>
    <col min="16" max="16" width="10.875" style="1"/>
    <col min="17" max="17" width="12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295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51</v>
      </c>
      <c r="C3" s="16">
        <f>B3/B16</f>
        <v>3.8792119875256711E-3</v>
      </c>
      <c r="E3" s="15" t="s">
        <v>56</v>
      </c>
      <c r="F3" s="8" t="s">
        <v>57</v>
      </c>
      <c r="G3" s="9">
        <v>988</v>
      </c>
      <c r="H3" s="16">
        <f>G3/G5</f>
        <v>0.48598130841121495</v>
      </c>
      <c r="J3" s="15"/>
      <c r="K3" s="8" t="s">
        <v>183</v>
      </c>
      <c r="L3" s="9">
        <v>1504</v>
      </c>
      <c r="M3" s="16">
        <f>L3/L5</f>
        <v>0.72621921776919363</v>
      </c>
      <c r="O3" s="15" t="s">
        <v>402</v>
      </c>
      <c r="P3" s="9">
        <v>1184</v>
      </c>
      <c r="Q3" s="16">
        <f>P3/P5</f>
        <v>0.45121951219512196</v>
      </c>
    </row>
    <row r="4" spans="1:17" ht="16.5" thickBot="1" x14ac:dyDescent="0.3">
      <c r="A4" s="15" t="s">
        <v>3</v>
      </c>
      <c r="B4" s="9">
        <v>1287</v>
      </c>
      <c r="C4" s="16">
        <f>B4/B16</f>
        <v>9.789305544991253E-2</v>
      </c>
      <c r="E4" s="15"/>
      <c r="F4" s="24" t="s">
        <v>58</v>
      </c>
      <c r="G4" s="28">
        <v>1045</v>
      </c>
      <c r="H4" s="29">
        <f>G4/G5</f>
        <v>0.51401869158878499</v>
      </c>
      <c r="J4" s="15"/>
      <c r="K4" s="10" t="s">
        <v>182</v>
      </c>
      <c r="L4" s="28">
        <v>567</v>
      </c>
      <c r="M4" s="29">
        <f>L4/L5</f>
        <v>0.27378078223080637</v>
      </c>
      <c r="O4" s="22" t="s">
        <v>403</v>
      </c>
      <c r="P4" s="28">
        <v>1440</v>
      </c>
      <c r="Q4" s="29">
        <f>P4/P5</f>
        <v>0.54878048780487809</v>
      </c>
    </row>
    <row r="5" spans="1:17" ht="16.5" thickBot="1" x14ac:dyDescent="0.3">
      <c r="A5" s="15" t="s">
        <v>4</v>
      </c>
      <c r="B5" s="9">
        <v>8</v>
      </c>
      <c r="C5" s="16">
        <f>B5/B16</f>
        <v>6.0850384118049747E-4</v>
      </c>
      <c r="E5" s="27"/>
      <c r="F5" s="32" t="s">
        <v>15</v>
      </c>
      <c r="G5" s="45">
        <f>SUM(G3:G4)</f>
        <v>2033</v>
      </c>
      <c r="H5" s="34">
        <f>SUM(H3:H4)</f>
        <v>1</v>
      </c>
      <c r="J5" s="27"/>
      <c r="K5" s="32" t="s">
        <v>15</v>
      </c>
      <c r="L5" s="45">
        <f>SUM(L3:L4)</f>
        <v>2071</v>
      </c>
      <c r="M5" s="34">
        <f>SUM(M3:M4)</f>
        <v>1</v>
      </c>
      <c r="O5" s="32" t="s">
        <v>15</v>
      </c>
      <c r="P5" s="45">
        <f>SUM(P3:P4)</f>
        <v>2624</v>
      </c>
      <c r="Q5" s="34">
        <f>SUM(Q3+Q4)</f>
        <v>1</v>
      </c>
    </row>
    <row r="6" spans="1:17" ht="16.5" thickBot="1" x14ac:dyDescent="0.3">
      <c r="A6" s="15" t="s">
        <v>5</v>
      </c>
      <c r="B6" s="9">
        <v>2155</v>
      </c>
      <c r="C6" s="16">
        <f>B6/B16</f>
        <v>0.1639157222179965</v>
      </c>
    </row>
    <row r="7" spans="1:17" x14ac:dyDescent="0.25">
      <c r="A7" s="15" t="s">
        <v>6</v>
      </c>
      <c r="B7" s="9">
        <v>5</v>
      </c>
      <c r="C7" s="16">
        <f>B7/B16</f>
        <v>3.8031490073781092E-4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330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5</v>
      </c>
      <c r="C8" s="16">
        <f>B8/B16</f>
        <v>3.8031490073781092E-4</v>
      </c>
      <c r="E8" s="15"/>
      <c r="F8" s="8" t="s">
        <v>60</v>
      </c>
      <c r="G8" s="9">
        <v>643</v>
      </c>
      <c r="H8" s="16">
        <f>G8/G11</f>
        <v>0.28238910847606502</v>
      </c>
      <c r="J8" s="15"/>
      <c r="K8" s="8" t="s">
        <v>186</v>
      </c>
      <c r="L8" s="9">
        <v>565</v>
      </c>
      <c r="M8" s="16" t="e">
        <f>L8/L12</f>
        <v>#DIV/0!</v>
      </c>
      <c r="O8" s="15" t="s">
        <v>404</v>
      </c>
      <c r="P8" s="9">
        <v>7123</v>
      </c>
      <c r="Q8" s="16">
        <f>P8/P10</f>
        <v>0.69269668384712635</v>
      </c>
    </row>
    <row r="9" spans="1:17" ht="16.5" thickBot="1" x14ac:dyDescent="0.3">
      <c r="A9" s="15" t="s">
        <v>8</v>
      </c>
      <c r="B9" s="9">
        <v>51</v>
      </c>
      <c r="C9" s="16">
        <f>B9/B16</f>
        <v>3.8792119875256711E-3</v>
      </c>
      <c r="E9" s="15"/>
      <c r="F9" s="8" t="s">
        <v>61</v>
      </c>
      <c r="G9" s="9">
        <v>882</v>
      </c>
      <c r="H9" s="16">
        <f>G9/G11</f>
        <v>0.38735177865612647</v>
      </c>
      <c r="J9" s="15"/>
      <c r="K9" s="10" t="s">
        <v>185</v>
      </c>
      <c r="L9" s="9">
        <v>592</v>
      </c>
      <c r="M9" s="16">
        <f>L9/L11</f>
        <v>0.31742627345844504</v>
      </c>
      <c r="O9" s="22" t="s">
        <v>405</v>
      </c>
      <c r="P9" s="28">
        <v>3160</v>
      </c>
      <c r="Q9" s="29">
        <f>P9/P10</f>
        <v>0.30730331615287365</v>
      </c>
    </row>
    <row r="10" spans="1:17" ht="16.5" thickBot="1" x14ac:dyDescent="0.3">
      <c r="A10" s="15" t="s">
        <v>9</v>
      </c>
      <c r="B10" s="9">
        <v>325</v>
      </c>
      <c r="C10" s="16">
        <f>B10/B16</f>
        <v>2.4720468547957709E-2</v>
      </c>
      <c r="E10" s="15"/>
      <c r="F10" s="24" t="s">
        <v>62</v>
      </c>
      <c r="G10" s="28">
        <v>752</v>
      </c>
      <c r="H10" s="29">
        <f>G10/G11</f>
        <v>0.33025911286780851</v>
      </c>
      <c r="J10" s="15"/>
      <c r="K10" s="24" t="s">
        <v>187</v>
      </c>
      <c r="L10" s="28">
        <v>708</v>
      </c>
      <c r="M10" s="29">
        <f>L10/L11</f>
        <v>0.37962466487935659</v>
      </c>
      <c r="O10" s="32" t="s">
        <v>15</v>
      </c>
      <c r="P10" s="45">
        <f>SUM(P8:P9)</f>
        <v>10283</v>
      </c>
      <c r="Q10" s="34">
        <f>SUM(Q8+Q9)</f>
        <v>1</v>
      </c>
    </row>
    <row r="11" spans="1:17" ht="16.5" thickBot="1" x14ac:dyDescent="0.3">
      <c r="A11" s="15" t="s">
        <v>10</v>
      </c>
      <c r="B11" s="9">
        <v>28</v>
      </c>
      <c r="C11" s="16">
        <f>B11/B16</f>
        <v>2.1297634441317412E-3</v>
      </c>
      <c r="E11" s="27"/>
      <c r="F11" s="32" t="s">
        <v>15</v>
      </c>
      <c r="G11" s="45">
        <f>SUM(G8:G10)</f>
        <v>2277</v>
      </c>
      <c r="H11" s="34">
        <f>SUM(H8:H10)</f>
        <v>1</v>
      </c>
      <c r="J11" s="27"/>
      <c r="K11" s="32" t="s">
        <v>15</v>
      </c>
      <c r="L11" s="45">
        <f>SUM(L8:L10)</f>
        <v>1865</v>
      </c>
      <c r="M11" s="34" t="e">
        <f>SUM(M8:M10)</f>
        <v>#DIV/0!</v>
      </c>
    </row>
    <row r="12" spans="1:17" ht="16.5" thickBot="1" x14ac:dyDescent="0.3">
      <c r="A12" s="15" t="s">
        <v>11</v>
      </c>
      <c r="B12" s="9">
        <v>2840</v>
      </c>
      <c r="C12" s="16">
        <f>B12/B16</f>
        <v>0.2160188636190766</v>
      </c>
      <c r="F12" s="4"/>
      <c r="O12" s="12" t="s">
        <v>406</v>
      </c>
      <c r="P12" s="44" t="s">
        <v>16</v>
      </c>
      <c r="Q12" s="19" t="s">
        <v>17</v>
      </c>
    </row>
    <row r="13" spans="1:17" x14ac:dyDescent="0.25">
      <c r="A13" s="15" t="s">
        <v>12</v>
      </c>
      <c r="B13" s="9">
        <v>3</v>
      </c>
      <c r="C13" s="16">
        <f>B13/B16</f>
        <v>2.2818894044268655E-4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  <c r="O13" s="15" t="s">
        <v>407</v>
      </c>
      <c r="P13" s="9">
        <v>1086</v>
      </c>
      <c r="Q13" s="16">
        <f>P13/P15</f>
        <v>0.48677722994173017</v>
      </c>
    </row>
    <row r="14" spans="1:17" ht="16.5" thickBot="1" x14ac:dyDescent="0.3">
      <c r="A14" s="15" t="s">
        <v>13</v>
      </c>
      <c r="B14" s="9">
        <v>6256</v>
      </c>
      <c r="C14" s="16">
        <f>B14/B16</f>
        <v>0.47585000380314901</v>
      </c>
      <c r="E14" s="21"/>
      <c r="F14" s="10" t="s">
        <v>64</v>
      </c>
      <c r="G14" s="9">
        <v>936</v>
      </c>
      <c r="H14" s="16">
        <f>G14/G17</f>
        <v>0.4266180492251595</v>
      </c>
      <c r="J14" s="15"/>
      <c r="K14" s="8" t="s">
        <v>250</v>
      </c>
      <c r="L14" s="9">
        <v>1905</v>
      </c>
      <c r="M14" s="16">
        <f>L14/L16</f>
        <v>0.47648824412206103</v>
      </c>
      <c r="O14" s="22" t="s">
        <v>408</v>
      </c>
      <c r="P14" s="28">
        <v>1145</v>
      </c>
      <c r="Q14" s="29">
        <f>P14/P15</f>
        <v>0.51322277005826988</v>
      </c>
    </row>
    <row r="15" spans="1:17" ht="16.5" thickBot="1" x14ac:dyDescent="0.3">
      <c r="A15" s="22" t="s">
        <v>14</v>
      </c>
      <c r="B15" s="28">
        <v>133</v>
      </c>
      <c r="C15" s="29">
        <f>B15/B16</f>
        <v>1.011637635962577E-2</v>
      </c>
      <c r="E15" s="21"/>
      <c r="F15" s="10" t="s">
        <v>65</v>
      </c>
      <c r="G15" s="9">
        <v>749</v>
      </c>
      <c r="H15" s="16">
        <f>G15/G17</f>
        <v>0.34138559708295352</v>
      </c>
      <c r="J15" s="15"/>
      <c r="K15" s="10" t="s">
        <v>249</v>
      </c>
      <c r="L15" s="28">
        <v>2093</v>
      </c>
      <c r="M15" s="29">
        <f>L15/L16</f>
        <v>0.52351175587793897</v>
      </c>
      <c r="O15" s="32" t="s">
        <v>15</v>
      </c>
      <c r="P15" s="45">
        <f>SUM(P13:P14)</f>
        <v>2231</v>
      </c>
      <c r="Q15" s="34">
        <f>SUM(Q13+Q14)</f>
        <v>1</v>
      </c>
    </row>
    <row r="16" spans="1:17" ht="16.5" thickBot="1" x14ac:dyDescent="0.3">
      <c r="A16" s="32" t="s">
        <v>15</v>
      </c>
      <c r="B16" s="45">
        <f>SUM(B3:B15)</f>
        <v>13147</v>
      </c>
      <c r="C16" s="34">
        <f>SUM(C3:C15)</f>
        <v>1</v>
      </c>
      <c r="E16" s="15"/>
      <c r="F16" s="31" t="s">
        <v>66</v>
      </c>
      <c r="G16" s="28">
        <v>509</v>
      </c>
      <c r="H16" s="29">
        <f>G16/G17</f>
        <v>0.23199635369188695</v>
      </c>
      <c r="J16" s="27"/>
      <c r="K16" s="32" t="s">
        <v>15</v>
      </c>
      <c r="L16" s="45">
        <f>SUM(L14:L15)</f>
        <v>3998</v>
      </c>
      <c r="M16" s="34">
        <f>SUM(M14:M15)</f>
        <v>1</v>
      </c>
    </row>
    <row r="17" spans="1:17" ht="16.5" thickBot="1" x14ac:dyDescent="0.3">
      <c r="E17" s="27"/>
      <c r="F17" s="38" t="s">
        <v>15</v>
      </c>
      <c r="G17" s="45">
        <f>SUM(G14:G16)</f>
        <v>2194</v>
      </c>
      <c r="H17" s="34">
        <f>SUM(H14:H16)</f>
        <v>1</v>
      </c>
      <c r="O17" s="12" t="s">
        <v>304</v>
      </c>
      <c r="P17" s="44" t="s">
        <v>16</v>
      </c>
      <c r="Q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O18" s="15" t="s">
        <v>409</v>
      </c>
      <c r="P18" s="9">
        <v>576</v>
      </c>
      <c r="Q18" s="16">
        <f>P18/P22</f>
        <v>0.30299842188321935</v>
      </c>
    </row>
    <row r="19" spans="1:17" x14ac:dyDescent="0.25">
      <c r="A19" s="15" t="s">
        <v>19</v>
      </c>
      <c r="B19" s="9">
        <v>263</v>
      </c>
      <c r="C19" s="16">
        <f>B19/B24</f>
        <v>2.2065609531000924E-2</v>
      </c>
      <c r="E19" s="12" t="s">
        <v>67</v>
      </c>
      <c r="F19" s="13"/>
      <c r="G19" s="42" t="s">
        <v>16</v>
      </c>
      <c r="H19" s="19" t="s">
        <v>17</v>
      </c>
      <c r="O19" s="15" t="s">
        <v>410</v>
      </c>
      <c r="P19" s="9">
        <v>324</v>
      </c>
      <c r="Q19" s="16">
        <f>P19/P22</f>
        <v>0.1704366123093109</v>
      </c>
    </row>
    <row r="20" spans="1:17" x14ac:dyDescent="0.25">
      <c r="A20" s="15" t="s">
        <v>20</v>
      </c>
      <c r="B20" s="9">
        <v>354</v>
      </c>
      <c r="C20" s="16">
        <f>B20/B24</f>
        <v>2.9700478228039263E-2</v>
      </c>
      <c r="E20" s="15"/>
      <c r="F20" s="11" t="s">
        <v>68</v>
      </c>
      <c r="G20" s="9">
        <v>999</v>
      </c>
      <c r="H20" s="16">
        <f>G20/G22</f>
        <v>0.47821924365725227</v>
      </c>
      <c r="O20" s="15" t="s">
        <v>411</v>
      </c>
      <c r="P20" s="9">
        <v>657</v>
      </c>
      <c r="Q20" s="16">
        <f>P20/P22</f>
        <v>0.34560757496054706</v>
      </c>
    </row>
    <row r="21" spans="1:17" ht="16.5" thickBot="1" x14ac:dyDescent="0.3">
      <c r="A21" s="15" t="s">
        <v>21</v>
      </c>
      <c r="B21" s="9">
        <v>3505</v>
      </c>
      <c r="C21" s="16">
        <f>B21/B24</f>
        <v>0.29406829431999326</v>
      </c>
      <c r="E21" s="15"/>
      <c r="F21" s="23" t="s">
        <v>69</v>
      </c>
      <c r="G21" s="28">
        <v>1090</v>
      </c>
      <c r="H21" s="29">
        <f>G21/G22</f>
        <v>0.52178075634274768</v>
      </c>
      <c r="O21" s="22" t="s">
        <v>412</v>
      </c>
      <c r="P21" s="28">
        <v>344</v>
      </c>
      <c r="Q21" s="29">
        <f>P21/P22</f>
        <v>0.18095739084692267</v>
      </c>
    </row>
    <row r="22" spans="1:17" ht="16.5" thickBot="1" x14ac:dyDescent="0.3">
      <c r="A22" s="15" t="s">
        <v>22</v>
      </c>
      <c r="B22" s="9">
        <v>1221</v>
      </c>
      <c r="C22" s="16">
        <f>B22/B24</f>
        <v>0.10244147998993204</v>
      </c>
      <c r="E22" s="27"/>
      <c r="F22" s="39" t="s">
        <v>15</v>
      </c>
      <c r="G22" s="45">
        <f>SUM(G20:G21)</f>
        <v>2089</v>
      </c>
      <c r="H22" s="34">
        <f>SUM(H20:H21)</f>
        <v>1</v>
      </c>
      <c r="O22" s="32" t="s">
        <v>15</v>
      </c>
      <c r="P22" s="79">
        <f>SUM(P18:P21)</f>
        <v>1901</v>
      </c>
      <c r="Q22" s="80">
        <f>SUM(Q18:Q21)</f>
        <v>1</v>
      </c>
    </row>
    <row r="23" spans="1:17" ht="16.5" thickBot="1" x14ac:dyDescent="0.3">
      <c r="A23" s="22" t="s">
        <v>23</v>
      </c>
      <c r="B23" s="28">
        <v>6576</v>
      </c>
      <c r="C23" s="29">
        <f>B23/B24</f>
        <v>0.55172413793103448</v>
      </c>
      <c r="F23" s="3"/>
    </row>
    <row r="24" spans="1:17" ht="16.5" thickBot="1" x14ac:dyDescent="0.3">
      <c r="A24" s="35" t="s">
        <v>15</v>
      </c>
      <c r="B24" s="45">
        <f>SUM(B19:B23)</f>
        <v>11919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7" ht="16.5" thickBot="1" x14ac:dyDescent="0.3">
      <c r="E25" s="15"/>
      <c r="F25" s="11" t="s">
        <v>71</v>
      </c>
      <c r="G25" s="9">
        <v>699</v>
      </c>
      <c r="H25" s="16">
        <f>G25/G29</f>
        <v>0.33493052228078579</v>
      </c>
    </row>
    <row r="26" spans="1:17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335</v>
      </c>
      <c r="H26" s="16">
        <f>G26/G29</f>
        <v>0.1605174892189746</v>
      </c>
    </row>
    <row r="27" spans="1:17" x14ac:dyDescent="0.25">
      <c r="A27" s="15" t="s">
        <v>35</v>
      </c>
      <c r="B27" s="9">
        <v>8280</v>
      </c>
      <c r="C27" s="16">
        <f>B27/B29</f>
        <v>0.71787757933067453</v>
      </c>
      <c r="E27" s="15"/>
      <c r="F27" s="11" t="s">
        <v>73</v>
      </c>
      <c r="G27" s="9">
        <v>275</v>
      </c>
      <c r="H27" s="16">
        <f>G27/G29</f>
        <v>0.13176808816482991</v>
      </c>
    </row>
    <row r="28" spans="1:17" ht="16.5" thickBot="1" x14ac:dyDescent="0.3">
      <c r="A28" s="22" t="s">
        <v>36</v>
      </c>
      <c r="B28" s="28">
        <v>3254</v>
      </c>
      <c r="C28" s="29">
        <f>B28/B29</f>
        <v>0.28212242066932547</v>
      </c>
      <c r="E28" s="15"/>
      <c r="F28" s="23" t="s">
        <v>74</v>
      </c>
      <c r="G28" s="28">
        <v>778</v>
      </c>
      <c r="H28" s="29">
        <f>G28/G29</f>
        <v>0.3727839003354097</v>
      </c>
    </row>
    <row r="29" spans="1:17" ht="16.5" thickBot="1" x14ac:dyDescent="0.3">
      <c r="A29" s="32" t="s">
        <v>15</v>
      </c>
      <c r="B29" s="45">
        <f>SUM(B27:B28)</f>
        <v>11534</v>
      </c>
      <c r="C29" s="34">
        <f>SUM(C27:C28)</f>
        <v>1</v>
      </c>
      <c r="E29" s="27"/>
      <c r="F29" s="39" t="s">
        <v>15</v>
      </c>
      <c r="G29" s="45">
        <f>SUM(G25:G28)</f>
        <v>2087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</row>
    <row r="31" spans="1:17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5" t="s">
        <v>38</v>
      </c>
      <c r="B32" s="9">
        <v>2110</v>
      </c>
      <c r="C32" s="16">
        <f>B32/B34</f>
        <v>0.23194459711992965</v>
      </c>
      <c r="E32" s="15"/>
      <c r="F32" s="11" t="s">
        <v>628</v>
      </c>
      <c r="G32" s="95">
        <v>758</v>
      </c>
      <c r="H32" s="16">
        <f>G32/G37</f>
        <v>0.37786640079760719</v>
      </c>
    </row>
    <row r="33" spans="1:8" ht="16.5" thickBot="1" x14ac:dyDescent="0.3">
      <c r="A33" s="22" t="s">
        <v>39</v>
      </c>
      <c r="B33" s="28">
        <v>6987</v>
      </c>
      <c r="C33" s="29">
        <f>B33/B34</f>
        <v>0.76805540288007035</v>
      </c>
      <c r="E33" s="15"/>
      <c r="F33" s="11" t="s">
        <v>629</v>
      </c>
      <c r="G33" s="95">
        <v>307</v>
      </c>
      <c r="H33" s="16">
        <f>G33/G37</f>
        <v>0.15304087736789632</v>
      </c>
    </row>
    <row r="34" spans="1:8" ht="16.5" thickBot="1" x14ac:dyDescent="0.3">
      <c r="A34" s="32" t="s">
        <v>15</v>
      </c>
      <c r="B34" s="45">
        <f>SUM(B32:B33)</f>
        <v>9097</v>
      </c>
      <c r="C34" s="34">
        <f>SUM(C32:C33)</f>
        <v>1</v>
      </c>
      <c r="E34" s="15"/>
      <c r="F34" s="11" t="s">
        <v>630</v>
      </c>
      <c r="G34" s="95">
        <v>401</v>
      </c>
      <c r="H34" s="16">
        <f>G34/G37</f>
        <v>0.19990029910269191</v>
      </c>
    </row>
    <row r="35" spans="1:8" ht="16.5" thickBot="1" x14ac:dyDescent="0.3">
      <c r="E35" s="15"/>
      <c r="F35" s="11" t="s">
        <v>631</v>
      </c>
      <c r="G35" s="95">
        <v>395</v>
      </c>
      <c r="H35" s="16">
        <f>G35/G37</f>
        <v>0.19690927218344964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145</v>
      </c>
      <c r="H36" s="29">
        <f>G36/G37</f>
        <v>7.2283150548354935E-2</v>
      </c>
    </row>
    <row r="37" spans="1:8" ht="16.5" thickBot="1" x14ac:dyDescent="0.3">
      <c r="A37" s="15" t="s">
        <v>53</v>
      </c>
      <c r="B37" s="9">
        <v>6338</v>
      </c>
      <c r="C37" s="16">
        <f>B37/B39</f>
        <v>0.60883765609990392</v>
      </c>
      <c r="E37" s="27"/>
      <c r="F37" s="39" t="s">
        <v>15</v>
      </c>
      <c r="G37" s="97">
        <f>SUM(G32:G36)</f>
        <v>2006</v>
      </c>
      <c r="H37" s="37">
        <f>SUM(H32:H36)</f>
        <v>1</v>
      </c>
    </row>
    <row r="38" spans="1:8" ht="16.5" thickBot="1" x14ac:dyDescent="0.3">
      <c r="A38" s="22" t="s">
        <v>54</v>
      </c>
      <c r="B38" s="28">
        <v>4072</v>
      </c>
      <c r="C38" s="29">
        <f>B38/B39</f>
        <v>0.39116234390009608</v>
      </c>
      <c r="F38" s="3"/>
    </row>
    <row r="39" spans="1:8" ht="16.5" thickBot="1" x14ac:dyDescent="0.3">
      <c r="A39" s="32" t="s">
        <v>15</v>
      </c>
      <c r="B39" s="45">
        <f>SUM(B37:B38)</f>
        <v>10410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915</v>
      </c>
      <c r="H40" s="16">
        <f>G40/G44</f>
        <v>0.46683673469387754</v>
      </c>
    </row>
    <row r="41" spans="1:8" x14ac:dyDescent="0.25">
      <c r="E41" s="15"/>
      <c r="F41" s="11" t="s">
        <v>77</v>
      </c>
      <c r="G41" s="9">
        <v>358</v>
      </c>
      <c r="H41" s="16">
        <f>G41/G44</f>
        <v>0.18265306122448979</v>
      </c>
    </row>
    <row r="42" spans="1:8" x14ac:dyDescent="0.25">
      <c r="E42" s="15"/>
      <c r="F42" s="11" t="s">
        <v>78</v>
      </c>
      <c r="G42" s="9">
        <v>390</v>
      </c>
      <c r="H42" s="16">
        <f>G42/G44</f>
        <v>0.19897959183673469</v>
      </c>
    </row>
    <row r="43" spans="1:8" ht="16.5" thickBot="1" x14ac:dyDescent="0.3">
      <c r="E43" s="15"/>
      <c r="F43" s="23" t="s">
        <v>79</v>
      </c>
      <c r="G43" s="28">
        <v>297</v>
      </c>
      <c r="H43" s="29">
        <f>G43/G44</f>
        <v>0.15153061224489797</v>
      </c>
    </row>
    <row r="44" spans="1:8" ht="16.5" thickBot="1" x14ac:dyDescent="0.3">
      <c r="E44" s="27"/>
      <c r="F44" s="39" t="s">
        <v>15</v>
      </c>
      <c r="G44" s="45">
        <f>SUM(G40:G43)</f>
        <v>1960</v>
      </c>
      <c r="H44" s="34">
        <f>SUM(H40:H43)</f>
        <v>0.99999999999999989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1322</v>
      </c>
      <c r="H47" s="16">
        <f>G47/G49</f>
        <v>0.71305285868392665</v>
      </c>
    </row>
    <row r="48" spans="1:8" ht="16.5" thickBot="1" x14ac:dyDescent="0.3">
      <c r="B48"/>
      <c r="E48" s="15"/>
      <c r="F48" s="23" t="s">
        <v>82</v>
      </c>
      <c r="G48" s="28">
        <v>532</v>
      </c>
      <c r="H48" s="29">
        <f>G48/G49</f>
        <v>0.28694714131607335</v>
      </c>
    </row>
    <row r="49" spans="2:8" ht="16.5" thickBot="1" x14ac:dyDescent="0.3">
      <c r="B49"/>
      <c r="E49" s="27"/>
      <c r="F49" s="39" t="s">
        <v>15</v>
      </c>
      <c r="G49" s="45">
        <f>SUM(G47:G48)</f>
        <v>1854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1130</v>
      </c>
      <c r="H52" s="16">
        <f>G52/G54</f>
        <v>0.64058956916099774</v>
      </c>
    </row>
    <row r="53" spans="2:8" ht="16.5" thickBot="1" x14ac:dyDescent="0.3">
      <c r="B53"/>
      <c r="E53" s="15"/>
      <c r="F53" s="23" t="s">
        <v>85</v>
      </c>
      <c r="G53" s="28">
        <v>634</v>
      </c>
      <c r="H53" s="29">
        <f>G53/G54</f>
        <v>0.35941043083900226</v>
      </c>
    </row>
    <row r="54" spans="2:8" ht="16.5" thickBot="1" x14ac:dyDescent="0.3">
      <c r="B54"/>
      <c r="E54" s="27"/>
      <c r="F54" s="39" t="s">
        <v>15</v>
      </c>
      <c r="G54" s="45">
        <f>SUM(G52:G53)</f>
        <v>1764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780</v>
      </c>
      <c r="H57" s="16">
        <f>G57/G59</f>
        <v>0.41823056300268097</v>
      </c>
    </row>
    <row r="58" spans="2:8" ht="16.5" thickBot="1" x14ac:dyDescent="0.3">
      <c r="B58"/>
      <c r="E58" s="15"/>
      <c r="F58" s="23" t="s">
        <v>88</v>
      </c>
      <c r="G58" s="28">
        <v>1085</v>
      </c>
      <c r="H58" s="29">
        <f>G58/G59</f>
        <v>0.58176943699731909</v>
      </c>
    </row>
    <row r="59" spans="2:8" ht="16.5" thickBot="1" x14ac:dyDescent="0.3">
      <c r="B59"/>
      <c r="E59" s="27"/>
      <c r="F59" s="39" t="s">
        <v>15</v>
      </c>
      <c r="G59" s="45">
        <f>SUM(G57:G58)</f>
        <v>1865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834</v>
      </c>
      <c r="H62" s="16">
        <f>G62/G64</f>
        <v>0.45081081081081081</v>
      </c>
    </row>
    <row r="63" spans="2:8" ht="16.5" thickBot="1" x14ac:dyDescent="0.3">
      <c r="B63"/>
      <c r="E63" s="15"/>
      <c r="F63" s="23" t="s">
        <v>91</v>
      </c>
      <c r="G63" s="28">
        <v>1016</v>
      </c>
      <c r="H63" s="29">
        <f>G63/G64</f>
        <v>0.54918918918918924</v>
      </c>
    </row>
    <row r="64" spans="2:8" ht="16.5" thickBot="1" x14ac:dyDescent="0.3">
      <c r="B64"/>
      <c r="E64" s="27"/>
      <c r="F64" s="39" t="s">
        <v>15</v>
      </c>
      <c r="G64" s="45">
        <f>SUM(G62:G63)</f>
        <v>1850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1045</v>
      </c>
      <c r="H67" s="16">
        <f>G67/G70</f>
        <v>0.43451143451143454</v>
      </c>
    </row>
    <row r="68" spans="2:8" x14ac:dyDescent="0.25">
      <c r="B68"/>
      <c r="E68" s="15"/>
      <c r="F68" s="11" t="s">
        <v>94</v>
      </c>
      <c r="G68" s="9">
        <v>462</v>
      </c>
      <c r="H68" s="16">
        <f>G68/G70</f>
        <v>0.19209979209979211</v>
      </c>
    </row>
    <row r="69" spans="2:8" ht="16.5" thickBot="1" x14ac:dyDescent="0.3">
      <c r="B69"/>
      <c r="E69" s="15"/>
      <c r="F69" s="23" t="s">
        <v>95</v>
      </c>
      <c r="G69" s="28">
        <v>898</v>
      </c>
      <c r="H69" s="29">
        <f>G69/G70</f>
        <v>0.37338877338877341</v>
      </c>
    </row>
    <row r="70" spans="2:8" ht="16.5" thickBot="1" x14ac:dyDescent="0.3">
      <c r="B70"/>
      <c r="E70" s="27"/>
      <c r="F70" s="39" t="s">
        <v>15</v>
      </c>
      <c r="G70" s="45">
        <f>SUM(G67:G69)</f>
        <v>2405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685</v>
      </c>
      <c r="H73" s="16">
        <f>G73/G75</f>
        <v>0.30269553689792311</v>
      </c>
    </row>
    <row r="74" spans="2:8" ht="16.5" thickBot="1" x14ac:dyDescent="0.3">
      <c r="B74"/>
      <c r="E74" s="15"/>
      <c r="F74" s="23" t="s">
        <v>98</v>
      </c>
      <c r="G74" s="28">
        <v>1578</v>
      </c>
      <c r="H74" s="29">
        <f>G74/G75</f>
        <v>0.69730446310207694</v>
      </c>
    </row>
    <row r="75" spans="2:8" ht="16.5" thickBot="1" x14ac:dyDescent="0.3">
      <c r="B75"/>
      <c r="E75" s="27"/>
      <c r="F75" s="39" t="s">
        <v>15</v>
      </c>
      <c r="G75" s="45">
        <f>SUM(G73:G74)</f>
        <v>2263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1783</v>
      </c>
      <c r="H78" s="16">
        <f>G78/G82</f>
        <v>0.69108527131782949</v>
      </c>
    </row>
    <row r="79" spans="2:8" x14ac:dyDescent="0.25">
      <c r="B79"/>
      <c r="E79" s="22"/>
      <c r="F79" s="23" t="s">
        <v>101</v>
      </c>
      <c r="G79" s="28">
        <v>192</v>
      </c>
      <c r="H79" s="29">
        <f>G79/G82</f>
        <v>7.441860465116279E-2</v>
      </c>
    </row>
    <row r="80" spans="2:8" x14ac:dyDescent="0.25">
      <c r="B80"/>
      <c r="E80" s="15"/>
      <c r="F80" s="11" t="s">
        <v>635</v>
      </c>
      <c r="G80" s="9">
        <v>460</v>
      </c>
      <c r="H80" s="16">
        <f>G80/G82</f>
        <v>0.17829457364341086</v>
      </c>
    </row>
    <row r="81" spans="2:8" ht="16.5" thickBot="1" x14ac:dyDescent="0.3">
      <c r="B81"/>
      <c r="E81" s="17"/>
      <c r="F81" s="91" t="s">
        <v>636</v>
      </c>
      <c r="G81" s="40">
        <v>145</v>
      </c>
      <c r="H81" s="41">
        <f>G81/G82</f>
        <v>5.6201550387596902E-2</v>
      </c>
    </row>
    <row r="82" spans="2:8" ht="16.5" thickBot="1" x14ac:dyDescent="0.3">
      <c r="B82"/>
      <c r="E82" s="104"/>
      <c r="F82" s="105" t="s">
        <v>15</v>
      </c>
      <c r="G82" s="106">
        <f>SUM(G78:G81)</f>
        <v>2580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853</v>
      </c>
      <c r="H85" s="16">
        <f>G85/G88</f>
        <v>0.37216404886561955</v>
      </c>
    </row>
    <row r="86" spans="2:8" x14ac:dyDescent="0.25">
      <c r="B86"/>
      <c r="E86" s="15"/>
      <c r="F86" s="11" t="s">
        <v>104</v>
      </c>
      <c r="G86" s="9">
        <v>894</v>
      </c>
      <c r="H86" s="16">
        <f>G86/G88</f>
        <v>0.3900523560209424</v>
      </c>
    </row>
    <row r="87" spans="2:8" ht="16.5" thickBot="1" x14ac:dyDescent="0.3">
      <c r="B87"/>
      <c r="E87" s="15"/>
      <c r="F87" s="23" t="s">
        <v>105</v>
      </c>
      <c r="G87" s="28">
        <v>545</v>
      </c>
      <c r="H87" s="29">
        <f>G87/G88</f>
        <v>0.23778359511343805</v>
      </c>
    </row>
    <row r="88" spans="2:8" ht="16.5" thickBot="1" x14ac:dyDescent="0.3">
      <c r="B88"/>
      <c r="E88" s="27"/>
      <c r="F88" s="39" t="s">
        <v>15</v>
      </c>
      <c r="G88" s="45">
        <f>SUM(G85:G87)</f>
        <v>2292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1345</v>
      </c>
      <c r="H91" s="16">
        <f>G91/G93</f>
        <v>0.59408127208480566</v>
      </c>
    </row>
    <row r="92" spans="2:8" ht="16.5" thickBot="1" x14ac:dyDescent="0.3">
      <c r="B92"/>
      <c r="E92" s="15"/>
      <c r="F92" s="23" t="s">
        <v>108</v>
      </c>
      <c r="G92" s="28">
        <v>919</v>
      </c>
      <c r="H92" s="29">
        <f>G92/G93</f>
        <v>0.40591872791519434</v>
      </c>
    </row>
    <row r="93" spans="2:8" ht="16.5" thickBot="1" x14ac:dyDescent="0.3">
      <c r="B93"/>
      <c r="E93" s="27"/>
      <c r="F93" s="39" t="s">
        <v>15</v>
      </c>
      <c r="G93" s="45">
        <f>SUM(G91:G92)</f>
        <v>2264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970</v>
      </c>
      <c r="H96" s="16">
        <f>G96/G98</f>
        <v>0.44762344254730041</v>
      </c>
    </row>
    <row r="97" spans="2:8" ht="16.5" thickBot="1" x14ac:dyDescent="0.3">
      <c r="B97"/>
      <c r="E97" s="15"/>
      <c r="F97" s="23" t="s">
        <v>111</v>
      </c>
      <c r="G97" s="28">
        <v>1197</v>
      </c>
      <c r="H97" s="29">
        <f>G97/G98</f>
        <v>0.55237655745269953</v>
      </c>
    </row>
    <row r="98" spans="2:8" ht="16.5" thickBot="1" x14ac:dyDescent="0.3">
      <c r="B98"/>
      <c r="E98" s="27"/>
      <c r="F98" s="39" t="s">
        <v>15</v>
      </c>
      <c r="G98" s="45">
        <f>SUM(G96:G97)</f>
        <v>2167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621</v>
      </c>
      <c r="H101" s="16">
        <f>G101/G103</f>
        <v>0.48402182385035075</v>
      </c>
    </row>
    <row r="102" spans="2:8" ht="16.5" thickBot="1" x14ac:dyDescent="0.3">
      <c r="B102"/>
      <c r="E102" s="15"/>
      <c r="F102" s="23" t="s">
        <v>114</v>
      </c>
      <c r="G102" s="28">
        <v>662</v>
      </c>
      <c r="H102" s="29">
        <f>G102/G103</f>
        <v>0.51597817614964925</v>
      </c>
    </row>
    <row r="103" spans="2:8" ht="16.5" thickBot="1" x14ac:dyDescent="0.3">
      <c r="B103"/>
      <c r="E103" s="27"/>
      <c r="F103" s="39" t="s">
        <v>15</v>
      </c>
      <c r="G103" s="45">
        <f>SUM(G101:G102)</f>
        <v>1283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621</v>
      </c>
      <c r="H106" s="16">
        <f>G106/G108</f>
        <v>0.44708423326133911</v>
      </c>
    </row>
    <row r="107" spans="2:8" ht="16.5" thickBot="1" x14ac:dyDescent="0.3">
      <c r="B107"/>
      <c r="E107" s="15"/>
      <c r="F107" s="23" t="s">
        <v>117</v>
      </c>
      <c r="G107" s="28">
        <v>768</v>
      </c>
      <c r="H107" s="29">
        <f>G107/G108</f>
        <v>0.55291576673866094</v>
      </c>
    </row>
    <row r="108" spans="2:8" ht="16.5" thickBot="1" x14ac:dyDescent="0.3">
      <c r="B108"/>
      <c r="E108" s="27"/>
      <c r="F108" s="39" t="s">
        <v>15</v>
      </c>
      <c r="G108" s="45">
        <f>SUM(G106:G107)</f>
        <v>1389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654</v>
      </c>
      <c r="H111" s="16">
        <f>G111/G116</f>
        <v>0.2624398073836276</v>
      </c>
    </row>
    <row r="112" spans="2:8" x14ac:dyDescent="0.25">
      <c r="B112"/>
      <c r="E112" s="15"/>
      <c r="F112" s="11" t="s">
        <v>120</v>
      </c>
      <c r="G112" s="9">
        <v>148</v>
      </c>
      <c r="H112" s="16">
        <f>G112/G116</f>
        <v>5.93900481540931E-2</v>
      </c>
    </row>
    <row r="113" spans="2:8" x14ac:dyDescent="0.25">
      <c r="B113"/>
      <c r="E113" s="15"/>
      <c r="F113" s="11" t="s">
        <v>121</v>
      </c>
      <c r="G113" s="9">
        <v>460</v>
      </c>
      <c r="H113" s="16">
        <f>G113/G116</f>
        <v>0.18459069020866772</v>
      </c>
    </row>
    <row r="114" spans="2:8" x14ac:dyDescent="0.25">
      <c r="B114"/>
      <c r="E114" s="15"/>
      <c r="F114" s="11" t="s">
        <v>122</v>
      </c>
      <c r="G114" s="9">
        <v>333</v>
      </c>
      <c r="H114" s="16">
        <f>G114/G116</f>
        <v>0.13362760834670948</v>
      </c>
    </row>
    <row r="115" spans="2:8" ht="16.5" thickBot="1" x14ac:dyDescent="0.3">
      <c r="B115"/>
      <c r="E115" s="15"/>
      <c r="F115" s="23" t="s">
        <v>123</v>
      </c>
      <c r="G115" s="28">
        <v>897</v>
      </c>
      <c r="H115" s="29">
        <f>G115/G116</f>
        <v>0.3599518459069021</v>
      </c>
    </row>
    <row r="116" spans="2:8" ht="16.5" thickBot="1" x14ac:dyDescent="0.3">
      <c r="B116"/>
      <c r="E116" s="27"/>
      <c r="F116" s="39" t="s">
        <v>15</v>
      </c>
      <c r="G116" s="45">
        <f>SUM(G111:G115)</f>
        <v>2492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1122</v>
      </c>
      <c r="H119" s="16">
        <f>G119/G121</f>
        <v>0.47683807904802378</v>
      </c>
    </row>
    <row r="120" spans="2:8" ht="16.5" thickBot="1" x14ac:dyDescent="0.3">
      <c r="B120"/>
      <c r="E120" s="15"/>
      <c r="F120" s="23" t="s">
        <v>126</v>
      </c>
      <c r="G120" s="28">
        <v>1231</v>
      </c>
      <c r="H120" s="29">
        <f>G120/G121</f>
        <v>0.52316192095197622</v>
      </c>
    </row>
    <row r="121" spans="2:8" ht="16.5" thickBot="1" x14ac:dyDescent="0.3">
      <c r="B121"/>
      <c r="E121" s="27"/>
      <c r="F121" s="39" t="s">
        <v>15</v>
      </c>
      <c r="G121" s="45">
        <f>SUM(G119:G120)</f>
        <v>2353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1205</v>
      </c>
      <c r="H124" s="16">
        <f>G124/G127</f>
        <v>0.50779603876949009</v>
      </c>
    </row>
    <row r="125" spans="2:8" x14ac:dyDescent="0.25">
      <c r="B125"/>
      <c r="E125" s="15"/>
      <c r="F125" s="11" t="s">
        <v>129</v>
      </c>
      <c r="G125" s="9">
        <v>415</v>
      </c>
      <c r="H125" s="16">
        <f>G125/G127</f>
        <v>0.17488411293721029</v>
      </c>
    </row>
    <row r="126" spans="2:8" ht="16.5" thickBot="1" x14ac:dyDescent="0.3">
      <c r="B126"/>
      <c r="E126" s="15"/>
      <c r="F126" s="23" t="s">
        <v>130</v>
      </c>
      <c r="G126" s="28">
        <v>753</v>
      </c>
      <c r="H126" s="29">
        <f>G126/G127</f>
        <v>0.31731984829329962</v>
      </c>
    </row>
    <row r="127" spans="2:8" ht="16.5" thickBot="1" x14ac:dyDescent="0.3">
      <c r="B127"/>
      <c r="E127" s="27"/>
      <c r="F127" s="39" t="s">
        <v>15</v>
      </c>
      <c r="G127" s="45">
        <f>SUM(G124:G126)</f>
        <v>2373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1223</v>
      </c>
      <c r="H130" s="16">
        <f>G130/G134</f>
        <v>0.5085239085239085</v>
      </c>
    </row>
    <row r="131" spans="2:8" x14ac:dyDescent="0.25">
      <c r="B131"/>
      <c r="E131" s="15"/>
      <c r="F131" s="11" t="s">
        <v>133</v>
      </c>
      <c r="G131" s="9">
        <v>191</v>
      </c>
      <c r="H131" s="16">
        <f>G131/G134</f>
        <v>7.9417879417879422E-2</v>
      </c>
    </row>
    <row r="132" spans="2:8" x14ac:dyDescent="0.25">
      <c r="B132"/>
      <c r="E132" s="15"/>
      <c r="F132" s="11" t="s">
        <v>134</v>
      </c>
      <c r="G132" s="9">
        <v>737</v>
      </c>
      <c r="H132" s="16">
        <f>G132/G134</f>
        <v>0.30644490644490646</v>
      </c>
    </row>
    <row r="133" spans="2:8" ht="16.5" thickBot="1" x14ac:dyDescent="0.3">
      <c r="B133"/>
      <c r="E133" s="15"/>
      <c r="F133" s="23" t="s">
        <v>135</v>
      </c>
      <c r="G133" s="28">
        <v>254</v>
      </c>
      <c r="H133" s="29">
        <f>G133/G134</f>
        <v>0.10561330561330562</v>
      </c>
    </row>
    <row r="134" spans="2:8" ht="16.5" thickBot="1" x14ac:dyDescent="0.3">
      <c r="B134"/>
      <c r="E134" s="27"/>
      <c r="F134" s="39" t="s">
        <v>15</v>
      </c>
      <c r="G134" s="45">
        <f>SUM(G130:G133)</f>
        <v>2405</v>
      </c>
      <c r="H134" s="34">
        <f>SUM(H130:H133)</f>
        <v>0.99999999999999989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1313</v>
      </c>
      <c r="H137" s="16">
        <f>G137/G139</f>
        <v>0.55801104972375692</v>
      </c>
    </row>
    <row r="138" spans="2:8" ht="16.5" thickBot="1" x14ac:dyDescent="0.3">
      <c r="B138"/>
      <c r="E138" s="15"/>
      <c r="F138" s="23" t="s">
        <v>138</v>
      </c>
      <c r="G138" s="28">
        <v>1040</v>
      </c>
      <c r="H138" s="29">
        <f>G138/G139</f>
        <v>0.44198895027624308</v>
      </c>
    </row>
    <row r="139" spans="2:8" ht="16.5" thickBot="1" x14ac:dyDescent="0.3">
      <c r="B139"/>
      <c r="E139" s="27"/>
      <c r="F139" s="39" t="s">
        <v>15</v>
      </c>
      <c r="G139" s="45">
        <f>SUM(G137:G138)</f>
        <v>2353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383</v>
      </c>
      <c r="H142" s="16">
        <f>G142/G146</f>
        <v>0.1576780568135035</v>
      </c>
    </row>
    <row r="143" spans="2:8" x14ac:dyDescent="0.25">
      <c r="E143" s="15"/>
      <c r="F143" s="11" t="s">
        <v>141</v>
      </c>
      <c r="G143" s="9">
        <v>814</v>
      </c>
      <c r="H143" s="16">
        <f>G143/G146</f>
        <v>0.33511733223548784</v>
      </c>
    </row>
    <row r="144" spans="2:8" x14ac:dyDescent="0.25">
      <c r="E144" s="15"/>
      <c r="F144" s="11" t="s">
        <v>142</v>
      </c>
      <c r="G144" s="9">
        <v>599</v>
      </c>
      <c r="H144" s="16">
        <f>G144/G146</f>
        <v>0.24660354055166736</v>
      </c>
    </row>
    <row r="145" spans="5:8" ht="16.5" thickBot="1" x14ac:dyDescent="0.3">
      <c r="E145" s="15"/>
      <c r="F145" s="23" t="s">
        <v>143</v>
      </c>
      <c r="G145" s="28">
        <v>633</v>
      </c>
      <c r="H145" s="29">
        <f>G145/G146</f>
        <v>0.26060107039934127</v>
      </c>
    </row>
    <row r="146" spans="5:8" ht="16.5" thickBot="1" x14ac:dyDescent="0.3">
      <c r="E146" s="27"/>
      <c r="F146" s="39" t="s">
        <v>15</v>
      </c>
      <c r="G146" s="45">
        <f>SUM(G142:G145)</f>
        <v>2429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1027</v>
      </c>
      <c r="H149" s="16">
        <f>G149/G152</f>
        <v>0.42176591375770023</v>
      </c>
    </row>
    <row r="150" spans="5:8" x14ac:dyDescent="0.25">
      <c r="E150" s="15"/>
      <c r="F150" s="11" t="s">
        <v>146</v>
      </c>
      <c r="G150" s="9">
        <v>411</v>
      </c>
      <c r="H150" s="16">
        <f>G150/G152</f>
        <v>0.16878850102669404</v>
      </c>
    </row>
    <row r="151" spans="5:8" ht="16.5" thickBot="1" x14ac:dyDescent="0.3">
      <c r="E151" s="15"/>
      <c r="F151" s="23" t="s">
        <v>147</v>
      </c>
      <c r="G151" s="28">
        <v>997</v>
      </c>
      <c r="H151" s="29">
        <f>G151/G152</f>
        <v>0.40944558521560576</v>
      </c>
    </row>
    <row r="152" spans="5:8" ht="16.5" thickBot="1" x14ac:dyDescent="0.3">
      <c r="E152" s="27"/>
      <c r="F152" s="39" t="s">
        <v>15</v>
      </c>
      <c r="G152" s="45">
        <f>SUM(G149:G151)</f>
        <v>2435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1071</v>
      </c>
      <c r="H155" s="16">
        <f>G155/G158</f>
        <v>0.4320290439693425</v>
      </c>
    </row>
    <row r="156" spans="5:8" x14ac:dyDescent="0.25">
      <c r="E156" s="15"/>
      <c r="F156" s="11" t="s">
        <v>150</v>
      </c>
      <c r="G156" s="9">
        <v>411</v>
      </c>
      <c r="H156" s="16">
        <f>G156/G158</f>
        <v>0.16579265832997175</v>
      </c>
    </row>
    <row r="157" spans="5:8" ht="16.5" thickBot="1" x14ac:dyDescent="0.3">
      <c r="E157" s="15"/>
      <c r="F157" s="23" t="s">
        <v>151</v>
      </c>
      <c r="G157" s="28">
        <v>997</v>
      </c>
      <c r="H157" s="29">
        <f>G157/G158</f>
        <v>0.40217829770068575</v>
      </c>
    </row>
    <row r="158" spans="5:8" ht="16.5" thickBot="1" x14ac:dyDescent="0.3">
      <c r="E158" s="27"/>
      <c r="F158" s="39" t="s">
        <v>15</v>
      </c>
      <c r="G158" s="45">
        <f>SUM(G155:G157)</f>
        <v>2479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1280</v>
      </c>
      <c r="H161" s="16">
        <f>G161/G163</f>
        <v>0.54306321595248197</v>
      </c>
    </row>
    <row r="162" spans="5:8" ht="16.5" thickBot="1" x14ac:dyDescent="0.3">
      <c r="E162" s="15"/>
      <c r="F162" s="23" t="s">
        <v>154</v>
      </c>
      <c r="G162" s="28">
        <v>1077</v>
      </c>
      <c r="H162" s="29">
        <f>G162/G163</f>
        <v>0.45693678404751803</v>
      </c>
    </row>
    <row r="163" spans="5:8" ht="16.5" thickBot="1" x14ac:dyDescent="0.3">
      <c r="E163" s="27"/>
      <c r="F163" s="39" t="s">
        <v>15</v>
      </c>
      <c r="G163" s="45">
        <f>SUM(G161:G162)</f>
        <v>2357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2554</v>
      </c>
      <c r="H166" s="16">
        <f>G166/G168</f>
        <v>0.81885219621673611</v>
      </c>
    </row>
    <row r="167" spans="5:8" ht="16.5" thickBot="1" x14ac:dyDescent="0.3">
      <c r="E167" s="15"/>
      <c r="F167" s="23" t="s">
        <v>157</v>
      </c>
      <c r="G167" s="28">
        <v>565</v>
      </c>
      <c r="H167" s="29">
        <f>G167/G168</f>
        <v>0.18114780378326387</v>
      </c>
    </row>
    <row r="168" spans="5:8" ht="16.5" thickBot="1" x14ac:dyDescent="0.3">
      <c r="E168" s="27"/>
      <c r="F168" s="39" t="s">
        <v>15</v>
      </c>
      <c r="G168" s="45">
        <f>SUM(G166:G167)</f>
        <v>3119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836</v>
      </c>
      <c r="H171" s="16">
        <f>G171/G176</f>
        <v>0.19196326061997704</v>
      </c>
    </row>
    <row r="172" spans="5:8" x14ac:dyDescent="0.25">
      <c r="E172" s="15"/>
      <c r="F172" s="11" t="s">
        <v>50</v>
      </c>
      <c r="G172" s="9">
        <v>1223</v>
      </c>
      <c r="H172" s="16">
        <f>G172/G176</f>
        <v>0.28082663605051666</v>
      </c>
    </row>
    <row r="173" spans="5:8" x14ac:dyDescent="0.25">
      <c r="E173" s="15"/>
      <c r="F173" s="11" t="s">
        <v>160</v>
      </c>
      <c r="G173" s="9">
        <v>895</v>
      </c>
      <c r="H173" s="16">
        <f>G173/G176</f>
        <v>0.20551090700344432</v>
      </c>
    </row>
    <row r="174" spans="5:8" x14ac:dyDescent="0.25">
      <c r="E174" s="15"/>
      <c r="F174" s="11" t="s">
        <v>161</v>
      </c>
      <c r="G174" s="9">
        <v>494</v>
      </c>
      <c r="H174" s="16">
        <f>G174/G176</f>
        <v>0.11343283582089553</v>
      </c>
    </row>
    <row r="175" spans="5:8" ht="16.5" thickBot="1" x14ac:dyDescent="0.3">
      <c r="E175" s="15"/>
      <c r="F175" s="23" t="s">
        <v>162</v>
      </c>
      <c r="G175" s="28">
        <v>907</v>
      </c>
      <c r="H175" s="29">
        <f>G175/G176</f>
        <v>0.20826636050516648</v>
      </c>
    </row>
    <row r="176" spans="5:8" ht="16.5" thickBot="1" x14ac:dyDescent="0.3">
      <c r="E176" s="27"/>
      <c r="F176" s="39" t="s">
        <v>15</v>
      </c>
      <c r="G176" s="45">
        <f>SUM(G171:G175)</f>
        <v>4355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3270</v>
      </c>
      <c r="H179" s="16">
        <f>G179/G181</f>
        <v>0.79330422125181954</v>
      </c>
    </row>
    <row r="180" spans="5:8" ht="16.5" thickBot="1" x14ac:dyDescent="0.3">
      <c r="E180" s="15"/>
      <c r="F180" s="23" t="s">
        <v>165</v>
      </c>
      <c r="G180" s="28">
        <v>852</v>
      </c>
      <c r="H180" s="29">
        <f>G180/G181</f>
        <v>0.20669577874818049</v>
      </c>
    </row>
    <row r="181" spans="5:8" ht="16.5" thickBot="1" x14ac:dyDescent="0.3">
      <c r="E181" s="27"/>
      <c r="F181" s="39" t="s">
        <v>15</v>
      </c>
      <c r="G181" s="45">
        <f>SUM(G179:G180)</f>
        <v>4122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2690</v>
      </c>
      <c r="H184" s="16">
        <f>G184/G186</f>
        <v>0.66288812222769833</v>
      </c>
    </row>
    <row r="185" spans="5:8" ht="16.5" thickBot="1" x14ac:dyDescent="0.3">
      <c r="E185" s="15"/>
      <c r="F185" s="23" t="s">
        <v>168</v>
      </c>
      <c r="G185" s="28">
        <v>1368</v>
      </c>
      <c r="H185" s="29">
        <f>G185/G186</f>
        <v>0.33711187777230162</v>
      </c>
    </row>
    <row r="186" spans="5:8" ht="16.5" thickBot="1" x14ac:dyDescent="0.3">
      <c r="E186" s="27"/>
      <c r="F186" s="39" t="s">
        <v>15</v>
      </c>
      <c r="G186" s="45">
        <f>SUM(G184:G185)</f>
        <v>4058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H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1.375" customWidth="1"/>
    <col min="16" max="16" width="10.875" style="1"/>
    <col min="17" max="17" width="12.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12" t="s">
        <v>321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102</v>
      </c>
      <c r="C3" s="16">
        <f>B3/B16</f>
        <v>5.419478242388821E-3</v>
      </c>
      <c r="E3" s="15" t="s">
        <v>56</v>
      </c>
      <c r="F3" s="8" t="s">
        <v>57</v>
      </c>
      <c r="G3" s="9">
        <v>1306</v>
      </c>
      <c r="H3" s="16">
        <f>G3/G5</f>
        <v>0.4745639534883721</v>
      </c>
      <c r="J3" s="15"/>
      <c r="K3" s="8" t="s">
        <v>197</v>
      </c>
      <c r="L3" s="9">
        <v>960</v>
      </c>
      <c r="M3" s="16">
        <f>L3/L5</f>
        <v>0.26044492674986436</v>
      </c>
      <c r="O3" s="15" t="s">
        <v>267</v>
      </c>
      <c r="P3" s="9">
        <v>4089</v>
      </c>
      <c r="Q3" s="16">
        <f>P3/P5</f>
        <v>0.24382826475849731</v>
      </c>
    </row>
    <row r="4" spans="1:17" ht="16.5" thickBot="1" x14ac:dyDescent="0.3">
      <c r="A4" s="15" t="s">
        <v>3</v>
      </c>
      <c r="B4" s="9">
        <v>2804</v>
      </c>
      <c r="C4" s="16">
        <f>B4/B16</f>
        <v>0.14898251952606131</v>
      </c>
      <c r="E4" s="15"/>
      <c r="F4" s="24" t="s">
        <v>58</v>
      </c>
      <c r="G4" s="28">
        <v>1446</v>
      </c>
      <c r="H4" s="29">
        <f>G4/G5</f>
        <v>0.5254360465116279</v>
      </c>
      <c r="J4" s="15"/>
      <c r="K4" s="10" t="s">
        <v>196</v>
      </c>
      <c r="L4" s="28">
        <v>2726</v>
      </c>
      <c r="M4" s="29">
        <f>L4/L5</f>
        <v>0.7395550732501357</v>
      </c>
      <c r="O4" s="22" t="s">
        <v>268</v>
      </c>
      <c r="P4" s="28">
        <v>12681</v>
      </c>
      <c r="Q4" s="29">
        <f>P4/P5</f>
        <v>0.75617173524150272</v>
      </c>
    </row>
    <row r="5" spans="1:17" ht="16.5" thickBot="1" x14ac:dyDescent="0.3">
      <c r="A5" s="15" t="s">
        <v>4</v>
      </c>
      <c r="B5" s="9">
        <v>17</v>
      </c>
      <c r="C5" s="16">
        <f>B5/B16</f>
        <v>9.0324637373147016E-4</v>
      </c>
      <c r="E5" s="27"/>
      <c r="F5" s="32" t="s">
        <v>15</v>
      </c>
      <c r="G5" s="45">
        <f>SUM(G3:G4)</f>
        <v>2752</v>
      </c>
      <c r="H5" s="34">
        <f>SUM(H3:H4)</f>
        <v>1</v>
      </c>
      <c r="J5" s="27"/>
      <c r="K5" s="32" t="s">
        <v>15</v>
      </c>
      <c r="L5" s="45">
        <f>SUM(L3:L4)</f>
        <v>3686</v>
      </c>
      <c r="M5" s="34">
        <f>SUM(M3:M4)</f>
        <v>1</v>
      </c>
      <c r="O5" s="32" t="s">
        <v>15</v>
      </c>
      <c r="P5" s="45">
        <f>SUM(P3:P4)</f>
        <v>16770</v>
      </c>
      <c r="Q5" s="34">
        <f>SUM(Q3:Q4)</f>
        <v>1</v>
      </c>
    </row>
    <row r="6" spans="1:17" ht="16.5" thickBot="1" x14ac:dyDescent="0.3">
      <c r="A6" s="15" t="s">
        <v>5</v>
      </c>
      <c r="B6" s="9">
        <v>3454</v>
      </c>
      <c r="C6" s="16">
        <f>B6/B16</f>
        <v>0.18351841028638224</v>
      </c>
    </row>
    <row r="7" spans="1:17" x14ac:dyDescent="0.25">
      <c r="A7" s="15" t="s">
        <v>6</v>
      </c>
      <c r="B7" s="9">
        <v>7</v>
      </c>
      <c r="C7" s="16">
        <f>B7/B16</f>
        <v>3.7192497741884067E-4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12" t="s">
        <v>319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6</v>
      </c>
      <c r="C8" s="16">
        <f>B8/B16</f>
        <v>3.1879283778757768E-4</v>
      </c>
      <c r="E8" s="15"/>
      <c r="F8" s="8" t="s">
        <v>60</v>
      </c>
      <c r="G8" s="9">
        <v>1079</v>
      </c>
      <c r="H8" s="16">
        <f>G8/G11</f>
        <v>0.29225352112676056</v>
      </c>
      <c r="J8" s="15"/>
      <c r="K8" s="8" t="s">
        <v>199</v>
      </c>
      <c r="L8" s="9">
        <v>2408</v>
      </c>
      <c r="M8" s="16">
        <f>L8/L10</f>
        <v>0.74574171570145553</v>
      </c>
      <c r="O8" s="15" t="s">
        <v>413</v>
      </c>
      <c r="P8" s="9">
        <v>1029</v>
      </c>
      <c r="Q8" s="16">
        <f>P8/P11</f>
        <v>0.27795786061588329</v>
      </c>
    </row>
    <row r="9" spans="1:17" ht="16.5" thickBot="1" x14ac:dyDescent="0.3">
      <c r="A9" s="15" t="s">
        <v>8</v>
      </c>
      <c r="B9" s="9">
        <v>55</v>
      </c>
      <c r="C9" s="16">
        <f>B9/B16</f>
        <v>2.9222676797194622E-3</v>
      </c>
      <c r="E9" s="15"/>
      <c r="F9" s="8" t="s">
        <v>61</v>
      </c>
      <c r="G9" s="9">
        <v>1732</v>
      </c>
      <c r="H9" s="16">
        <f>G9/G11</f>
        <v>0.46912242686890576</v>
      </c>
      <c r="J9" s="15"/>
      <c r="K9" s="24" t="s">
        <v>200</v>
      </c>
      <c r="L9" s="28">
        <v>821</v>
      </c>
      <c r="M9" s="29">
        <f>L9/L10</f>
        <v>0.25425828429854447</v>
      </c>
      <c r="O9" s="15" t="s">
        <v>414</v>
      </c>
      <c r="P9" s="9">
        <v>1693</v>
      </c>
      <c r="Q9" s="16">
        <f>P9/P11</f>
        <v>0.45732036736898973</v>
      </c>
    </row>
    <row r="10" spans="1:17" ht="16.5" thickBot="1" x14ac:dyDescent="0.3">
      <c r="A10" s="15" t="s">
        <v>9</v>
      </c>
      <c r="B10" s="9">
        <v>673</v>
      </c>
      <c r="C10" s="16">
        <f>B10/B16</f>
        <v>3.5757929971839963E-2</v>
      </c>
      <c r="E10" s="15"/>
      <c r="F10" s="24" t="s">
        <v>62</v>
      </c>
      <c r="G10" s="28">
        <v>881</v>
      </c>
      <c r="H10" s="29">
        <f>G10/G11</f>
        <v>0.2386240520043337</v>
      </c>
      <c r="J10" s="27"/>
      <c r="K10" s="32" t="s">
        <v>15</v>
      </c>
      <c r="L10" s="45">
        <f>SUM(L8:L9)</f>
        <v>3229</v>
      </c>
      <c r="M10" s="34">
        <f>SUM(M8:M9)</f>
        <v>1</v>
      </c>
      <c r="O10" s="22" t="s">
        <v>415</v>
      </c>
      <c r="P10" s="28">
        <v>980</v>
      </c>
      <c r="Q10" s="29">
        <f>P10/P11</f>
        <v>0.26472177201512698</v>
      </c>
    </row>
    <row r="11" spans="1:17" ht="16.5" thickBot="1" x14ac:dyDescent="0.3">
      <c r="A11" s="15" t="s">
        <v>10</v>
      </c>
      <c r="B11" s="9">
        <v>51</v>
      </c>
      <c r="C11" s="16">
        <f>B11/B16</f>
        <v>2.7097391211944105E-3</v>
      </c>
      <c r="E11" s="27"/>
      <c r="F11" s="32" t="s">
        <v>15</v>
      </c>
      <c r="G11" s="45">
        <f>SUM(G8:G10)</f>
        <v>3692</v>
      </c>
      <c r="H11" s="34">
        <f>SUM(H8:H10)</f>
        <v>1</v>
      </c>
      <c r="O11" s="32" t="s">
        <v>15</v>
      </c>
      <c r="P11" s="45">
        <f>SUM(P8:P10)</f>
        <v>3702</v>
      </c>
      <c r="Q11" s="34">
        <f>SUM(Q8:Q10)</f>
        <v>1</v>
      </c>
    </row>
    <row r="12" spans="1:17" ht="16.5" thickBot="1" x14ac:dyDescent="0.3">
      <c r="A12" s="15" t="s">
        <v>11</v>
      </c>
      <c r="B12" s="9">
        <v>2527</v>
      </c>
      <c r="C12" s="16">
        <f>B12/B16</f>
        <v>0.13426491684820147</v>
      </c>
      <c r="F12" s="4"/>
      <c r="J12" s="12" t="s">
        <v>221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16</v>
      </c>
      <c r="C13" s="16">
        <f>B13/B16</f>
        <v>8.5011423410020722E-4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1722</v>
      </c>
      <c r="M13" s="16">
        <f>L13/L15</f>
        <v>0.68496420047732698</v>
      </c>
      <c r="O13" s="12" t="s">
        <v>295</v>
      </c>
      <c r="P13" s="44" t="s">
        <v>16</v>
      </c>
      <c r="Q13" s="19" t="s">
        <v>17</v>
      </c>
    </row>
    <row r="14" spans="1:17" ht="16.5" thickBot="1" x14ac:dyDescent="0.3">
      <c r="A14" s="15" t="s">
        <v>13</v>
      </c>
      <c r="B14" s="9">
        <v>8938</v>
      </c>
      <c r="C14" s="16">
        <f>B14/B16</f>
        <v>0.47489506402422826</v>
      </c>
      <c r="E14" s="21"/>
      <c r="F14" s="10" t="s">
        <v>64</v>
      </c>
      <c r="G14" s="9">
        <v>1596</v>
      </c>
      <c r="H14" s="16">
        <f>G14/G17</f>
        <v>0.46274282400695854</v>
      </c>
      <c r="J14" s="15"/>
      <c r="K14" s="24" t="s">
        <v>223</v>
      </c>
      <c r="L14" s="28">
        <v>792</v>
      </c>
      <c r="M14" s="29">
        <f>L14/L15</f>
        <v>0.31503579952267302</v>
      </c>
      <c r="O14" s="15" t="s">
        <v>416</v>
      </c>
      <c r="P14" s="9">
        <v>2477</v>
      </c>
      <c r="Q14" s="16">
        <f>P14/P16</f>
        <v>0.56155066878258897</v>
      </c>
    </row>
    <row r="15" spans="1:17" ht="16.5" thickBot="1" x14ac:dyDescent="0.3">
      <c r="A15" s="22" t="s">
        <v>14</v>
      </c>
      <c r="B15" s="28">
        <v>171</v>
      </c>
      <c r="C15" s="29">
        <f>B15/B16</f>
        <v>9.0855958769459639E-3</v>
      </c>
      <c r="E15" s="21"/>
      <c r="F15" s="10" t="s">
        <v>65</v>
      </c>
      <c r="G15" s="9">
        <v>1165</v>
      </c>
      <c r="H15" s="16">
        <f>G15/G17</f>
        <v>0.33777906639605682</v>
      </c>
      <c r="J15" s="27"/>
      <c r="K15" s="32" t="s">
        <v>15</v>
      </c>
      <c r="L15" s="45">
        <f>SUM(L13:L14)</f>
        <v>2514</v>
      </c>
      <c r="M15" s="34">
        <f>SUM(M13:M14)</f>
        <v>1</v>
      </c>
      <c r="O15" s="22" t="s">
        <v>417</v>
      </c>
      <c r="P15" s="28">
        <v>1934</v>
      </c>
      <c r="Q15" s="29">
        <f>P15/P16</f>
        <v>0.43844933121741103</v>
      </c>
    </row>
    <row r="16" spans="1:17" ht="16.5" thickBot="1" x14ac:dyDescent="0.3">
      <c r="A16" s="32" t="s">
        <v>15</v>
      </c>
      <c r="B16" s="45">
        <f>SUM(B3:B15)</f>
        <v>18821</v>
      </c>
      <c r="C16" s="34">
        <f>SUM(C3:C15)</f>
        <v>1</v>
      </c>
      <c r="E16" s="15"/>
      <c r="F16" s="31" t="s">
        <v>66</v>
      </c>
      <c r="G16" s="28">
        <v>688</v>
      </c>
      <c r="H16" s="29">
        <f>G16/G17</f>
        <v>0.19947810959698464</v>
      </c>
      <c r="O16" s="32" t="s">
        <v>15</v>
      </c>
      <c r="P16" s="45">
        <f>SUM(P14:P15)</f>
        <v>4411</v>
      </c>
      <c r="Q16" s="34">
        <f>SUM(Q14:Q15)</f>
        <v>1</v>
      </c>
    </row>
    <row r="17" spans="1:17" ht="16.5" thickBot="1" x14ac:dyDescent="0.3">
      <c r="E17" s="27"/>
      <c r="F17" s="38" t="s">
        <v>15</v>
      </c>
      <c r="G17" s="45">
        <f>SUM(G14:G16)</f>
        <v>3449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3009</v>
      </c>
      <c r="M18" s="16">
        <f>L18/L20</f>
        <v>0.50049900199600794</v>
      </c>
      <c r="O18" s="12" t="s">
        <v>288</v>
      </c>
      <c r="P18" s="44" t="s">
        <v>16</v>
      </c>
      <c r="Q18" s="19" t="s">
        <v>17</v>
      </c>
    </row>
    <row r="19" spans="1:17" ht="16.5" thickBot="1" x14ac:dyDescent="0.3">
      <c r="A19" s="15" t="s">
        <v>19</v>
      </c>
      <c r="B19" s="9">
        <v>378</v>
      </c>
      <c r="C19" s="16">
        <f>B19/B24</f>
        <v>2.1665615865191723E-2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3003</v>
      </c>
      <c r="M19" s="29">
        <f>L19/L20</f>
        <v>0.499500998003992</v>
      </c>
      <c r="O19" s="15" t="s">
        <v>418</v>
      </c>
      <c r="P19" s="9">
        <v>1695</v>
      </c>
      <c r="Q19" s="16">
        <f>P19/P21</f>
        <v>0.39118393722594047</v>
      </c>
    </row>
    <row r="20" spans="1:17" ht="16.5" thickBot="1" x14ac:dyDescent="0.3">
      <c r="A20" s="15" t="s">
        <v>20</v>
      </c>
      <c r="B20" s="9">
        <v>556</v>
      </c>
      <c r="C20" s="16">
        <f>B20/B24</f>
        <v>3.186794291282169E-2</v>
      </c>
      <c r="E20" s="15"/>
      <c r="F20" s="11" t="s">
        <v>68</v>
      </c>
      <c r="G20" s="9">
        <v>1659</v>
      </c>
      <c r="H20" s="16">
        <f>G20/G22</f>
        <v>0.50827205882352944</v>
      </c>
      <c r="J20" s="27"/>
      <c r="K20" s="32" t="s">
        <v>15</v>
      </c>
      <c r="L20" s="45">
        <f>SUM(L18:L19)</f>
        <v>6012</v>
      </c>
      <c r="M20" s="34">
        <f>SUM(M18:M19)</f>
        <v>1</v>
      </c>
      <c r="O20" s="22" t="s">
        <v>419</v>
      </c>
      <c r="P20" s="28">
        <v>2638</v>
      </c>
      <c r="Q20" s="29">
        <f>P20/P21</f>
        <v>0.60881606277405953</v>
      </c>
    </row>
    <row r="21" spans="1:17" ht="16.5" thickBot="1" x14ac:dyDescent="0.3">
      <c r="A21" s="15" t="s">
        <v>21</v>
      </c>
      <c r="B21" s="9">
        <v>5152</v>
      </c>
      <c r="C21" s="16">
        <f>B21/B24</f>
        <v>0.2952943199403909</v>
      </c>
      <c r="E21" s="15"/>
      <c r="F21" s="23" t="s">
        <v>69</v>
      </c>
      <c r="G21" s="28">
        <v>1605</v>
      </c>
      <c r="H21" s="29">
        <f>G21/G22</f>
        <v>0.49172794117647056</v>
      </c>
      <c r="O21" s="32" t="s">
        <v>15</v>
      </c>
      <c r="P21" s="45">
        <f>SUM(P19:P20)</f>
        <v>4333</v>
      </c>
      <c r="Q21" s="34">
        <f>SUM(Q19:Q20)</f>
        <v>1</v>
      </c>
    </row>
    <row r="22" spans="1:17" ht="16.5" thickBot="1" x14ac:dyDescent="0.3">
      <c r="A22" s="15" t="s">
        <v>22</v>
      </c>
      <c r="B22" s="9">
        <v>254</v>
      </c>
      <c r="C22" s="16">
        <f>B22/B24</f>
        <v>1.4558376798303433E-2</v>
      </c>
      <c r="E22" s="27"/>
      <c r="F22" s="39" t="s">
        <v>15</v>
      </c>
      <c r="G22" s="45">
        <f>SUM(G20:G21)</f>
        <v>3264</v>
      </c>
      <c r="H22" s="34">
        <f>SUM(H20:H21)</f>
        <v>1</v>
      </c>
    </row>
    <row r="23" spans="1:17" ht="16.5" thickBot="1" x14ac:dyDescent="0.3">
      <c r="A23" s="22" t="s">
        <v>23</v>
      </c>
      <c r="B23" s="28">
        <v>11107</v>
      </c>
      <c r="C23" s="29">
        <f>B23/B24</f>
        <v>0.63661374448329222</v>
      </c>
      <c r="F23" s="3"/>
      <c r="O23" s="12" t="s">
        <v>301</v>
      </c>
      <c r="P23" s="44" t="s">
        <v>16</v>
      </c>
      <c r="Q23" s="19" t="s">
        <v>17</v>
      </c>
    </row>
    <row r="24" spans="1:17" ht="16.5" thickBot="1" x14ac:dyDescent="0.3">
      <c r="A24" s="35" t="s">
        <v>15</v>
      </c>
      <c r="B24" s="45">
        <f>SUM(B19:B23)</f>
        <v>17447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O24" s="15" t="s">
        <v>420</v>
      </c>
      <c r="P24" s="9">
        <v>1591</v>
      </c>
      <c r="Q24" s="16">
        <f>P24/P27</f>
        <v>0.50173446862188587</v>
      </c>
    </row>
    <row r="25" spans="1:17" ht="16.5" thickBot="1" x14ac:dyDescent="0.3">
      <c r="E25" s="15"/>
      <c r="F25" s="11" t="s">
        <v>71</v>
      </c>
      <c r="G25" s="9">
        <v>1145</v>
      </c>
      <c r="H25" s="16">
        <f>G25/G29</f>
        <v>0.3588216859918521</v>
      </c>
      <c r="O25" s="15" t="s">
        <v>421</v>
      </c>
      <c r="P25" s="9">
        <v>412</v>
      </c>
      <c r="Q25" s="16">
        <f>P25/P27</f>
        <v>0.12992746767581204</v>
      </c>
    </row>
    <row r="26" spans="1:17" ht="16.5" thickBot="1" x14ac:dyDescent="0.3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509</v>
      </c>
      <c r="H26" s="16">
        <f>G26/G29</f>
        <v>0.15951112503917267</v>
      </c>
      <c r="O26" s="22" t="s">
        <v>422</v>
      </c>
      <c r="P26" s="28">
        <v>1168</v>
      </c>
      <c r="Q26" s="29">
        <f>P26/P27</f>
        <v>0.3683380637023021</v>
      </c>
    </row>
    <row r="27" spans="1:17" ht="16.5" thickBot="1" x14ac:dyDescent="0.3">
      <c r="A27" s="15" t="s">
        <v>30</v>
      </c>
      <c r="B27" s="9">
        <v>7906</v>
      </c>
      <c r="C27" s="16">
        <f>B27/B30</f>
        <v>0.4412569068482447</v>
      </c>
      <c r="E27" s="15"/>
      <c r="F27" s="11" t="s">
        <v>73</v>
      </c>
      <c r="G27" s="9">
        <v>532</v>
      </c>
      <c r="H27" s="16">
        <f>G27/G29</f>
        <v>0.16671889689752428</v>
      </c>
      <c r="O27" s="32" t="s">
        <v>15</v>
      </c>
      <c r="P27" s="45">
        <f>SUM(P24:P26)</f>
        <v>3171</v>
      </c>
      <c r="Q27" s="34">
        <f>SUM(Q24:Q26)</f>
        <v>1</v>
      </c>
    </row>
    <row r="28" spans="1:17" ht="16.5" thickBot="1" x14ac:dyDescent="0.3">
      <c r="A28" s="15" t="s">
        <v>28</v>
      </c>
      <c r="B28" s="9">
        <v>9200</v>
      </c>
      <c r="C28" s="16">
        <f>B28/B30</f>
        <v>0.51347881899871628</v>
      </c>
      <c r="E28" s="15"/>
      <c r="F28" s="23" t="s">
        <v>74</v>
      </c>
      <c r="G28" s="28">
        <v>1005</v>
      </c>
      <c r="H28" s="29">
        <f>G28/G29</f>
        <v>0.31494829207145097</v>
      </c>
    </row>
    <row r="29" spans="1:17" ht="16.5" thickBot="1" x14ac:dyDescent="0.3">
      <c r="A29" s="22" t="s">
        <v>29</v>
      </c>
      <c r="B29" s="28">
        <v>811</v>
      </c>
      <c r="C29" s="29">
        <f>B29/B30</f>
        <v>4.5264274153039012E-2</v>
      </c>
      <c r="E29" s="27"/>
      <c r="F29" s="39" t="s">
        <v>15</v>
      </c>
      <c r="G29" s="45">
        <f>SUM(G25:G28)</f>
        <v>3191</v>
      </c>
      <c r="H29" s="34">
        <f>SUM(H25:H28)</f>
        <v>1</v>
      </c>
      <c r="O29" s="12" t="s">
        <v>304</v>
      </c>
      <c r="P29" s="44" t="s">
        <v>16</v>
      </c>
      <c r="Q29" s="19" t="s">
        <v>17</v>
      </c>
    </row>
    <row r="30" spans="1:17" ht="16.5" thickBot="1" x14ac:dyDescent="0.3">
      <c r="A30" s="32" t="s">
        <v>15</v>
      </c>
      <c r="B30" s="45">
        <f>SUM(B27:B29)</f>
        <v>17917</v>
      </c>
      <c r="C30" s="34">
        <f>SUM(C27:C29)</f>
        <v>1</v>
      </c>
      <c r="E30" s="4"/>
      <c r="F30" s="3"/>
      <c r="G30" s="43"/>
      <c r="H30" s="6"/>
      <c r="O30" s="15" t="s">
        <v>423</v>
      </c>
      <c r="P30" s="9">
        <v>1586</v>
      </c>
      <c r="Q30" s="16">
        <f>P30/P32</f>
        <v>0.57235654998195595</v>
      </c>
    </row>
    <row r="31" spans="1:17" ht="16.5" thickBot="1" x14ac:dyDescent="0.3">
      <c r="E31" s="12" t="s">
        <v>75</v>
      </c>
      <c r="F31" s="52"/>
      <c r="G31" s="42" t="s">
        <v>16</v>
      </c>
      <c r="H31" s="90" t="s">
        <v>17</v>
      </c>
      <c r="O31" s="22" t="s">
        <v>424</v>
      </c>
      <c r="P31" s="28">
        <v>1185</v>
      </c>
      <c r="Q31" s="29">
        <f>P31/P32</f>
        <v>0.42764345001804405</v>
      </c>
    </row>
    <row r="32" spans="1:17" ht="16.5" thickBot="1" x14ac:dyDescent="0.3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1076</v>
      </c>
      <c r="H32" s="16">
        <f>G32/G37</f>
        <v>0.34575835475578404</v>
      </c>
      <c r="O32" s="32" t="s">
        <v>15</v>
      </c>
      <c r="P32" s="45">
        <f>SUM(P30:P31)</f>
        <v>2771</v>
      </c>
      <c r="Q32" s="34">
        <f>SUM(Q30:Q31)</f>
        <v>1</v>
      </c>
    </row>
    <row r="33" spans="1:17" ht="16.5" thickBot="1" x14ac:dyDescent="0.3">
      <c r="A33" s="15" t="s">
        <v>38</v>
      </c>
      <c r="B33" s="9">
        <v>3763</v>
      </c>
      <c r="C33" s="16">
        <f>B33/B35</f>
        <v>0.26201086199693635</v>
      </c>
      <c r="E33" s="15"/>
      <c r="F33" s="11" t="s">
        <v>629</v>
      </c>
      <c r="G33" s="95">
        <v>505</v>
      </c>
      <c r="H33" s="16">
        <f>G33/G37</f>
        <v>0.16227506426735219</v>
      </c>
    </row>
    <row r="34" spans="1:17" ht="16.5" thickBot="1" x14ac:dyDescent="0.3">
      <c r="A34" s="22" t="s">
        <v>39</v>
      </c>
      <c r="B34" s="28">
        <v>10599</v>
      </c>
      <c r="C34" s="29">
        <f>B34/B35</f>
        <v>0.73798913800306365</v>
      </c>
      <c r="E34" s="15"/>
      <c r="F34" s="11" t="s">
        <v>630</v>
      </c>
      <c r="G34" s="95">
        <v>610</v>
      </c>
      <c r="H34" s="16">
        <f>G34/G37</f>
        <v>0.19601542416452442</v>
      </c>
      <c r="O34" s="12" t="s">
        <v>425</v>
      </c>
      <c r="P34" s="44" t="s">
        <v>16</v>
      </c>
      <c r="Q34" s="19" t="s">
        <v>17</v>
      </c>
    </row>
    <row r="35" spans="1:17" ht="16.5" thickBot="1" x14ac:dyDescent="0.3">
      <c r="A35" s="32" t="s">
        <v>15</v>
      </c>
      <c r="B35" s="45">
        <f>SUM(B33:B34)</f>
        <v>14362</v>
      </c>
      <c r="C35" s="34">
        <f>SUM(C33:C34)</f>
        <v>1</v>
      </c>
      <c r="E35" s="15"/>
      <c r="F35" s="11" t="s">
        <v>631</v>
      </c>
      <c r="G35" s="95">
        <v>697</v>
      </c>
      <c r="H35" s="16">
        <f>G35/G37</f>
        <v>0.22397172236503857</v>
      </c>
      <c r="O35" s="15" t="s">
        <v>426</v>
      </c>
      <c r="P35" s="9">
        <v>834</v>
      </c>
      <c r="Q35" s="16">
        <f>P35/P37</f>
        <v>0.5578595317725753</v>
      </c>
    </row>
    <row r="36" spans="1:17" ht="16.5" thickBot="1" x14ac:dyDescent="0.3">
      <c r="E36" s="15"/>
      <c r="F36" s="23" t="s">
        <v>632</v>
      </c>
      <c r="G36" s="96">
        <v>224</v>
      </c>
      <c r="H36" s="29">
        <f>G36/G37</f>
        <v>7.1979434447300775E-2</v>
      </c>
      <c r="O36" s="22" t="s">
        <v>427</v>
      </c>
      <c r="P36" s="28">
        <v>661</v>
      </c>
      <c r="Q36" s="29">
        <f>P36/P37</f>
        <v>0.44214046822742475</v>
      </c>
    </row>
    <row r="37" spans="1:17" ht="16.5" thickBot="1" x14ac:dyDescent="0.3">
      <c r="A37" s="12" t="s">
        <v>47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3112</v>
      </c>
      <c r="H37" s="37">
        <f>SUM(H32:H36)</f>
        <v>1</v>
      </c>
      <c r="O37" s="32" t="s">
        <v>15</v>
      </c>
      <c r="P37" s="45">
        <f>SUM(P35:P36)</f>
        <v>1495</v>
      </c>
      <c r="Q37" s="34">
        <f>SUM(Q35:Q36)</f>
        <v>1</v>
      </c>
    </row>
    <row r="38" spans="1:17" ht="16.5" thickBot="1" x14ac:dyDescent="0.3">
      <c r="A38" s="15" t="s">
        <v>46</v>
      </c>
      <c r="B38" s="9">
        <v>4816</v>
      </c>
      <c r="C38" s="16">
        <f>B38/B40</f>
        <v>0.30798746562639895</v>
      </c>
      <c r="F38" s="3"/>
    </row>
    <row r="39" spans="1:17" ht="16.5" thickBot="1" x14ac:dyDescent="0.3">
      <c r="A39" s="22" t="s">
        <v>45</v>
      </c>
      <c r="B39" s="28">
        <v>10821</v>
      </c>
      <c r="C39" s="29">
        <f>B39/B40</f>
        <v>0.69201253437360111</v>
      </c>
      <c r="E39" s="12" t="s">
        <v>627</v>
      </c>
      <c r="F39" s="13"/>
      <c r="G39" s="42" t="s">
        <v>16</v>
      </c>
      <c r="H39" s="19" t="s">
        <v>17</v>
      </c>
    </row>
    <row r="40" spans="1:17" ht="16.5" thickBot="1" x14ac:dyDescent="0.3">
      <c r="A40" s="32" t="s">
        <v>15</v>
      </c>
      <c r="B40" s="45">
        <f>SUM(B38+B39)</f>
        <v>15637</v>
      </c>
      <c r="C40" s="34">
        <f>SUM(C38:C39)</f>
        <v>1</v>
      </c>
      <c r="E40" s="15"/>
      <c r="F40" s="11" t="s">
        <v>76</v>
      </c>
      <c r="G40" s="9">
        <v>1395</v>
      </c>
      <c r="H40" s="16">
        <f>G40/G44</f>
        <v>0.4616148246194573</v>
      </c>
    </row>
    <row r="41" spans="1:17" ht="16.5" thickBot="1" x14ac:dyDescent="0.3">
      <c r="E41" s="15"/>
      <c r="F41" s="11" t="s">
        <v>77</v>
      </c>
      <c r="G41" s="9">
        <v>535</v>
      </c>
      <c r="H41" s="16">
        <f>G41/G44</f>
        <v>0.17703507610853739</v>
      </c>
    </row>
    <row r="42" spans="1:17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733</v>
      </c>
      <c r="H42" s="16">
        <f>G42/G44</f>
        <v>0.24255459960291198</v>
      </c>
    </row>
    <row r="43" spans="1:17" ht="16.5" thickBot="1" x14ac:dyDescent="0.3">
      <c r="A43" s="15" t="s">
        <v>53</v>
      </c>
      <c r="B43" s="9">
        <v>10727</v>
      </c>
      <c r="C43" s="16">
        <f>B43/B45</f>
        <v>0.64569915126708</v>
      </c>
      <c r="E43" s="15"/>
      <c r="F43" s="23" t="s">
        <v>79</v>
      </c>
      <c r="G43" s="28">
        <v>359</v>
      </c>
      <c r="H43" s="29">
        <f>G43/G44</f>
        <v>0.11879549966909332</v>
      </c>
    </row>
    <row r="44" spans="1:17" ht="16.5" thickBot="1" x14ac:dyDescent="0.3">
      <c r="A44" s="22" t="s">
        <v>54</v>
      </c>
      <c r="B44" s="28">
        <v>5886</v>
      </c>
      <c r="C44" s="29">
        <f>B44/B45</f>
        <v>0.35430084873292</v>
      </c>
      <c r="E44" s="27"/>
      <c r="F44" s="39" t="s">
        <v>15</v>
      </c>
      <c r="G44" s="45">
        <f>SUM(G40:G43)</f>
        <v>3022</v>
      </c>
      <c r="H44" s="34">
        <f>SUM(H40:H43)</f>
        <v>0.99999999999999989</v>
      </c>
    </row>
    <row r="45" spans="1:17" ht="16.5" thickBot="1" x14ac:dyDescent="0.3">
      <c r="A45" s="32" t="s">
        <v>15</v>
      </c>
      <c r="B45" s="45">
        <f>SUM(B43:B44)</f>
        <v>16613</v>
      </c>
      <c r="C45" s="34">
        <f>SUM(C43:C44)</f>
        <v>1</v>
      </c>
      <c r="E45" s="4"/>
      <c r="F45" s="3"/>
      <c r="G45" s="43"/>
      <c r="H45" s="4"/>
    </row>
    <row r="46" spans="1:17" x14ac:dyDescent="0.25">
      <c r="E46" s="12" t="s">
        <v>80</v>
      </c>
      <c r="F46" s="13"/>
      <c r="G46" s="42" t="s">
        <v>16</v>
      </c>
      <c r="H46" s="19" t="s">
        <v>17</v>
      </c>
    </row>
    <row r="47" spans="1:17" x14ac:dyDescent="0.25">
      <c r="E47" s="15"/>
      <c r="F47" s="11" t="s">
        <v>641</v>
      </c>
      <c r="G47" s="9">
        <v>2117</v>
      </c>
      <c r="H47" s="16">
        <f>G47/G49</f>
        <v>0.73354123354123357</v>
      </c>
    </row>
    <row r="48" spans="1:17" ht="16.5" thickBot="1" x14ac:dyDescent="0.3">
      <c r="E48" s="15"/>
      <c r="F48" s="23" t="s">
        <v>82</v>
      </c>
      <c r="G48" s="28">
        <v>769</v>
      </c>
      <c r="H48" s="29">
        <f>G48/G49</f>
        <v>0.26645876645876648</v>
      </c>
    </row>
    <row r="49" spans="2:8" ht="16.5" thickBot="1" x14ac:dyDescent="0.3">
      <c r="E49" s="27"/>
      <c r="F49" s="39" t="s">
        <v>15</v>
      </c>
      <c r="G49" s="45">
        <f>SUM(G47:G48)</f>
        <v>2886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2234</v>
      </c>
      <c r="H52" s="16">
        <f>G52/G54</f>
        <v>0.78606615059817031</v>
      </c>
    </row>
    <row r="53" spans="2:8" ht="16.5" thickBot="1" x14ac:dyDescent="0.3">
      <c r="B53"/>
      <c r="E53" s="15"/>
      <c r="F53" s="23" t="s">
        <v>85</v>
      </c>
      <c r="G53" s="28">
        <v>608</v>
      </c>
      <c r="H53" s="29">
        <f>G53/G54</f>
        <v>0.21393384940182969</v>
      </c>
    </row>
    <row r="54" spans="2:8" ht="16.5" thickBot="1" x14ac:dyDescent="0.3">
      <c r="B54"/>
      <c r="E54" s="27"/>
      <c r="F54" s="39" t="s">
        <v>15</v>
      </c>
      <c r="G54" s="45">
        <f>SUM(G52:G53)</f>
        <v>2842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1348</v>
      </c>
      <c r="H57" s="16">
        <f>G57/G59</f>
        <v>0.4633894809212788</v>
      </c>
    </row>
    <row r="58" spans="2:8" ht="16.5" thickBot="1" x14ac:dyDescent="0.3">
      <c r="B58"/>
      <c r="E58" s="15"/>
      <c r="F58" s="23" t="s">
        <v>88</v>
      </c>
      <c r="G58" s="28">
        <v>1561</v>
      </c>
      <c r="H58" s="29">
        <f>G58/G59</f>
        <v>0.53661051907872126</v>
      </c>
    </row>
    <row r="59" spans="2:8" ht="16.5" thickBot="1" x14ac:dyDescent="0.3">
      <c r="B59"/>
      <c r="E59" s="27"/>
      <c r="F59" s="39" t="s">
        <v>15</v>
      </c>
      <c r="G59" s="45">
        <f>SUM(G57:G58)</f>
        <v>2909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1544</v>
      </c>
      <c r="H62" s="16">
        <f>G62/G64</f>
        <v>0.5278632478632479</v>
      </c>
    </row>
    <row r="63" spans="2:8" ht="16.5" thickBot="1" x14ac:dyDescent="0.3">
      <c r="B63"/>
      <c r="E63" s="15"/>
      <c r="F63" s="23" t="s">
        <v>91</v>
      </c>
      <c r="G63" s="28">
        <v>1381</v>
      </c>
      <c r="H63" s="29">
        <f>G63/G64</f>
        <v>0.47213675213675216</v>
      </c>
    </row>
    <row r="64" spans="2:8" ht="16.5" thickBot="1" x14ac:dyDescent="0.3">
      <c r="B64"/>
      <c r="E64" s="27"/>
      <c r="F64" s="39" t="s">
        <v>15</v>
      </c>
      <c r="G64" s="45">
        <f>SUM(G62:G63)</f>
        <v>2925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1631</v>
      </c>
      <c r="H67" s="16">
        <f>G67/G70</f>
        <v>0.45318143928869131</v>
      </c>
    </row>
    <row r="68" spans="2:8" x14ac:dyDescent="0.25">
      <c r="B68"/>
      <c r="E68" s="15"/>
      <c r="F68" s="11" t="s">
        <v>94</v>
      </c>
      <c r="G68" s="9">
        <v>951</v>
      </c>
      <c r="H68" s="16">
        <f>G68/G70</f>
        <v>0.26424006668519034</v>
      </c>
    </row>
    <row r="69" spans="2:8" ht="16.5" thickBot="1" x14ac:dyDescent="0.3">
      <c r="B69"/>
      <c r="E69" s="15"/>
      <c r="F69" s="23" t="s">
        <v>95</v>
      </c>
      <c r="G69" s="28">
        <v>1017</v>
      </c>
      <c r="H69" s="29">
        <f>G69/G70</f>
        <v>0.28257849402611834</v>
      </c>
    </row>
    <row r="70" spans="2:8" ht="16.5" thickBot="1" x14ac:dyDescent="0.3">
      <c r="B70"/>
      <c r="E70" s="27"/>
      <c r="F70" s="39" t="s">
        <v>15</v>
      </c>
      <c r="G70" s="45">
        <f>SUM(G67:G69)</f>
        <v>3599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1340</v>
      </c>
      <c r="H73" s="16">
        <f>G73/G75</f>
        <v>0.40228159711798261</v>
      </c>
    </row>
    <row r="74" spans="2:8" ht="16.5" thickBot="1" x14ac:dyDescent="0.3">
      <c r="B74"/>
      <c r="E74" s="15"/>
      <c r="F74" s="23" t="s">
        <v>98</v>
      </c>
      <c r="G74" s="28">
        <v>1991</v>
      </c>
      <c r="H74" s="29">
        <f>G74/G75</f>
        <v>0.59771840288201739</v>
      </c>
    </row>
    <row r="75" spans="2:8" ht="16.5" thickBot="1" x14ac:dyDescent="0.3">
      <c r="B75"/>
      <c r="E75" s="27"/>
      <c r="F75" s="39" t="s">
        <v>15</v>
      </c>
      <c r="G75" s="45">
        <f>SUM(G73:G74)</f>
        <v>3331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1248</v>
      </c>
      <c r="H78" s="16">
        <f>G78/G82</f>
        <v>0.35636778983438033</v>
      </c>
    </row>
    <row r="79" spans="2:8" x14ac:dyDescent="0.25">
      <c r="B79"/>
      <c r="E79" s="22"/>
      <c r="F79" s="23" t="s">
        <v>101</v>
      </c>
      <c r="G79" s="28">
        <v>764</v>
      </c>
      <c r="H79" s="29">
        <f>G79/G82</f>
        <v>0.21816105082809822</v>
      </c>
    </row>
    <row r="80" spans="2:8" x14ac:dyDescent="0.25">
      <c r="B80"/>
      <c r="E80" s="15"/>
      <c r="F80" s="11" t="s">
        <v>635</v>
      </c>
      <c r="G80" s="9">
        <v>1139</v>
      </c>
      <c r="H80" s="16">
        <f>G80/G82</f>
        <v>0.32524271844660196</v>
      </c>
    </row>
    <row r="81" spans="2:8" ht="16.5" thickBot="1" x14ac:dyDescent="0.3">
      <c r="B81"/>
      <c r="E81" s="17"/>
      <c r="F81" s="91" t="s">
        <v>636</v>
      </c>
      <c r="G81" s="40">
        <v>351</v>
      </c>
      <c r="H81" s="41">
        <f>G81/G82</f>
        <v>0.10022844089091948</v>
      </c>
    </row>
    <row r="82" spans="2:8" ht="16.5" thickBot="1" x14ac:dyDescent="0.3">
      <c r="B82"/>
      <c r="E82" s="104"/>
      <c r="F82" s="105" t="s">
        <v>15</v>
      </c>
      <c r="G82" s="106">
        <f>SUM(G78:G81)</f>
        <v>3502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1302</v>
      </c>
      <c r="H85" s="16">
        <f>G85/G88</f>
        <v>0.40624024960998439</v>
      </c>
    </row>
    <row r="86" spans="2:8" x14ac:dyDescent="0.25">
      <c r="B86"/>
      <c r="E86" s="15"/>
      <c r="F86" s="11" t="s">
        <v>104</v>
      </c>
      <c r="G86" s="9">
        <v>764</v>
      </c>
      <c r="H86" s="16">
        <f>G86/G88</f>
        <v>0.23837753510140405</v>
      </c>
    </row>
    <row r="87" spans="2:8" ht="16.5" thickBot="1" x14ac:dyDescent="0.3">
      <c r="B87"/>
      <c r="E87" s="15"/>
      <c r="F87" s="23" t="s">
        <v>105</v>
      </c>
      <c r="G87" s="28">
        <v>1139</v>
      </c>
      <c r="H87" s="29">
        <f>G87/G88</f>
        <v>0.35538221528861152</v>
      </c>
    </row>
    <row r="88" spans="2:8" ht="16.5" thickBot="1" x14ac:dyDescent="0.3">
      <c r="B88"/>
      <c r="E88" s="27"/>
      <c r="F88" s="39" t="s">
        <v>15</v>
      </c>
      <c r="G88" s="45">
        <f>SUM(G85:G87)</f>
        <v>3205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2186</v>
      </c>
      <c r="H91" s="16">
        <f>G91/G93</f>
        <v>0.66544901065449014</v>
      </c>
    </row>
    <row r="92" spans="2:8" ht="16.5" thickBot="1" x14ac:dyDescent="0.3">
      <c r="B92"/>
      <c r="E92" s="15"/>
      <c r="F92" s="23" t="s">
        <v>108</v>
      </c>
      <c r="G92" s="28">
        <v>1099</v>
      </c>
      <c r="H92" s="29">
        <f>G92/G93</f>
        <v>0.33455098934550992</v>
      </c>
    </row>
    <row r="93" spans="2:8" ht="16.5" thickBot="1" x14ac:dyDescent="0.3">
      <c r="B93"/>
      <c r="E93" s="27"/>
      <c r="F93" s="39" t="s">
        <v>15</v>
      </c>
      <c r="G93" s="45">
        <f>SUM(G91:G92)</f>
        <v>3285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1573</v>
      </c>
      <c r="H96" s="16">
        <f>G96/G98</f>
        <v>0.49637109498264437</v>
      </c>
    </row>
    <row r="97" spans="2:8" ht="16.5" thickBot="1" x14ac:dyDescent="0.3">
      <c r="B97"/>
      <c r="E97" s="15"/>
      <c r="F97" s="23" t="s">
        <v>111</v>
      </c>
      <c r="G97" s="28">
        <v>1596</v>
      </c>
      <c r="H97" s="29">
        <f>G97/G98</f>
        <v>0.50362890501735569</v>
      </c>
    </row>
    <row r="98" spans="2:8" ht="16.5" thickBot="1" x14ac:dyDescent="0.3">
      <c r="B98"/>
      <c r="E98" s="27"/>
      <c r="F98" s="39" t="s">
        <v>15</v>
      </c>
      <c r="G98" s="45">
        <f>SUM(G96:G97)</f>
        <v>3169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871</v>
      </c>
      <c r="H101" s="16">
        <f>G101/G103</f>
        <v>0.56928104575163396</v>
      </c>
    </row>
    <row r="102" spans="2:8" ht="16.5" thickBot="1" x14ac:dyDescent="0.3">
      <c r="B102"/>
      <c r="E102" s="15"/>
      <c r="F102" s="23" t="s">
        <v>114</v>
      </c>
      <c r="G102" s="28">
        <v>659</v>
      </c>
      <c r="H102" s="29">
        <f>G102/G103</f>
        <v>0.43071895424836604</v>
      </c>
    </row>
    <row r="103" spans="2:8" ht="16.5" thickBot="1" x14ac:dyDescent="0.3">
      <c r="B103"/>
      <c r="E103" s="27"/>
      <c r="F103" s="39" t="s">
        <v>15</v>
      </c>
      <c r="G103" s="45">
        <f>SUM(G101:G102)</f>
        <v>1530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807</v>
      </c>
      <c r="H106" s="16">
        <f>G106/G108</f>
        <v>0.43340494092373794</v>
      </c>
    </row>
    <row r="107" spans="2:8" ht="16.5" thickBot="1" x14ac:dyDescent="0.3">
      <c r="B107"/>
      <c r="E107" s="15"/>
      <c r="F107" s="23" t="s">
        <v>117</v>
      </c>
      <c r="G107" s="28">
        <v>1055</v>
      </c>
      <c r="H107" s="29">
        <f>G107/G108</f>
        <v>0.56659505907626206</v>
      </c>
    </row>
    <row r="108" spans="2:8" ht="16.5" thickBot="1" x14ac:dyDescent="0.3">
      <c r="B108"/>
      <c r="E108" s="27"/>
      <c r="F108" s="39" t="s">
        <v>15</v>
      </c>
      <c r="G108" s="45">
        <f>SUM(G106:G107)</f>
        <v>1862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885</v>
      </c>
      <c r="H111" s="16">
        <f>G111/G116</f>
        <v>0.31140042223786069</v>
      </c>
    </row>
    <row r="112" spans="2:8" x14ac:dyDescent="0.25">
      <c r="B112"/>
      <c r="E112" s="15"/>
      <c r="F112" s="11" t="s">
        <v>120</v>
      </c>
      <c r="G112" s="9">
        <v>161</v>
      </c>
      <c r="H112" s="16">
        <f>G112/G116</f>
        <v>5.6650246305418719E-2</v>
      </c>
    </row>
    <row r="113" spans="2:8" x14ac:dyDescent="0.25">
      <c r="B113"/>
      <c r="E113" s="15"/>
      <c r="F113" s="11" t="s">
        <v>121</v>
      </c>
      <c r="G113" s="9">
        <v>695</v>
      </c>
      <c r="H113" s="16">
        <f>G113/G116</f>
        <v>0.24454609429978888</v>
      </c>
    </row>
    <row r="114" spans="2:8" x14ac:dyDescent="0.25">
      <c r="B114"/>
      <c r="E114" s="15"/>
      <c r="F114" s="11" t="s">
        <v>122</v>
      </c>
      <c r="G114" s="9">
        <v>503</v>
      </c>
      <c r="H114" s="16">
        <f>G114/G116</f>
        <v>0.17698803659394793</v>
      </c>
    </row>
    <row r="115" spans="2:8" ht="16.5" thickBot="1" x14ac:dyDescent="0.3">
      <c r="B115"/>
      <c r="E115" s="15"/>
      <c r="F115" s="23" t="s">
        <v>123</v>
      </c>
      <c r="G115" s="28">
        <v>598</v>
      </c>
      <c r="H115" s="29">
        <f>G115/G116</f>
        <v>0.21041520056298382</v>
      </c>
    </row>
    <row r="116" spans="2:8" ht="16.5" thickBot="1" x14ac:dyDescent="0.3">
      <c r="B116"/>
      <c r="E116" s="27"/>
      <c r="F116" s="39" t="s">
        <v>15</v>
      </c>
      <c r="G116" s="45">
        <f>SUM(G111:G115)</f>
        <v>2842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1401</v>
      </c>
      <c r="H119" s="16">
        <f>G119/G121</f>
        <v>0.50305206463195695</v>
      </c>
    </row>
    <row r="120" spans="2:8" ht="16.5" thickBot="1" x14ac:dyDescent="0.3">
      <c r="B120"/>
      <c r="E120" s="15"/>
      <c r="F120" s="23" t="s">
        <v>126</v>
      </c>
      <c r="G120" s="28">
        <v>1384</v>
      </c>
      <c r="H120" s="29">
        <f>G120/G121</f>
        <v>0.4969479353680431</v>
      </c>
    </row>
    <row r="121" spans="2:8" ht="16.5" thickBot="1" x14ac:dyDescent="0.3">
      <c r="B121"/>
      <c r="E121" s="27"/>
      <c r="F121" s="39" t="s">
        <v>15</v>
      </c>
      <c r="G121" s="45">
        <f>SUM(G119:G120)</f>
        <v>2785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1375</v>
      </c>
      <c r="H124" s="16">
        <f>G124/G127</f>
        <v>0.48381421534130892</v>
      </c>
    </row>
    <row r="125" spans="2:8" x14ac:dyDescent="0.25">
      <c r="B125"/>
      <c r="E125" s="15"/>
      <c r="F125" s="11" t="s">
        <v>129</v>
      </c>
      <c r="G125" s="9">
        <v>432</v>
      </c>
      <c r="H125" s="16">
        <f>G125/G127</f>
        <v>0.15200562983814214</v>
      </c>
    </row>
    <row r="126" spans="2:8" ht="16.5" thickBot="1" x14ac:dyDescent="0.3">
      <c r="B126"/>
      <c r="E126" s="15"/>
      <c r="F126" s="23" t="s">
        <v>130</v>
      </c>
      <c r="G126" s="28">
        <v>1035</v>
      </c>
      <c r="H126" s="29">
        <f>G126/G127</f>
        <v>0.36418015482054888</v>
      </c>
    </row>
    <row r="127" spans="2:8" ht="16.5" thickBot="1" x14ac:dyDescent="0.3">
      <c r="B127"/>
      <c r="E127" s="27"/>
      <c r="F127" s="39" t="s">
        <v>15</v>
      </c>
      <c r="G127" s="45">
        <f>SUM(G124:G126)</f>
        <v>2842</v>
      </c>
      <c r="H127" s="34">
        <f>SUM(H124:H126)</f>
        <v>0.99999999999999989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1463</v>
      </c>
      <c r="H130" s="16">
        <f>G130/G134</f>
        <v>0.50657894736842102</v>
      </c>
    </row>
    <row r="131" spans="2:8" x14ac:dyDescent="0.25">
      <c r="B131"/>
      <c r="E131" s="15"/>
      <c r="F131" s="11" t="s">
        <v>133</v>
      </c>
      <c r="G131" s="9">
        <v>234</v>
      </c>
      <c r="H131" s="16">
        <f>G131/G134</f>
        <v>8.1024930747922441E-2</v>
      </c>
    </row>
    <row r="132" spans="2:8" x14ac:dyDescent="0.25">
      <c r="B132"/>
      <c r="E132" s="15"/>
      <c r="F132" s="11" t="s">
        <v>134</v>
      </c>
      <c r="G132" s="9">
        <v>999</v>
      </c>
      <c r="H132" s="16">
        <f>G132/G134</f>
        <v>0.34591412742382271</v>
      </c>
    </row>
    <row r="133" spans="2:8" ht="16.5" thickBot="1" x14ac:dyDescent="0.3">
      <c r="B133"/>
      <c r="E133" s="15"/>
      <c r="F133" s="23" t="s">
        <v>135</v>
      </c>
      <c r="G133" s="28">
        <v>192</v>
      </c>
      <c r="H133" s="29">
        <f>G133/G134</f>
        <v>6.6481994459833799E-2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2888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1647</v>
      </c>
      <c r="H137" s="16">
        <f>G137/G139</f>
        <v>0.5930860640979474</v>
      </c>
    </row>
    <row r="138" spans="2:8" ht="16.5" thickBot="1" x14ac:dyDescent="0.3">
      <c r="B138"/>
      <c r="E138" s="15"/>
      <c r="F138" s="23" t="s">
        <v>138</v>
      </c>
      <c r="G138" s="28">
        <v>1130</v>
      </c>
      <c r="H138" s="29">
        <f>G138/G139</f>
        <v>0.40691393590205255</v>
      </c>
    </row>
    <row r="139" spans="2:8" ht="16.5" thickBot="1" x14ac:dyDescent="0.3">
      <c r="B139"/>
      <c r="E139" s="27"/>
      <c r="F139" s="39" t="s">
        <v>15</v>
      </c>
      <c r="G139" s="45">
        <f>SUM(G137:G138)</f>
        <v>2777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579</v>
      </c>
      <c r="H142" s="16">
        <f>G142/G146</f>
        <v>0.20181247821540607</v>
      </c>
    </row>
    <row r="143" spans="2:8" x14ac:dyDescent="0.25">
      <c r="B143"/>
      <c r="E143" s="15"/>
      <c r="F143" s="11" t="s">
        <v>141</v>
      </c>
      <c r="G143" s="9">
        <v>898</v>
      </c>
      <c r="H143" s="16">
        <f>G143/G146</f>
        <v>0.3130010456605089</v>
      </c>
    </row>
    <row r="144" spans="2:8" x14ac:dyDescent="0.25">
      <c r="B144"/>
      <c r="E144" s="15"/>
      <c r="F144" s="11" t="s">
        <v>142</v>
      </c>
      <c r="G144" s="9">
        <v>500</v>
      </c>
      <c r="H144" s="16">
        <f>G144/G146</f>
        <v>0.17427675148135238</v>
      </c>
    </row>
    <row r="145" spans="2:8" ht="16.5" thickBot="1" x14ac:dyDescent="0.3">
      <c r="B145"/>
      <c r="E145" s="15"/>
      <c r="F145" s="23" t="s">
        <v>143</v>
      </c>
      <c r="G145" s="28">
        <v>892</v>
      </c>
      <c r="H145" s="29">
        <f>G145/G146</f>
        <v>0.31090972464273264</v>
      </c>
    </row>
    <row r="146" spans="2:8" ht="16.5" thickBot="1" x14ac:dyDescent="0.3">
      <c r="B146"/>
      <c r="E146" s="27"/>
      <c r="F146" s="39" t="s">
        <v>15</v>
      </c>
      <c r="G146" s="45">
        <f>SUM(G142:G145)</f>
        <v>2869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1624</v>
      </c>
      <c r="H149" s="16">
        <f>G149/G152</f>
        <v>0.56585365853658531</v>
      </c>
    </row>
    <row r="150" spans="2:8" x14ac:dyDescent="0.25">
      <c r="E150" s="15"/>
      <c r="F150" s="11" t="s">
        <v>146</v>
      </c>
      <c r="G150" s="9">
        <v>449</v>
      </c>
      <c r="H150" s="16">
        <f>G150/G152</f>
        <v>0.15644599303135889</v>
      </c>
    </row>
    <row r="151" spans="2:8" ht="16.5" thickBot="1" x14ac:dyDescent="0.3">
      <c r="E151" s="15"/>
      <c r="F151" s="23" t="s">
        <v>147</v>
      </c>
      <c r="G151" s="28">
        <v>797</v>
      </c>
      <c r="H151" s="29">
        <f>G151/G152</f>
        <v>0.27770034843205577</v>
      </c>
    </row>
    <row r="152" spans="2:8" ht="16.5" thickBot="1" x14ac:dyDescent="0.3">
      <c r="E152" s="27"/>
      <c r="F152" s="39" t="s">
        <v>15</v>
      </c>
      <c r="G152" s="45">
        <f>SUM(G149:G151)</f>
        <v>2870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1474</v>
      </c>
      <c r="H155" s="16">
        <f>G155/G158</f>
        <v>0.52158527954706302</v>
      </c>
    </row>
    <row r="156" spans="2:8" x14ac:dyDescent="0.25">
      <c r="E156" s="15"/>
      <c r="F156" s="11" t="s">
        <v>150</v>
      </c>
      <c r="G156" s="9">
        <v>392</v>
      </c>
      <c r="H156" s="16">
        <f>G156/G158</f>
        <v>0.13871196036801131</v>
      </c>
    </row>
    <row r="157" spans="2:8" ht="16.5" thickBot="1" x14ac:dyDescent="0.3">
      <c r="E157" s="15"/>
      <c r="F157" s="23" t="s">
        <v>151</v>
      </c>
      <c r="G157" s="28">
        <v>960</v>
      </c>
      <c r="H157" s="29">
        <f>G157/G158</f>
        <v>0.33970276008492567</v>
      </c>
    </row>
    <row r="158" spans="2:8" ht="16.5" thickBot="1" x14ac:dyDescent="0.3">
      <c r="E158" s="27"/>
      <c r="F158" s="39" t="s">
        <v>15</v>
      </c>
      <c r="G158" s="45">
        <f>SUM(G155:G157)</f>
        <v>2826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1842</v>
      </c>
      <c r="H161" s="16">
        <f>G161/G163</f>
        <v>0.65950590762620842</v>
      </c>
    </row>
    <row r="162" spans="5:8" ht="16.5" thickBot="1" x14ac:dyDescent="0.3">
      <c r="E162" s="15"/>
      <c r="F162" s="23" t="s">
        <v>154</v>
      </c>
      <c r="G162" s="28">
        <v>951</v>
      </c>
      <c r="H162" s="29">
        <f>G162/G163</f>
        <v>0.34049409237379163</v>
      </c>
    </row>
    <row r="163" spans="5:8" ht="16.5" thickBot="1" x14ac:dyDescent="0.3">
      <c r="E163" s="27"/>
      <c r="F163" s="39" t="s">
        <v>15</v>
      </c>
      <c r="G163" s="45">
        <f>SUM(G161:G162)</f>
        <v>2793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1442</v>
      </c>
      <c r="H166" s="16">
        <f>G166/G168</f>
        <v>0.53328402366863903</v>
      </c>
    </row>
    <row r="167" spans="5:8" ht="16.5" thickBot="1" x14ac:dyDescent="0.3">
      <c r="E167" s="15"/>
      <c r="F167" s="23" t="s">
        <v>157</v>
      </c>
      <c r="G167" s="28">
        <v>1262</v>
      </c>
      <c r="H167" s="29">
        <f>G167/G168</f>
        <v>0.46671597633136097</v>
      </c>
    </row>
    <row r="168" spans="5:8" ht="16.5" thickBot="1" x14ac:dyDescent="0.3">
      <c r="E168" s="27"/>
      <c r="F168" s="39" t="s">
        <v>15</v>
      </c>
      <c r="G168" s="45">
        <f>SUM(G166:G167)</f>
        <v>2704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1203</v>
      </c>
      <c r="H171" s="16">
        <f>G171/G176</f>
        <v>0.18068489035746471</v>
      </c>
    </row>
    <row r="172" spans="5:8" x14ac:dyDescent="0.25">
      <c r="E172" s="15"/>
      <c r="F172" s="11" t="s">
        <v>50</v>
      </c>
      <c r="G172" s="9">
        <v>2761</v>
      </c>
      <c r="H172" s="16">
        <f>G172/G176</f>
        <v>0.41468909582457192</v>
      </c>
    </row>
    <row r="173" spans="5:8" x14ac:dyDescent="0.25">
      <c r="E173" s="15"/>
      <c r="F173" s="11" t="s">
        <v>160</v>
      </c>
      <c r="G173" s="9">
        <v>980</v>
      </c>
      <c r="H173" s="16">
        <f>G173/G176</f>
        <v>0.14719134875337939</v>
      </c>
    </row>
    <row r="174" spans="5:8" x14ac:dyDescent="0.25">
      <c r="E174" s="15"/>
      <c r="F174" s="11" t="s">
        <v>161</v>
      </c>
      <c r="G174" s="9">
        <v>558</v>
      </c>
      <c r="H174" s="16">
        <f>G174/G176</f>
        <v>8.3808951637128273E-2</v>
      </c>
    </row>
    <row r="175" spans="5:8" ht="16.5" thickBot="1" x14ac:dyDescent="0.3">
      <c r="E175" s="15"/>
      <c r="F175" s="23" t="s">
        <v>162</v>
      </c>
      <c r="G175" s="28">
        <v>1156</v>
      </c>
      <c r="H175" s="29">
        <f>G175/G176</f>
        <v>0.1736257134274557</v>
      </c>
    </row>
    <row r="176" spans="5:8" ht="16.5" thickBot="1" x14ac:dyDescent="0.3">
      <c r="E176" s="27"/>
      <c r="F176" s="39" t="s">
        <v>15</v>
      </c>
      <c r="G176" s="45">
        <f>SUM(G171:G175)</f>
        <v>6658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5131</v>
      </c>
      <c r="H179" s="16">
        <f>G179/G181</f>
        <v>0.80461031833150387</v>
      </c>
    </row>
    <row r="180" spans="5:8" ht="16.5" thickBot="1" x14ac:dyDescent="0.3">
      <c r="E180" s="15"/>
      <c r="F180" s="23" t="s">
        <v>165</v>
      </c>
      <c r="G180" s="28">
        <v>1246</v>
      </c>
      <c r="H180" s="29">
        <f>G180/G181</f>
        <v>0.19538968166849616</v>
      </c>
    </row>
    <row r="181" spans="5:8" ht="16.5" thickBot="1" x14ac:dyDescent="0.3">
      <c r="E181" s="27"/>
      <c r="F181" s="39" t="s">
        <v>15</v>
      </c>
      <c r="G181" s="45">
        <f>SUM(G179:G180)</f>
        <v>6377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3396</v>
      </c>
      <c r="H184" s="16">
        <f>G184/G186</f>
        <v>0.54615632036024442</v>
      </c>
    </row>
    <row r="185" spans="5:8" ht="16.5" thickBot="1" x14ac:dyDescent="0.3">
      <c r="E185" s="15"/>
      <c r="F185" s="23" t="s">
        <v>168</v>
      </c>
      <c r="G185" s="28">
        <v>2822</v>
      </c>
      <c r="H185" s="29">
        <f>G185/G186</f>
        <v>0.45384367963975553</v>
      </c>
    </row>
    <row r="186" spans="5:8" ht="16.5" thickBot="1" x14ac:dyDescent="0.3">
      <c r="E186" s="27"/>
      <c r="F186" s="39" t="s">
        <v>15</v>
      </c>
      <c r="G186" s="45">
        <f>SUM(G184:G185)</f>
        <v>6218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1.5" customWidth="1"/>
    <col min="16" max="16" width="10.875" style="1"/>
    <col min="17" max="17" width="12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175</v>
      </c>
      <c r="K2" s="13"/>
      <c r="L2" s="44" t="s">
        <v>16</v>
      </c>
      <c r="M2" s="19" t="s">
        <v>17</v>
      </c>
      <c r="O2" s="12" t="s">
        <v>301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28</v>
      </c>
      <c r="C3" s="16">
        <f>B3/B16</f>
        <v>4.9028191209945721E-3</v>
      </c>
      <c r="E3" s="15" t="s">
        <v>56</v>
      </c>
      <c r="F3" s="8" t="s">
        <v>57</v>
      </c>
      <c r="G3" s="9">
        <v>404</v>
      </c>
      <c r="H3" s="16">
        <f>G3/G5</f>
        <v>0.51530612244897955</v>
      </c>
      <c r="J3" s="15"/>
      <c r="K3" s="8" t="s">
        <v>176</v>
      </c>
      <c r="L3" s="9">
        <v>584</v>
      </c>
      <c r="M3" s="16">
        <f>L3/L5</f>
        <v>0.55831739961759086</v>
      </c>
      <c r="O3" s="15" t="s">
        <v>428</v>
      </c>
      <c r="P3" s="9">
        <v>167</v>
      </c>
      <c r="Q3" s="16">
        <f>P3/P5</f>
        <v>0.12180889861415026</v>
      </c>
    </row>
    <row r="4" spans="1:17" ht="16.5" thickBot="1" x14ac:dyDescent="0.3">
      <c r="A4" s="15" t="s">
        <v>3</v>
      </c>
      <c r="B4" s="9">
        <v>585</v>
      </c>
      <c r="C4" s="16">
        <f>B4/B16</f>
        <v>0.10243389949220802</v>
      </c>
      <c r="E4" s="15"/>
      <c r="F4" s="24" t="s">
        <v>58</v>
      </c>
      <c r="G4" s="28">
        <v>380</v>
      </c>
      <c r="H4" s="29">
        <f>G4/G5</f>
        <v>0.48469387755102039</v>
      </c>
      <c r="J4" s="15"/>
      <c r="K4" s="24" t="s">
        <v>177</v>
      </c>
      <c r="L4" s="28">
        <v>462</v>
      </c>
      <c r="M4" s="29">
        <f>L4/L5</f>
        <v>0.4416826003824092</v>
      </c>
      <c r="O4" s="22" t="s">
        <v>429</v>
      </c>
      <c r="P4" s="28">
        <v>1204</v>
      </c>
      <c r="Q4" s="29">
        <f>P4/P5</f>
        <v>0.87819110138584977</v>
      </c>
    </row>
    <row r="5" spans="1:17" ht="16.5" thickBot="1" x14ac:dyDescent="0.3">
      <c r="A5" s="15" t="s">
        <v>4</v>
      </c>
      <c r="B5" s="9">
        <v>7</v>
      </c>
      <c r="C5" s="16">
        <f>B5/B16</f>
        <v>1.225704780248643E-3</v>
      </c>
      <c r="E5" s="27"/>
      <c r="F5" s="32" t="s">
        <v>15</v>
      </c>
      <c r="G5" s="45">
        <f>SUM(G3:G4)</f>
        <v>784</v>
      </c>
      <c r="H5" s="34">
        <f>SUM(H3:H4)</f>
        <v>1</v>
      </c>
      <c r="J5" s="27"/>
      <c r="K5" s="32" t="s">
        <v>15</v>
      </c>
      <c r="L5" s="45">
        <f>SUM(L3:L4)</f>
        <v>1046</v>
      </c>
      <c r="M5" s="34">
        <f>SUM(M3:M4)</f>
        <v>1</v>
      </c>
      <c r="O5" s="32" t="s">
        <v>15</v>
      </c>
      <c r="P5" s="45">
        <f>SUM(P3:P4)</f>
        <v>1371</v>
      </c>
      <c r="Q5" s="34">
        <f>SUM(Q3:Q4)</f>
        <v>1</v>
      </c>
    </row>
    <row r="6" spans="1:17" ht="16.5" thickBot="1" x14ac:dyDescent="0.3">
      <c r="A6" s="15" t="s">
        <v>5</v>
      </c>
      <c r="B6" s="9">
        <v>979</v>
      </c>
      <c r="C6" s="16">
        <f>B6/B16</f>
        <v>0.17142356855191734</v>
      </c>
    </row>
    <row r="7" spans="1:17" x14ac:dyDescent="0.25">
      <c r="A7" s="15" t="s">
        <v>6</v>
      </c>
      <c r="B7" s="9">
        <v>3</v>
      </c>
      <c r="C7" s="16">
        <f>B7/B16</f>
        <v>5.2530204867798987E-4</v>
      </c>
      <c r="E7" s="12" t="s">
        <v>59</v>
      </c>
      <c r="F7" s="13"/>
      <c r="G7" s="42" t="s">
        <v>16</v>
      </c>
      <c r="H7" s="19" t="s">
        <v>17</v>
      </c>
      <c r="J7" s="12" t="s">
        <v>178</v>
      </c>
      <c r="K7" s="13"/>
      <c r="L7" s="44" t="s">
        <v>16</v>
      </c>
      <c r="M7" s="19" t="s">
        <v>17</v>
      </c>
      <c r="O7" s="12" t="s">
        <v>364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1</v>
      </c>
      <c r="C8" s="16">
        <f>B8/B16</f>
        <v>1.7510068289266329E-4</v>
      </c>
      <c r="E8" s="15"/>
      <c r="F8" s="8" t="s">
        <v>60</v>
      </c>
      <c r="G8" s="9">
        <v>249</v>
      </c>
      <c r="H8" s="16">
        <f>G8/G11</f>
        <v>0.26774193548387099</v>
      </c>
      <c r="J8" s="15"/>
      <c r="K8" s="8" t="s">
        <v>180</v>
      </c>
      <c r="L8" s="9">
        <v>344</v>
      </c>
      <c r="M8" s="16">
        <f>L8/L10</f>
        <v>0.37108953613807982</v>
      </c>
      <c r="O8" s="15" t="s">
        <v>430</v>
      </c>
      <c r="P8" s="9">
        <v>481</v>
      </c>
      <c r="Q8" s="16">
        <f>P8/P10</f>
        <v>0.38541666666666669</v>
      </c>
    </row>
    <row r="9" spans="1:17" ht="16.5" thickBot="1" x14ac:dyDescent="0.3">
      <c r="A9" s="15" t="s">
        <v>8</v>
      </c>
      <c r="B9" s="9">
        <v>21</v>
      </c>
      <c r="C9" s="16">
        <f>B9/B16</f>
        <v>3.6771143407459289E-3</v>
      </c>
      <c r="E9" s="15"/>
      <c r="F9" s="8" t="s">
        <v>61</v>
      </c>
      <c r="G9" s="9">
        <v>267</v>
      </c>
      <c r="H9" s="16">
        <f>G9/G11</f>
        <v>0.2870967741935484</v>
      </c>
      <c r="J9" s="15"/>
      <c r="K9" s="10" t="s">
        <v>179</v>
      </c>
      <c r="L9" s="28">
        <v>583</v>
      </c>
      <c r="M9" s="29">
        <f>L9/L10</f>
        <v>0.62891046386192018</v>
      </c>
      <c r="O9" s="22" t="s">
        <v>431</v>
      </c>
      <c r="P9" s="28">
        <v>767</v>
      </c>
      <c r="Q9" s="29">
        <f>P9/P10</f>
        <v>0.61458333333333337</v>
      </c>
    </row>
    <row r="10" spans="1:17" ht="16.5" thickBot="1" x14ac:dyDescent="0.3">
      <c r="A10" s="15" t="s">
        <v>9</v>
      </c>
      <c r="B10" s="9">
        <v>194</v>
      </c>
      <c r="C10" s="16">
        <f>B10/B16</f>
        <v>3.3969532481176679E-2</v>
      </c>
      <c r="E10" s="15"/>
      <c r="F10" s="24" t="s">
        <v>62</v>
      </c>
      <c r="G10" s="28">
        <v>414</v>
      </c>
      <c r="H10" s="29">
        <f>G10/G11</f>
        <v>0.44516129032258067</v>
      </c>
      <c r="J10" s="27"/>
      <c r="K10" s="32" t="s">
        <v>15</v>
      </c>
      <c r="L10" s="45">
        <f>SUM(L8:L9)</f>
        <v>927</v>
      </c>
      <c r="M10" s="34">
        <f>SUM(M8:M9)</f>
        <v>1</v>
      </c>
      <c r="O10" s="32" t="s">
        <v>15</v>
      </c>
      <c r="P10" s="45">
        <f>SUM(P8:P9)</f>
        <v>1248</v>
      </c>
      <c r="Q10" s="34">
        <f>SUM(Q8:Q9)</f>
        <v>1</v>
      </c>
    </row>
    <row r="11" spans="1:17" ht="16.5" thickBot="1" x14ac:dyDescent="0.3">
      <c r="A11" s="15" t="s">
        <v>10</v>
      </c>
      <c r="B11" s="9">
        <v>13</v>
      </c>
      <c r="C11" s="16">
        <f>B11/B16</f>
        <v>2.2763088776046225E-3</v>
      </c>
      <c r="E11" s="27"/>
      <c r="F11" s="32" t="s">
        <v>15</v>
      </c>
      <c r="G11" s="45">
        <f>SUM(G8:G10)</f>
        <v>930</v>
      </c>
      <c r="H11" s="34">
        <f>SUM(H8:H10)</f>
        <v>1</v>
      </c>
    </row>
    <row r="12" spans="1:17" ht="16.5" thickBot="1" x14ac:dyDescent="0.3">
      <c r="A12" s="15" t="s">
        <v>11</v>
      </c>
      <c r="B12" s="9">
        <v>1028</v>
      </c>
      <c r="C12" s="16">
        <f>B12/B16</f>
        <v>0.18000350201365786</v>
      </c>
      <c r="F12" s="4"/>
      <c r="J12" s="12" t="s">
        <v>214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3</v>
      </c>
      <c r="C13" s="16">
        <f>B13/B16</f>
        <v>5.2530204867798987E-4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42</v>
      </c>
      <c r="L13" s="9">
        <v>318</v>
      </c>
      <c r="M13" s="16" t="e">
        <f>L13/L17</f>
        <v>#DIV/0!</v>
      </c>
    </row>
    <row r="14" spans="1:17" x14ac:dyDescent="0.25">
      <c r="A14" s="15" t="s">
        <v>13</v>
      </c>
      <c r="B14" s="9">
        <v>2817</v>
      </c>
      <c r="C14" s="16">
        <f>B14/B16</f>
        <v>0.49325862370863244</v>
      </c>
      <c r="E14" s="21"/>
      <c r="F14" s="10" t="s">
        <v>64</v>
      </c>
      <c r="G14" s="9">
        <v>328</v>
      </c>
      <c r="H14" s="16">
        <f>G14/G17</f>
        <v>0.38228438228438227</v>
      </c>
      <c r="J14" s="15"/>
      <c r="K14" s="24" t="s">
        <v>220</v>
      </c>
      <c r="L14" s="9">
        <v>401</v>
      </c>
      <c r="M14" s="16">
        <f>L14/L16</f>
        <v>0.47176470588235292</v>
      </c>
    </row>
    <row r="15" spans="1:17" ht="16.5" thickBot="1" x14ac:dyDescent="0.3">
      <c r="A15" s="22" t="s">
        <v>14</v>
      </c>
      <c r="B15" s="28">
        <v>32</v>
      </c>
      <c r="C15" s="29">
        <f>B15/B16</f>
        <v>5.6032218525652253E-3</v>
      </c>
      <c r="E15" s="21"/>
      <c r="F15" s="10" t="s">
        <v>65</v>
      </c>
      <c r="G15" s="9">
        <v>349</v>
      </c>
      <c r="H15" s="16">
        <f>G15/G17</f>
        <v>0.40675990675990675</v>
      </c>
      <c r="J15" s="15"/>
      <c r="K15" s="24" t="s">
        <v>219</v>
      </c>
      <c r="L15" s="28">
        <v>131</v>
      </c>
      <c r="M15" s="29">
        <f>L15/L16</f>
        <v>0.15411764705882353</v>
      </c>
    </row>
    <row r="16" spans="1:17" ht="16.5" thickBot="1" x14ac:dyDescent="0.3">
      <c r="A16" s="32" t="s">
        <v>15</v>
      </c>
      <c r="B16" s="45">
        <f>SUM(B3:B15)</f>
        <v>5711</v>
      </c>
      <c r="C16" s="34">
        <f>SUM(C3:C15)</f>
        <v>1</v>
      </c>
      <c r="E16" s="15"/>
      <c r="F16" s="31" t="s">
        <v>66</v>
      </c>
      <c r="G16" s="28">
        <v>181</v>
      </c>
      <c r="H16" s="29">
        <f>G16/G17</f>
        <v>0.21095571095571095</v>
      </c>
      <c r="J16" s="27"/>
      <c r="K16" s="32" t="s">
        <v>15</v>
      </c>
      <c r="L16" s="45">
        <f>SUM(L13:L15)</f>
        <v>850</v>
      </c>
      <c r="M16" s="34" t="e">
        <f>SUM(M13:M15)</f>
        <v>#DIV/0!</v>
      </c>
    </row>
    <row r="17" spans="1:13" ht="16.5" thickBot="1" x14ac:dyDescent="0.3">
      <c r="E17" s="27"/>
      <c r="F17" s="38" t="s">
        <v>15</v>
      </c>
      <c r="G17" s="45">
        <f>SUM(G14:G16)</f>
        <v>858</v>
      </c>
      <c r="H17" s="34">
        <f>SUM(H14:H16)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242</v>
      </c>
      <c r="K18" s="13"/>
      <c r="L18" s="44" t="s">
        <v>16</v>
      </c>
      <c r="M18" s="19" t="s">
        <v>17</v>
      </c>
    </row>
    <row r="19" spans="1:13" x14ac:dyDescent="0.25">
      <c r="A19" s="15" t="s">
        <v>19</v>
      </c>
      <c r="B19" s="9">
        <v>135</v>
      </c>
      <c r="C19" s="16">
        <f>B19/B24</f>
        <v>2.7048687637747947E-2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243</v>
      </c>
      <c r="L19" s="9">
        <v>1175</v>
      </c>
      <c r="M19" s="16">
        <f>L19/L21</f>
        <v>0.64348302300109528</v>
      </c>
    </row>
    <row r="20" spans="1:13" ht="16.5" thickBot="1" x14ac:dyDescent="0.3">
      <c r="A20" s="15" t="s">
        <v>20</v>
      </c>
      <c r="B20" s="9">
        <v>137</v>
      </c>
      <c r="C20" s="16">
        <f>B20/B24</f>
        <v>2.7449408936084954E-2</v>
      </c>
      <c r="E20" s="15"/>
      <c r="F20" s="11" t="s">
        <v>68</v>
      </c>
      <c r="G20" s="9">
        <v>412</v>
      </c>
      <c r="H20" s="16">
        <f>G20/G22</f>
        <v>0.49400479616306953</v>
      </c>
      <c r="J20" s="15"/>
      <c r="K20" s="24" t="s">
        <v>244</v>
      </c>
      <c r="L20" s="28">
        <v>651</v>
      </c>
      <c r="M20" s="29">
        <f>L20/L21</f>
        <v>0.35651697699890472</v>
      </c>
    </row>
    <row r="21" spans="1:13" ht="16.5" thickBot="1" x14ac:dyDescent="0.3">
      <c r="A21" s="15" t="s">
        <v>21</v>
      </c>
      <c r="B21" s="9">
        <v>593</v>
      </c>
      <c r="C21" s="16">
        <f>B21/B24</f>
        <v>0.11881386495692246</v>
      </c>
      <c r="E21" s="15"/>
      <c r="F21" s="23" t="s">
        <v>69</v>
      </c>
      <c r="G21" s="28">
        <v>422</v>
      </c>
      <c r="H21" s="29">
        <f>G21/G22</f>
        <v>0.50599520383693042</v>
      </c>
      <c r="J21" s="27"/>
      <c r="K21" s="32" t="s">
        <v>15</v>
      </c>
      <c r="L21" s="45">
        <f>SUM(L19:L20)</f>
        <v>1826</v>
      </c>
      <c r="M21" s="34">
        <f>SUM(M19:M20)</f>
        <v>1</v>
      </c>
    </row>
    <row r="22" spans="1:13" ht="16.5" thickBot="1" x14ac:dyDescent="0.3">
      <c r="A22" s="15" t="s">
        <v>22</v>
      </c>
      <c r="B22" s="9">
        <v>42</v>
      </c>
      <c r="C22" s="16">
        <f>B22/B24</f>
        <v>8.4151472650771386E-3</v>
      </c>
      <c r="E22" s="27"/>
      <c r="F22" s="39" t="s">
        <v>15</v>
      </c>
      <c r="G22" s="45">
        <f>SUM(G20:G21)</f>
        <v>834</v>
      </c>
      <c r="H22" s="34">
        <f>SUM(H20:H21)</f>
        <v>1</v>
      </c>
    </row>
    <row r="23" spans="1:13" ht="16.5" thickBot="1" x14ac:dyDescent="0.3">
      <c r="A23" s="22" t="s">
        <v>23</v>
      </c>
      <c r="B23" s="28">
        <v>4084</v>
      </c>
      <c r="C23" s="29">
        <f>B23/B24</f>
        <v>0.81827289120416746</v>
      </c>
      <c r="F23" s="3"/>
    </row>
    <row r="24" spans="1:13" ht="16.5" thickBot="1" x14ac:dyDescent="0.3">
      <c r="A24" s="35" t="s">
        <v>15</v>
      </c>
      <c r="B24" s="45">
        <f>SUM(B19:B23)</f>
        <v>4991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316</v>
      </c>
      <c r="H25" s="16">
        <f>G25/G29</f>
        <v>0.38164251207729466</v>
      </c>
    </row>
    <row r="26" spans="1:13" x14ac:dyDescent="0.25">
      <c r="A26" s="12" t="s">
        <v>24</v>
      </c>
      <c r="B26" s="42" t="s">
        <v>16</v>
      </c>
      <c r="C26" s="14" t="s">
        <v>17</v>
      </c>
      <c r="E26" s="15"/>
      <c r="F26" s="11" t="s">
        <v>72</v>
      </c>
      <c r="G26" s="9">
        <v>101</v>
      </c>
      <c r="H26" s="16">
        <f>G26/G29</f>
        <v>0.12198067632850242</v>
      </c>
    </row>
    <row r="27" spans="1:13" x14ac:dyDescent="0.25">
      <c r="A27" s="15" t="s">
        <v>25</v>
      </c>
      <c r="B27" s="9">
        <v>3400</v>
      </c>
      <c r="C27" s="16">
        <f>B27/B29</f>
        <v>0.65573770491803274</v>
      </c>
      <c r="E27" s="15"/>
      <c r="F27" s="11" t="s">
        <v>73</v>
      </c>
      <c r="G27" s="9">
        <v>138</v>
      </c>
      <c r="H27" s="16">
        <f>G27/G29</f>
        <v>0.16666666666666666</v>
      </c>
    </row>
    <row r="28" spans="1:13" ht="16.5" thickBot="1" x14ac:dyDescent="0.3">
      <c r="A28" s="22" t="s">
        <v>26</v>
      </c>
      <c r="B28" s="28">
        <v>1785</v>
      </c>
      <c r="C28" s="29">
        <f>B28/B29</f>
        <v>0.34426229508196721</v>
      </c>
      <c r="E28" s="15"/>
      <c r="F28" s="23" t="s">
        <v>74</v>
      </c>
      <c r="G28" s="28">
        <v>273</v>
      </c>
      <c r="H28" s="29">
        <f>G28/G29</f>
        <v>0.32971014492753625</v>
      </c>
    </row>
    <row r="29" spans="1:13" ht="16.5" thickBot="1" x14ac:dyDescent="0.3">
      <c r="A29" s="32" t="s">
        <v>15</v>
      </c>
      <c r="B29" s="45">
        <f>SUM(B27:B28)</f>
        <v>5185</v>
      </c>
      <c r="C29" s="34">
        <f>SUM(C27+C28)</f>
        <v>1</v>
      </c>
      <c r="E29" s="27"/>
      <c r="F29" s="39" t="s">
        <v>15</v>
      </c>
      <c r="G29" s="45">
        <f>SUM(G25:G28)</f>
        <v>828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964</v>
      </c>
      <c r="C32" s="16">
        <f>B32/B34</f>
        <v>0.2645444566410538</v>
      </c>
      <c r="E32" s="15"/>
      <c r="F32" s="11" t="s">
        <v>628</v>
      </c>
      <c r="G32" s="95">
        <v>312</v>
      </c>
      <c r="H32" s="16">
        <f>G32/G37</f>
        <v>0.39393939393939392</v>
      </c>
    </row>
    <row r="33" spans="1:8" ht="16.5" thickBot="1" x14ac:dyDescent="0.3">
      <c r="A33" s="22" t="s">
        <v>39</v>
      </c>
      <c r="B33" s="28">
        <v>2680</v>
      </c>
      <c r="C33" s="29">
        <f>B33/B34</f>
        <v>0.73545554335894625</v>
      </c>
      <c r="E33" s="15"/>
      <c r="F33" s="11" t="s">
        <v>629</v>
      </c>
      <c r="G33" s="95">
        <v>111</v>
      </c>
      <c r="H33" s="16">
        <f>G33/G37</f>
        <v>0.14015151515151514</v>
      </c>
    </row>
    <row r="34" spans="1:8" ht="16.5" thickBot="1" x14ac:dyDescent="0.3">
      <c r="A34" s="32" t="s">
        <v>15</v>
      </c>
      <c r="B34" s="45">
        <f>SUM(B32:B33)</f>
        <v>3644</v>
      </c>
      <c r="C34" s="34">
        <f>SUM(C32:C33)</f>
        <v>1</v>
      </c>
      <c r="E34" s="15"/>
      <c r="F34" s="11" t="s">
        <v>630</v>
      </c>
      <c r="G34" s="95">
        <v>134</v>
      </c>
      <c r="H34" s="16">
        <f>G34/G37</f>
        <v>0.1691919191919192</v>
      </c>
    </row>
    <row r="35" spans="1:8" ht="16.5" thickBot="1" x14ac:dyDescent="0.3">
      <c r="E35" s="15"/>
      <c r="F35" s="11" t="s">
        <v>631</v>
      </c>
      <c r="G35" s="95">
        <v>175</v>
      </c>
      <c r="H35" s="16">
        <f>G35/G37</f>
        <v>0.22095959595959597</v>
      </c>
    </row>
    <row r="36" spans="1:8" ht="16.5" thickBot="1" x14ac:dyDescent="0.3">
      <c r="A36" s="12" t="s">
        <v>40</v>
      </c>
      <c r="B36" s="42" t="s">
        <v>16</v>
      </c>
      <c r="C36" s="19" t="s">
        <v>17</v>
      </c>
      <c r="E36" s="15"/>
      <c r="F36" s="23" t="s">
        <v>632</v>
      </c>
      <c r="G36" s="96">
        <v>60</v>
      </c>
      <c r="H36" s="29">
        <f>G36/G37</f>
        <v>7.575757575757576E-2</v>
      </c>
    </row>
    <row r="37" spans="1:8" ht="16.5" thickBot="1" x14ac:dyDescent="0.3">
      <c r="A37" s="15" t="s">
        <v>42</v>
      </c>
      <c r="B37" s="9">
        <v>806</v>
      </c>
      <c r="C37" s="16">
        <f>B37/B41</f>
        <v>0.21362311158229524</v>
      </c>
      <c r="E37" s="27"/>
      <c r="F37" s="39" t="s">
        <v>15</v>
      </c>
      <c r="G37" s="97">
        <f>SUM(G32:G36)</f>
        <v>792</v>
      </c>
      <c r="H37" s="37">
        <f>SUM(H32:H36)</f>
        <v>1</v>
      </c>
    </row>
    <row r="38" spans="1:8" ht="16.5" thickBot="1" x14ac:dyDescent="0.3">
      <c r="A38" s="21" t="s">
        <v>41</v>
      </c>
      <c r="B38" s="9">
        <v>1315</v>
      </c>
      <c r="C38" s="16">
        <f>B38/B41</f>
        <v>0.34852902199840974</v>
      </c>
      <c r="F38" s="3"/>
    </row>
    <row r="39" spans="1:8" x14ac:dyDescent="0.25">
      <c r="A39" s="15" t="s">
        <v>43</v>
      </c>
      <c r="B39" s="9">
        <v>403</v>
      </c>
      <c r="C39" s="16">
        <f>B39/B41</f>
        <v>0.10681155579114762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22" t="s">
        <v>44</v>
      </c>
      <c r="B40" s="28">
        <v>1249</v>
      </c>
      <c r="C40" s="29">
        <f>B40/B41</f>
        <v>0.33103631062814737</v>
      </c>
      <c r="E40" s="15"/>
      <c r="F40" s="11" t="s">
        <v>76</v>
      </c>
      <c r="G40" s="9">
        <v>356</v>
      </c>
      <c r="H40" s="16">
        <f>G40/G44</f>
        <v>0.46293888166449937</v>
      </c>
    </row>
    <row r="41" spans="1:8" ht="16.5" thickBot="1" x14ac:dyDescent="0.3">
      <c r="A41" s="35" t="s">
        <v>15</v>
      </c>
      <c r="B41" s="45">
        <f>SUM(B37:B40)</f>
        <v>3773</v>
      </c>
      <c r="C41" s="34">
        <f>SUM(C37:C40)</f>
        <v>1</v>
      </c>
      <c r="E41" s="15"/>
      <c r="F41" s="11" t="s">
        <v>77</v>
      </c>
      <c r="G41" s="9">
        <v>140</v>
      </c>
      <c r="H41" s="16">
        <f>G41/G44</f>
        <v>0.18205461638491546</v>
      </c>
    </row>
    <row r="42" spans="1:8" ht="16.5" thickBot="1" x14ac:dyDescent="0.3">
      <c r="E42" s="15"/>
      <c r="F42" s="11" t="s">
        <v>78</v>
      </c>
      <c r="G42" s="9">
        <v>149</v>
      </c>
      <c r="H42" s="16">
        <f>G42/G44</f>
        <v>0.19375812743823148</v>
      </c>
    </row>
    <row r="43" spans="1:8" ht="16.5" thickBot="1" x14ac:dyDescent="0.3">
      <c r="A43" s="12" t="s">
        <v>52</v>
      </c>
      <c r="B43" s="42" t="s">
        <v>16</v>
      </c>
      <c r="C43" s="19" t="s">
        <v>17</v>
      </c>
      <c r="E43" s="15"/>
      <c r="F43" s="23" t="s">
        <v>79</v>
      </c>
      <c r="G43" s="28">
        <v>124</v>
      </c>
      <c r="H43" s="29">
        <f>G43/G44</f>
        <v>0.16124837451235371</v>
      </c>
    </row>
    <row r="44" spans="1:8" ht="16.5" thickBot="1" x14ac:dyDescent="0.3">
      <c r="A44" s="15" t="s">
        <v>53</v>
      </c>
      <c r="B44" s="9">
        <v>2882</v>
      </c>
      <c r="C44" s="16">
        <f>B44/B46</f>
        <v>0.66131252868288204</v>
      </c>
      <c r="E44" s="27"/>
      <c r="F44" s="39" t="s">
        <v>15</v>
      </c>
      <c r="G44" s="45">
        <f>SUM(G40:G43)</f>
        <v>769</v>
      </c>
      <c r="H44" s="34">
        <f>SUM(H40:H43)</f>
        <v>1</v>
      </c>
    </row>
    <row r="45" spans="1:8" ht="16.5" thickBot="1" x14ac:dyDescent="0.3">
      <c r="A45" s="22" t="s">
        <v>54</v>
      </c>
      <c r="B45" s="28">
        <v>1476</v>
      </c>
      <c r="C45" s="29">
        <f>B45/B46</f>
        <v>0.33868747131711796</v>
      </c>
      <c r="E45" s="4"/>
      <c r="F45" s="3"/>
      <c r="G45" s="43"/>
      <c r="H45" s="4"/>
    </row>
    <row r="46" spans="1:8" ht="16.5" thickBot="1" x14ac:dyDescent="0.3">
      <c r="A46" s="32" t="s">
        <v>15</v>
      </c>
      <c r="B46" s="45">
        <f>SUM(B44:B45)</f>
        <v>4358</v>
      </c>
      <c r="C46" s="34">
        <f>SUM(C44:C45)</f>
        <v>1</v>
      </c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501</v>
      </c>
      <c r="H47" s="16">
        <f>G47/G49</f>
        <v>0.68630136986301371</v>
      </c>
    </row>
    <row r="48" spans="1:8" ht="16.5" thickBot="1" x14ac:dyDescent="0.3">
      <c r="E48" s="15"/>
      <c r="F48" s="23" t="s">
        <v>82</v>
      </c>
      <c r="G48" s="28">
        <v>229</v>
      </c>
      <c r="H48" s="29">
        <f>G48/G49</f>
        <v>0.31369863013698629</v>
      </c>
    </row>
    <row r="49" spans="2:8" ht="16.5" thickBot="1" x14ac:dyDescent="0.3">
      <c r="E49" s="27"/>
      <c r="F49" s="39" t="s">
        <v>15</v>
      </c>
      <c r="G49" s="45">
        <f>SUM(G47:G48)</f>
        <v>730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529</v>
      </c>
      <c r="H52" s="16">
        <f>G52/G54</f>
        <v>0.74193548387096775</v>
      </c>
    </row>
    <row r="53" spans="2:8" ht="16.5" thickBot="1" x14ac:dyDescent="0.3">
      <c r="E53" s="15"/>
      <c r="F53" s="23" t="s">
        <v>85</v>
      </c>
      <c r="G53" s="28">
        <v>184</v>
      </c>
      <c r="H53" s="29">
        <f>G53/G54</f>
        <v>0.25806451612903225</v>
      </c>
    </row>
    <row r="54" spans="2:8" ht="16.5" thickBot="1" x14ac:dyDescent="0.3">
      <c r="B54"/>
      <c r="E54" s="27"/>
      <c r="F54" s="39" t="s">
        <v>15</v>
      </c>
      <c r="G54" s="45">
        <f>SUM(G52:G53)</f>
        <v>713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337</v>
      </c>
      <c r="H57" s="16">
        <f>G57/G59</f>
        <v>0.45540540540540542</v>
      </c>
    </row>
    <row r="58" spans="2:8" ht="16.5" thickBot="1" x14ac:dyDescent="0.3">
      <c r="B58"/>
      <c r="E58" s="15"/>
      <c r="F58" s="23" t="s">
        <v>88</v>
      </c>
      <c r="G58" s="28">
        <v>403</v>
      </c>
      <c r="H58" s="29">
        <f>G58/G59</f>
        <v>0.54459459459459458</v>
      </c>
    </row>
    <row r="59" spans="2:8" ht="16.5" thickBot="1" x14ac:dyDescent="0.3">
      <c r="B59"/>
      <c r="E59" s="27"/>
      <c r="F59" s="39" t="s">
        <v>15</v>
      </c>
      <c r="G59" s="45">
        <f>SUM(G57:G58)</f>
        <v>740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370</v>
      </c>
      <c r="H62" s="16">
        <f>G62/G64</f>
        <v>0.49136786188579018</v>
      </c>
    </row>
    <row r="63" spans="2:8" ht="16.5" thickBot="1" x14ac:dyDescent="0.3">
      <c r="B63"/>
      <c r="E63" s="15"/>
      <c r="F63" s="23" t="s">
        <v>91</v>
      </c>
      <c r="G63" s="28">
        <v>383</v>
      </c>
      <c r="H63" s="29">
        <f>G63/G64</f>
        <v>0.50863213811420982</v>
      </c>
    </row>
    <row r="64" spans="2:8" ht="16.5" thickBot="1" x14ac:dyDescent="0.3">
      <c r="B64"/>
      <c r="E64" s="27"/>
      <c r="F64" s="39" t="s">
        <v>15</v>
      </c>
      <c r="G64" s="45">
        <f>SUM(G62:G63)</f>
        <v>753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493</v>
      </c>
      <c r="H67" s="16">
        <f>G67/G70</f>
        <v>0.48191593352883677</v>
      </c>
    </row>
    <row r="68" spans="2:8" x14ac:dyDescent="0.25">
      <c r="B68"/>
      <c r="E68" s="15"/>
      <c r="F68" s="11" t="s">
        <v>94</v>
      </c>
      <c r="G68" s="9">
        <v>231</v>
      </c>
      <c r="H68" s="16">
        <f>G68/G70</f>
        <v>0.22580645161290322</v>
      </c>
    </row>
    <row r="69" spans="2:8" ht="16.5" thickBot="1" x14ac:dyDescent="0.3">
      <c r="B69"/>
      <c r="E69" s="15"/>
      <c r="F69" s="23" t="s">
        <v>95</v>
      </c>
      <c r="G69" s="28">
        <v>299</v>
      </c>
      <c r="H69" s="29">
        <f>G69/G70</f>
        <v>0.29227761485826004</v>
      </c>
    </row>
    <row r="70" spans="2:8" ht="16.5" thickBot="1" x14ac:dyDescent="0.3">
      <c r="B70"/>
      <c r="E70" s="27"/>
      <c r="F70" s="39" t="s">
        <v>15</v>
      </c>
      <c r="G70" s="45">
        <f>SUM(G67:G69)</f>
        <v>1023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338</v>
      </c>
      <c r="H73" s="16">
        <f>G73/G75</f>
        <v>0.34773662551440332</v>
      </c>
    </row>
    <row r="74" spans="2:8" ht="16.5" thickBot="1" x14ac:dyDescent="0.3">
      <c r="B74"/>
      <c r="E74" s="15"/>
      <c r="F74" s="23" t="s">
        <v>98</v>
      </c>
      <c r="G74" s="28">
        <v>634</v>
      </c>
      <c r="H74" s="29">
        <f>G74/G75</f>
        <v>0.65226337448559668</v>
      </c>
    </row>
    <row r="75" spans="2:8" ht="16.5" thickBot="1" x14ac:dyDescent="0.3">
      <c r="B75"/>
      <c r="E75" s="27"/>
      <c r="F75" s="39" t="s">
        <v>15</v>
      </c>
      <c r="G75" s="45">
        <f>SUM(G73:G74)</f>
        <v>972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388</v>
      </c>
      <c r="H78" s="16">
        <f>G78/G82</f>
        <v>0.39191919191919194</v>
      </c>
    </row>
    <row r="79" spans="2:8" x14ac:dyDescent="0.25">
      <c r="B79"/>
      <c r="E79" s="22"/>
      <c r="F79" s="23" t="s">
        <v>101</v>
      </c>
      <c r="G79" s="28">
        <v>145</v>
      </c>
      <c r="H79" s="29">
        <f>G79/G82</f>
        <v>0.14646464646464646</v>
      </c>
    </row>
    <row r="80" spans="2:8" x14ac:dyDescent="0.25">
      <c r="B80"/>
      <c r="E80" s="15"/>
      <c r="F80" s="11" t="s">
        <v>635</v>
      </c>
      <c r="G80" s="9">
        <v>342</v>
      </c>
      <c r="H80" s="16">
        <f>G80/G82</f>
        <v>0.34545454545454546</v>
      </c>
    </row>
    <row r="81" spans="2:8" ht="16.5" thickBot="1" x14ac:dyDescent="0.3">
      <c r="B81"/>
      <c r="E81" s="17"/>
      <c r="F81" s="91" t="s">
        <v>636</v>
      </c>
      <c r="G81" s="40">
        <v>115</v>
      </c>
      <c r="H81" s="41">
        <f>G81/G82</f>
        <v>0.11616161616161616</v>
      </c>
    </row>
    <row r="82" spans="2:8" ht="16.5" thickBot="1" x14ac:dyDescent="0.3">
      <c r="B82"/>
      <c r="E82" s="104"/>
      <c r="F82" s="105" t="s">
        <v>15</v>
      </c>
      <c r="G82" s="106">
        <f>SUM(G78:G81)</f>
        <v>990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392</v>
      </c>
      <c r="H85" s="16">
        <f>G85/G88</f>
        <v>0.39959225280326199</v>
      </c>
    </row>
    <row r="86" spans="2:8" x14ac:dyDescent="0.25">
      <c r="B86"/>
      <c r="E86" s="15"/>
      <c r="F86" s="11" t="s">
        <v>104</v>
      </c>
      <c r="G86" s="9">
        <v>309</v>
      </c>
      <c r="H86" s="16">
        <f>G86/G88</f>
        <v>0.3149847094801223</v>
      </c>
    </row>
    <row r="87" spans="2:8" ht="16.5" thickBot="1" x14ac:dyDescent="0.3">
      <c r="B87"/>
      <c r="E87" s="15"/>
      <c r="F87" s="23" t="s">
        <v>105</v>
      </c>
      <c r="G87" s="28">
        <v>280</v>
      </c>
      <c r="H87" s="29">
        <f>G87/G88</f>
        <v>0.2854230377166157</v>
      </c>
    </row>
    <row r="88" spans="2:8" ht="16.5" thickBot="1" x14ac:dyDescent="0.3">
      <c r="B88"/>
      <c r="E88" s="27"/>
      <c r="F88" s="39" t="s">
        <v>15</v>
      </c>
      <c r="G88" s="45">
        <f>SUM(G85:G87)</f>
        <v>981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571</v>
      </c>
      <c r="H91" s="16">
        <f>G91/G93</f>
        <v>0.5935550935550935</v>
      </c>
    </row>
    <row r="92" spans="2:8" ht="16.5" thickBot="1" x14ac:dyDescent="0.3">
      <c r="B92"/>
      <c r="E92" s="15"/>
      <c r="F92" s="23" t="s">
        <v>108</v>
      </c>
      <c r="G92" s="28">
        <v>391</v>
      </c>
      <c r="H92" s="29">
        <f>G92/G93</f>
        <v>0.40644490644490644</v>
      </c>
    </row>
    <row r="93" spans="2:8" ht="16.5" thickBot="1" x14ac:dyDescent="0.3">
      <c r="B93"/>
      <c r="E93" s="27"/>
      <c r="F93" s="39" t="s">
        <v>15</v>
      </c>
      <c r="G93" s="45">
        <f>SUM(G91:G92)</f>
        <v>962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480</v>
      </c>
      <c r="H96" s="16">
        <f>G96/G98</f>
        <v>0.52863436123348018</v>
      </c>
    </row>
    <row r="97" spans="2:8" ht="16.5" thickBot="1" x14ac:dyDescent="0.3">
      <c r="B97"/>
      <c r="E97" s="15"/>
      <c r="F97" s="23" t="s">
        <v>111</v>
      </c>
      <c r="G97" s="28">
        <v>428</v>
      </c>
      <c r="H97" s="29">
        <f>G97/G98</f>
        <v>0.47136563876651982</v>
      </c>
    </row>
    <row r="98" spans="2:8" ht="16.5" thickBot="1" x14ac:dyDescent="0.3">
      <c r="B98"/>
      <c r="E98" s="27"/>
      <c r="F98" s="39" t="s">
        <v>15</v>
      </c>
      <c r="G98" s="45">
        <f>SUM(G96:G97)</f>
        <v>908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262</v>
      </c>
      <c r="H101" s="16">
        <f>G101/G103</f>
        <v>0.54926624737945495</v>
      </c>
    </row>
    <row r="102" spans="2:8" ht="16.5" thickBot="1" x14ac:dyDescent="0.3">
      <c r="B102"/>
      <c r="E102" s="15"/>
      <c r="F102" s="23" t="s">
        <v>114</v>
      </c>
      <c r="G102" s="28">
        <v>215</v>
      </c>
      <c r="H102" s="29">
        <f>G102/G103</f>
        <v>0.45073375262054505</v>
      </c>
    </row>
    <row r="103" spans="2:8" ht="16.5" thickBot="1" x14ac:dyDescent="0.3">
      <c r="B103"/>
      <c r="E103" s="27"/>
      <c r="F103" s="39" t="s">
        <v>15</v>
      </c>
      <c r="G103" s="45">
        <f>SUM(G101:G102)</f>
        <v>477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328</v>
      </c>
      <c r="H106" s="16">
        <f>G106/G108</f>
        <v>0.54304635761589404</v>
      </c>
    </row>
    <row r="107" spans="2:8" ht="16.5" thickBot="1" x14ac:dyDescent="0.3">
      <c r="B107"/>
      <c r="E107" s="15"/>
      <c r="F107" s="23" t="s">
        <v>117</v>
      </c>
      <c r="G107" s="28">
        <v>276</v>
      </c>
      <c r="H107" s="29">
        <f>G107/G108</f>
        <v>0.45695364238410596</v>
      </c>
    </row>
    <row r="108" spans="2:8" ht="16.5" thickBot="1" x14ac:dyDescent="0.3">
      <c r="B108"/>
      <c r="E108" s="27"/>
      <c r="F108" s="39" t="s">
        <v>15</v>
      </c>
      <c r="G108" s="45">
        <f>SUM(G106:G107)</f>
        <v>604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371</v>
      </c>
      <c r="H111" s="16">
        <f>G111/G116</f>
        <v>0.38766980146290492</v>
      </c>
    </row>
    <row r="112" spans="2:8" x14ac:dyDescent="0.25">
      <c r="B112"/>
      <c r="E112" s="15"/>
      <c r="F112" s="11" t="s">
        <v>120</v>
      </c>
      <c r="G112" s="9">
        <v>75</v>
      </c>
      <c r="H112" s="16">
        <f>G112/G116</f>
        <v>7.8369905956112859E-2</v>
      </c>
    </row>
    <row r="113" spans="2:8" x14ac:dyDescent="0.25">
      <c r="B113"/>
      <c r="E113" s="15"/>
      <c r="F113" s="11" t="s">
        <v>121</v>
      </c>
      <c r="G113" s="9">
        <v>218</v>
      </c>
      <c r="H113" s="16">
        <f>G113/G116</f>
        <v>0.2277951933124347</v>
      </c>
    </row>
    <row r="114" spans="2:8" x14ac:dyDescent="0.25">
      <c r="B114"/>
      <c r="E114" s="15"/>
      <c r="F114" s="11" t="s">
        <v>122</v>
      </c>
      <c r="G114" s="9">
        <v>141</v>
      </c>
      <c r="H114" s="16">
        <f>G114/G116</f>
        <v>0.14733542319749215</v>
      </c>
    </row>
    <row r="115" spans="2:8" ht="16.5" thickBot="1" x14ac:dyDescent="0.3">
      <c r="B115"/>
      <c r="E115" s="15"/>
      <c r="F115" s="23" t="s">
        <v>123</v>
      </c>
      <c r="G115" s="28">
        <v>152</v>
      </c>
      <c r="H115" s="29">
        <f>G115/G116</f>
        <v>0.15882967607105539</v>
      </c>
    </row>
    <row r="116" spans="2:8" ht="16.5" thickBot="1" x14ac:dyDescent="0.3">
      <c r="B116"/>
      <c r="E116" s="27"/>
      <c r="F116" s="39" t="s">
        <v>15</v>
      </c>
      <c r="G116" s="45">
        <f>SUM(G111:G115)</f>
        <v>957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458</v>
      </c>
      <c r="H119" s="16">
        <f>G119/G121</f>
        <v>0.48983957219251339</v>
      </c>
    </row>
    <row r="120" spans="2:8" ht="16.5" thickBot="1" x14ac:dyDescent="0.3">
      <c r="B120"/>
      <c r="E120" s="15"/>
      <c r="F120" s="23" t="s">
        <v>126</v>
      </c>
      <c r="G120" s="28">
        <v>477</v>
      </c>
      <c r="H120" s="29">
        <f>G120/G121</f>
        <v>0.51016042780748661</v>
      </c>
    </row>
    <row r="121" spans="2:8" ht="16.5" thickBot="1" x14ac:dyDescent="0.3">
      <c r="B121"/>
      <c r="E121" s="27"/>
      <c r="F121" s="39" t="s">
        <v>15</v>
      </c>
      <c r="G121" s="45">
        <f>SUM(G119:G120)</f>
        <v>935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477</v>
      </c>
      <c r="H124" s="16">
        <f>G124/G127</f>
        <v>0.50907150480256136</v>
      </c>
    </row>
    <row r="125" spans="2:8" x14ac:dyDescent="0.25">
      <c r="B125"/>
      <c r="E125" s="15"/>
      <c r="F125" s="11" t="s">
        <v>129</v>
      </c>
      <c r="G125" s="9">
        <v>158</v>
      </c>
      <c r="H125" s="16">
        <f>G125/G127</f>
        <v>0.16862326574172892</v>
      </c>
    </row>
    <row r="126" spans="2:8" ht="16.5" thickBot="1" x14ac:dyDescent="0.3">
      <c r="B126"/>
      <c r="E126" s="15"/>
      <c r="F126" s="23" t="s">
        <v>130</v>
      </c>
      <c r="G126" s="28">
        <v>302</v>
      </c>
      <c r="H126" s="29">
        <f>G126/G127</f>
        <v>0.32230522945570972</v>
      </c>
    </row>
    <row r="127" spans="2:8" ht="16.5" thickBot="1" x14ac:dyDescent="0.3">
      <c r="B127"/>
      <c r="E127" s="27"/>
      <c r="F127" s="39" t="s">
        <v>15</v>
      </c>
      <c r="G127" s="45">
        <f>SUM(G124:G126)</f>
        <v>937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504</v>
      </c>
      <c r="H130" s="16">
        <f>G130/G134</f>
        <v>0.52885624344176285</v>
      </c>
    </row>
    <row r="131" spans="2:8" x14ac:dyDescent="0.25">
      <c r="B131"/>
      <c r="E131" s="15"/>
      <c r="F131" s="11" t="s">
        <v>133</v>
      </c>
      <c r="G131" s="9">
        <v>100</v>
      </c>
      <c r="H131" s="16">
        <f>G131/G134</f>
        <v>0.1049317943336831</v>
      </c>
    </row>
    <row r="132" spans="2:8" x14ac:dyDescent="0.25">
      <c r="B132"/>
      <c r="E132" s="15"/>
      <c r="F132" s="11" t="s">
        <v>134</v>
      </c>
      <c r="G132" s="9">
        <v>284</v>
      </c>
      <c r="H132" s="16">
        <f>G132/G134</f>
        <v>0.29800629590766003</v>
      </c>
    </row>
    <row r="133" spans="2:8" ht="16.5" thickBot="1" x14ac:dyDescent="0.3">
      <c r="B133"/>
      <c r="E133" s="15"/>
      <c r="F133" s="23" t="s">
        <v>135</v>
      </c>
      <c r="G133" s="28">
        <v>65</v>
      </c>
      <c r="H133" s="29">
        <f>G133/G134</f>
        <v>6.8205666316894023E-2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953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585</v>
      </c>
      <c r="H137" s="16">
        <f>G137/G139</f>
        <v>0.63243243243243241</v>
      </c>
    </row>
    <row r="138" spans="2:8" ht="16.5" thickBot="1" x14ac:dyDescent="0.3">
      <c r="B138"/>
      <c r="E138" s="15"/>
      <c r="F138" s="23" t="s">
        <v>138</v>
      </c>
      <c r="G138" s="28">
        <v>340</v>
      </c>
      <c r="H138" s="29">
        <f>G138/G139</f>
        <v>0.36756756756756759</v>
      </c>
    </row>
    <row r="139" spans="2:8" ht="16.5" thickBot="1" x14ac:dyDescent="0.3">
      <c r="B139"/>
      <c r="E139" s="27"/>
      <c r="F139" s="39" t="s">
        <v>15</v>
      </c>
      <c r="G139" s="45">
        <f>SUM(G137:G138)</f>
        <v>925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175</v>
      </c>
      <c r="H142" s="16">
        <f>G142/G146</f>
        <v>0.18229166666666666</v>
      </c>
    </row>
    <row r="143" spans="2:8" x14ac:dyDescent="0.25">
      <c r="B143"/>
      <c r="E143" s="15"/>
      <c r="F143" s="11" t="s">
        <v>141</v>
      </c>
      <c r="G143" s="9">
        <v>378</v>
      </c>
      <c r="H143" s="16">
        <f>G143/G146</f>
        <v>0.39374999999999999</v>
      </c>
    </row>
    <row r="144" spans="2:8" x14ac:dyDescent="0.25">
      <c r="B144"/>
      <c r="E144" s="15"/>
      <c r="F144" s="11" t="s">
        <v>142</v>
      </c>
      <c r="G144" s="9">
        <v>176</v>
      </c>
      <c r="H144" s="16">
        <f>G144/G146</f>
        <v>0.18333333333333332</v>
      </c>
    </row>
    <row r="145" spans="2:8" ht="16.5" thickBot="1" x14ac:dyDescent="0.3">
      <c r="B145"/>
      <c r="E145" s="15"/>
      <c r="F145" s="23" t="s">
        <v>143</v>
      </c>
      <c r="G145" s="28">
        <v>231</v>
      </c>
      <c r="H145" s="29">
        <f>G145/G146</f>
        <v>0.24062500000000001</v>
      </c>
    </row>
    <row r="146" spans="2:8" ht="16.5" thickBot="1" x14ac:dyDescent="0.3">
      <c r="B146"/>
      <c r="E146" s="27"/>
      <c r="F146" s="39" t="s">
        <v>15</v>
      </c>
      <c r="G146" s="45">
        <f>SUM(G142:G145)</f>
        <v>960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B149"/>
      <c r="E149" s="15"/>
      <c r="F149" s="11" t="s">
        <v>145</v>
      </c>
      <c r="G149" s="9">
        <v>466</v>
      </c>
      <c r="H149" s="16">
        <f>G149/G152</f>
        <v>0.48390446521287644</v>
      </c>
    </row>
    <row r="150" spans="2:8" x14ac:dyDescent="0.25">
      <c r="E150" s="15"/>
      <c r="F150" s="11" t="s">
        <v>146</v>
      </c>
      <c r="G150" s="9">
        <v>147</v>
      </c>
      <c r="H150" s="16">
        <f>G150/G152</f>
        <v>0.15264797507788161</v>
      </c>
    </row>
    <row r="151" spans="2:8" ht="16.5" thickBot="1" x14ac:dyDescent="0.3">
      <c r="E151" s="15"/>
      <c r="F151" s="23" t="s">
        <v>147</v>
      </c>
      <c r="G151" s="28">
        <v>350</v>
      </c>
      <c r="H151" s="29">
        <f>G151/G152</f>
        <v>0.36344755970924197</v>
      </c>
    </row>
    <row r="152" spans="2:8" ht="16.5" thickBot="1" x14ac:dyDescent="0.3">
      <c r="E152" s="27"/>
      <c r="F152" s="39" t="s">
        <v>15</v>
      </c>
      <c r="G152" s="45">
        <f>SUM(G149:G151)</f>
        <v>963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439</v>
      </c>
      <c r="H155" s="16">
        <f>G155/G158</f>
        <v>0.46751863684771033</v>
      </c>
    </row>
    <row r="156" spans="2:8" x14ac:dyDescent="0.25">
      <c r="E156" s="15"/>
      <c r="F156" s="11" t="s">
        <v>150</v>
      </c>
      <c r="G156" s="9">
        <v>179</v>
      </c>
      <c r="H156" s="16">
        <f>G156/G158</f>
        <v>0.1906283280085197</v>
      </c>
    </row>
    <row r="157" spans="2:8" ht="16.5" thickBot="1" x14ac:dyDescent="0.3">
      <c r="E157" s="15"/>
      <c r="F157" s="23" t="s">
        <v>151</v>
      </c>
      <c r="G157" s="28">
        <v>321</v>
      </c>
      <c r="H157" s="29">
        <f>G157/G158</f>
        <v>0.34185303514376997</v>
      </c>
    </row>
    <row r="158" spans="2:8" ht="16.5" thickBot="1" x14ac:dyDescent="0.3">
      <c r="E158" s="27"/>
      <c r="F158" s="39" t="s">
        <v>15</v>
      </c>
      <c r="G158" s="45">
        <f>SUM(G155:G157)</f>
        <v>939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558</v>
      </c>
      <c r="H161" s="16">
        <f>G161/G163</f>
        <v>0.60455037919826649</v>
      </c>
    </row>
    <row r="162" spans="5:8" ht="16.5" thickBot="1" x14ac:dyDescent="0.3">
      <c r="E162" s="15"/>
      <c r="F162" s="23" t="s">
        <v>154</v>
      </c>
      <c r="G162" s="28">
        <v>365</v>
      </c>
      <c r="H162" s="29">
        <f>G162/G163</f>
        <v>0.39544962080173346</v>
      </c>
    </row>
    <row r="163" spans="5:8" ht="16.5" thickBot="1" x14ac:dyDescent="0.3">
      <c r="E163" s="27"/>
      <c r="F163" s="39" t="s">
        <v>15</v>
      </c>
      <c r="G163" s="45">
        <f>SUM(G161:G162)</f>
        <v>923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479</v>
      </c>
      <c r="H166" s="16">
        <f>G166/G168</f>
        <v>0.53820224719101128</v>
      </c>
    </row>
    <row r="167" spans="5:8" ht="16.5" thickBot="1" x14ac:dyDescent="0.3">
      <c r="E167" s="15"/>
      <c r="F167" s="23" t="s">
        <v>157</v>
      </c>
      <c r="G167" s="28">
        <v>411</v>
      </c>
      <c r="H167" s="29">
        <f>G167/G168</f>
        <v>0.46179775280898877</v>
      </c>
    </row>
    <row r="168" spans="5:8" ht="16.5" thickBot="1" x14ac:dyDescent="0.3">
      <c r="E168" s="27"/>
      <c r="F168" s="39" t="s">
        <v>15</v>
      </c>
      <c r="G168" s="45">
        <f>SUM(G166:G167)</f>
        <v>890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246</v>
      </c>
      <c r="H171" s="16">
        <f>G171/G176</f>
        <v>0.11258581235697941</v>
      </c>
    </row>
    <row r="172" spans="5:8" x14ac:dyDescent="0.25">
      <c r="E172" s="15"/>
      <c r="F172" s="11" t="s">
        <v>50</v>
      </c>
      <c r="G172" s="9">
        <v>1490</v>
      </c>
      <c r="H172" s="16">
        <f>G172/G176</f>
        <v>0.6819221967963387</v>
      </c>
    </row>
    <row r="173" spans="5:8" x14ac:dyDescent="0.25">
      <c r="E173" s="15"/>
      <c r="F173" s="11" t="s">
        <v>160</v>
      </c>
      <c r="G173" s="9">
        <v>197</v>
      </c>
      <c r="H173" s="16">
        <f>G173/G176</f>
        <v>9.016018306636156E-2</v>
      </c>
    </row>
    <row r="174" spans="5:8" x14ac:dyDescent="0.25">
      <c r="E174" s="15"/>
      <c r="F174" s="11" t="s">
        <v>161</v>
      </c>
      <c r="G174" s="9">
        <v>83</v>
      </c>
      <c r="H174" s="16">
        <f>G174/G176</f>
        <v>3.7986270022883295E-2</v>
      </c>
    </row>
    <row r="175" spans="5:8" ht="16.5" thickBot="1" x14ac:dyDescent="0.3">
      <c r="E175" s="15"/>
      <c r="F175" s="23" t="s">
        <v>162</v>
      </c>
      <c r="G175" s="28">
        <v>169</v>
      </c>
      <c r="H175" s="29">
        <f>G175/G176</f>
        <v>7.7345537757437077E-2</v>
      </c>
    </row>
    <row r="176" spans="5:8" ht="16.5" thickBot="1" x14ac:dyDescent="0.3">
      <c r="E176" s="27"/>
      <c r="F176" s="39" t="s">
        <v>15</v>
      </c>
      <c r="G176" s="45">
        <f>SUM(G171:G175)</f>
        <v>2185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1515</v>
      </c>
      <c r="H179" s="16">
        <f>G179/G181</f>
        <v>0.80201164637374267</v>
      </c>
    </row>
    <row r="180" spans="5:8" ht="16.5" thickBot="1" x14ac:dyDescent="0.3">
      <c r="E180" s="15"/>
      <c r="F180" s="23" t="s">
        <v>165</v>
      </c>
      <c r="G180" s="28">
        <v>374</v>
      </c>
      <c r="H180" s="29">
        <f>G180/G181</f>
        <v>0.19798835362625727</v>
      </c>
    </row>
    <row r="181" spans="5:8" ht="16.5" thickBot="1" x14ac:dyDescent="0.3">
      <c r="E181" s="27"/>
      <c r="F181" s="39" t="s">
        <v>15</v>
      </c>
      <c r="G181" s="45">
        <f>SUM(G179:G180)</f>
        <v>1889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1279</v>
      </c>
      <c r="H184" s="16">
        <f>G184/G186</f>
        <v>0.70197585071350166</v>
      </c>
    </row>
    <row r="185" spans="5:8" ht="16.5" thickBot="1" x14ac:dyDescent="0.3">
      <c r="E185" s="15"/>
      <c r="F185" s="23" t="s">
        <v>168</v>
      </c>
      <c r="G185" s="28">
        <v>543</v>
      </c>
      <c r="H185" s="29">
        <f>G185/G186</f>
        <v>0.29802414928649834</v>
      </c>
    </row>
    <row r="186" spans="5:8" ht="16.5" thickBot="1" x14ac:dyDescent="0.3">
      <c r="E186" s="27"/>
      <c r="F186" s="39" t="s">
        <v>15</v>
      </c>
      <c r="G186" s="45">
        <f>SUM(G184:G185)</f>
        <v>1822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7.875" customWidth="1"/>
    <col min="16" max="16" width="10.875" style="1"/>
    <col min="17" max="17" width="12.6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295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77</v>
      </c>
      <c r="C3" s="16">
        <f>B3/B16</f>
        <v>4.07493649449619E-3</v>
      </c>
      <c r="E3" s="15" t="s">
        <v>56</v>
      </c>
      <c r="F3" s="8" t="s">
        <v>57</v>
      </c>
      <c r="G3" s="9">
        <v>1410</v>
      </c>
      <c r="H3" s="16">
        <f>G3/G5</f>
        <v>0.47764227642276424</v>
      </c>
      <c r="J3" s="15"/>
      <c r="K3" s="8" t="s">
        <v>183</v>
      </c>
      <c r="L3" s="9">
        <v>2456</v>
      </c>
      <c r="M3" s="16">
        <f>L3/L5</f>
        <v>0.73182359952324194</v>
      </c>
      <c r="O3" s="15" t="s">
        <v>432</v>
      </c>
      <c r="P3" s="9">
        <v>1497</v>
      </c>
      <c r="Q3" s="16">
        <f>P3/P5</f>
        <v>0.41687552213868001</v>
      </c>
    </row>
    <row r="4" spans="1:17" ht="16.5" thickBot="1" x14ac:dyDescent="0.3">
      <c r="A4" s="15" t="s">
        <v>3</v>
      </c>
      <c r="B4" s="9">
        <v>2115</v>
      </c>
      <c r="C4" s="16">
        <f>B4/B16</f>
        <v>0.11192845046570703</v>
      </c>
      <c r="E4" s="15"/>
      <c r="F4" s="24" t="s">
        <v>58</v>
      </c>
      <c r="G4" s="28">
        <v>1542</v>
      </c>
      <c r="H4" s="29">
        <f>G4/G5</f>
        <v>0.52235772357723576</v>
      </c>
      <c r="J4" s="15"/>
      <c r="K4" s="10" t="s">
        <v>182</v>
      </c>
      <c r="L4" s="28">
        <v>900</v>
      </c>
      <c r="M4" s="29">
        <f>L4/L5</f>
        <v>0.26817640047675806</v>
      </c>
      <c r="O4" s="22" t="s">
        <v>433</v>
      </c>
      <c r="P4" s="28">
        <v>2094</v>
      </c>
      <c r="Q4" s="29">
        <f>P4/P5</f>
        <v>0.58312447786131993</v>
      </c>
    </row>
    <row r="5" spans="1:17" ht="16.5" thickBot="1" x14ac:dyDescent="0.3">
      <c r="A5" s="15" t="s">
        <v>4</v>
      </c>
      <c r="B5" s="9">
        <v>20</v>
      </c>
      <c r="C5" s="16">
        <f>B5/B16</f>
        <v>1.0584250635055038E-3</v>
      </c>
      <c r="E5" s="27"/>
      <c r="F5" s="32" t="s">
        <v>15</v>
      </c>
      <c r="G5" s="45">
        <f>SUM(G3:G4)</f>
        <v>2952</v>
      </c>
      <c r="H5" s="34">
        <f>SUM(H3:H4)</f>
        <v>1</v>
      </c>
      <c r="J5" s="27"/>
      <c r="K5" s="32" t="s">
        <v>15</v>
      </c>
      <c r="L5" s="45">
        <f>SUM(L3:L4)</f>
        <v>3356</v>
      </c>
      <c r="M5" s="34">
        <f>SUM(M3:M4)</f>
        <v>1</v>
      </c>
      <c r="O5" s="32" t="s">
        <v>15</v>
      </c>
      <c r="P5" s="45">
        <f>SUM(P3:P4)</f>
        <v>3591</v>
      </c>
      <c r="Q5" s="34">
        <f>SUM(Q3+Q4)</f>
        <v>1</v>
      </c>
    </row>
    <row r="6" spans="1:17" ht="16.5" thickBot="1" x14ac:dyDescent="0.3">
      <c r="A6" s="15" t="s">
        <v>5</v>
      </c>
      <c r="B6" s="9">
        <v>3920</v>
      </c>
      <c r="C6" s="16">
        <f>B6/B16</f>
        <v>0.20745131244707873</v>
      </c>
    </row>
    <row r="7" spans="1:17" x14ac:dyDescent="0.25">
      <c r="A7" s="15" t="s">
        <v>6</v>
      </c>
      <c r="B7" s="9">
        <v>9</v>
      </c>
      <c r="C7" s="16">
        <f>B7/B16</f>
        <v>4.7629127857747673E-4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288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6</v>
      </c>
      <c r="C8" s="16">
        <f>B8/B16</f>
        <v>3.1752751905165112E-4</v>
      </c>
      <c r="E8" s="15"/>
      <c r="F8" s="8" t="s">
        <v>60</v>
      </c>
      <c r="G8" s="9">
        <v>1168</v>
      </c>
      <c r="H8" s="16">
        <f>G8/G11</f>
        <v>0.32744603308102044</v>
      </c>
      <c r="J8" s="15"/>
      <c r="K8" s="8" t="s">
        <v>186</v>
      </c>
      <c r="L8" s="9">
        <v>925</v>
      </c>
      <c r="M8" s="16" t="e">
        <f>L8/L12</f>
        <v>#DIV/0!</v>
      </c>
      <c r="O8" s="15" t="s">
        <v>434</v>
      </c>
      <c r="P8" s="9">
        <v>1127</v>
      </c>
      <c r="Q8" s="16">
        <f>P8/P10</f>
        <v>0.39023545706371193</v>
      </c>
    </row>
    <row r="9" spans="1:17" ht="16.5" thickBot="1" x14ac:dyDescent="0.3">
      <c r="A9" s="15" t="s">
        <v>8</v>
      </c>
      <c r="B9" s="9">
        <v>52</v>
      </c>
      <c r="C9" s="16">
        <f>B9/B16</f>
        <v>2.75190516511431E-3</v>
      </c>
      <c r="E9" s="15"/>
      <c r="F9" s="8" t="s">
        <v>61</v>
      </c>
      <c r="G9" s="9">
        <v>1414</v>
      </c>
      <c r="H9" s="16">
        <f>G9/G11</f>
        <v>0.39641155032239977</v>
      </c>
      <c r="J9" s="15"/>
      <c r="K9" s="10" t="s">
        <v>185</v>
      </c>
      <c r="L9" s="9">
        <v>1015</v>
      </c>
      <c r="M9" s="16">
        <f>L9/L11</f>
        <v>0.33631544068919816</v>
      </c>
      <c r="O9" s="22" t="s">
        <v>435</v>
      </c>
      <c r="P9" s="28">
        <v>1761</v>
      </c>
      <c r="Q9" s="29">
        <f>P9/P10</f>
        <v>0.60976454293628812</v>
      </c>
    </row>
    <row r="10" spans="1:17" ht="16.5" thickBot="1" x14ac:dyDescent="0.3">
      <c r="A10" s="15" t="s">
        <v>9</v>
      </c>
      <c r="B10" s="9">
        <v>618</v>
      </c>
      <c r="C10" s="16">
        <f>B10/B16</f>
        <v>3.2705334462320067E-2</v>
      </c>
      <c r="E10" s="15"/>
      <c r="F10" s="24" t="s">
        <v>62</v>
      </c>
      <c r="G10" s="28">
        <v>985</v>
      </c>
      <c r="H10" s="29">
        <f>G10/G11</f>
        <v>0.27614241659657973</v>
      </c>
      <c r="J10" s="15"/>
      <c r="K10" s="24" t="s">
        <v>187</v>
      </c>
      <c r="L10" s="28">
        <v>1078</v>
      </c>
      <c r="M10" s="29">
        <f>L10/L11</f>
        <v>0.35719019218025183</v>
      </c>
      <c r="O10" s="32" t="s">
        <v>15</v>
      </c>
      <c r="P10" s="45">
        <f>SUM(P8:P9)</f>
        <v>2888</v>
      </c>
      <c r="Q10" s="34">
        <f>SUM(Q8+Q9)</f>
        <v>1</v>
      </c>
    </row>
    <row r="11" spans="1:17" ht="16.5" thickBot="1" x14ac:dyDescent="0.3">
      <c r="A11" s="15" t="s">
        <v>10</v>
      </c>
      <c r="B11" s="9">
        <v>36</v>
      </c>
      <c r="C11" s="16">
        <f>B11/B16</f>
        <v>1.9051651143099069E-3</v>
      </c>
      <c r="E11" s="27"/>
      <c r="F11" s="32" t="s">
        <v>15</v>
      </c>
      <c r="G11" s="45">
        <f>SUM(G8:G10)</f>
        <v>3567</v>
      </c>
      <c r="H11" s="34">
        <f>SUM(H8:H10)</f>
        <v>1</v>
      </c>
      <c r="J11" s="27"/>
      <c r="K11" s="32" t="s">
        <v>15</v>
      </c>
      <c r="L11" s="45">
        <f>SUM(L8:L10)</f>
        <v>3018</v>
      </c>
      <c r="M11" s="34" t="e">
        <f>SUM(M8:M10)</f>
        <v>#DIV/0!</v>
      </c>
    </row>
    <row r="12" spans="1:17" ht="16.5" thickBot="1" x14ac:dyDescent="0.3">
      <c r="A12" s="15" t="s">
        <v>11</v>
      </c>
      <c r="B12" s="9">
        <v>3173</v>
      </c>
      <c r="C12" s="16">
        <f>B12/B16</f>
        <v>0.16791913632514818</v>
      </c>
      <c r="F12" s="4"/>
    </row>
    <row r="13" spans="1:17" x14ac:dyDescent="0.25">
      <c r="A13" s="15" t="s">
        <v>12</v>
      </c>
      <c r="B13" s="9">
        <v>21</v>
      </c>
      <c r="C13" s="16">
        <f>B13/B16</f>
        <v>1.1113463166807791E-3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</row>
    <row r="14" spans="1:17" x14ac:dyDescent="0.25">
      <c r="A14" s="15" t="s">
        <v>13</v>
      </c>
      <c r="B14" s="9">
        <v>8709</v>
      </c>
      <c r="C14" s="16">
        <f>B14/B16</f>
        <v>0.46089119390347161</v>
      </c>
      <c r="E14" s="21"/>
      <c r="F14" s="10" t="s">
        <v>64</v>
      </c>
      <c r="G14" s="9">
        <v>1498</v>
      </c>
      <c r="H14" s="16">
        <f>G14/G17</f>
        <v>0.43994126284875185</v>
      </c>
      <c r="J14" s="15"/>
      <c r="K14" s="8" t="s">
        <v>250</v>
      </c>
      <c r="L14" s="9">
        <v>3080</v>
      </c>
      <c r="M14" s="16">
        <f>L14/L16</f>
        <v>0.47848376572937706</v>
      </c>
    </row>
    <row r="15" spans="1:17" ht="16.5" thickBot="1" x14ac:dyDescent="0.3">
      <c r="A15" s="22" t="s">
        <v>14</v>
      </c>
      <c r="B15" s="28">
        <v>140</v>
      </c>
      <c r="C15" s="29">
        <f>B15/B16</f>
        <v>7.4089754445385266E-3</v>
      </c>
      <c r="E15" s="21"/>
      <c r="F15" s="10" t="s">
        <v>65</v>
      </c>
      <c r="G15" s="9">
        <v>1176</v>
      </c>
      <c r="H15" s="16">
        <f>G15/G17</f>
        <v>0.34537444933920702</v>
      </c>
      <c r="J15" s="15"/>
      <c r="K15" s="10" t="s">
        <v>249</v>
      </c>
      <c r="L15" s="28">
        <v>3357</v>
      </c>
      <c r="M15" s="29">
        <f>L15/L16</f>
        <v>0.52151623427062299</v>
      </c>
    </row>
    <row r="16" spans="1:17" ht="16.5" thickBot="1" x14ac:dyDescent="0.3">
      <c r="A16" s="32" t="s">
        <v>15</v>
      </c>
      <c r="B16" s="45">
        <f>SUM(B3:B15)</f>
        <v>18896</v>
      </c>
      <c r="C16" s="34">
        <f>SUM(C3:C15)</f>
        <v>1</v>
      </c>
      <c r="E16" s="15"/>
      <c r="F16" s="31" t="s">
        <v>66</v>
      </c>
      <c r="G16" s="28">
        <v>731</v>
      </c>
      <c r="H16" s="29">
        <f>G16/G17</f>
        <v>0.2146842878120411</v>
      </c>
      <c r="J16" s="27"/>
      <c r="K16" s="32" t="s">
        <v>15</v>
      </c>
      <c r="L16" s="45">
        <f>SUM(L14:L15)</f>
        <v>6437</v>
      </c>
      <c r="M16" s="34">
        <f>SUM(M14:M15)</f>
        <v>1</v>
      </c>
    </row>
    <row r="17" spans="1:8" ht="16.5" thickBot="1" x14ac:dyDescent="0.3">
      <c r="E17" s="27"/>
      <c r="F17" s="38" t="s">
        <v>15</v>
      </c>
      <c r="G17" s="45">
        <f>SUM(G14:G16)</f>
        <v>3405</v>
      </c>
      <c r="H17" s="34">
        <f>SUM(H14:H16)</f>
        <v>0.99999999999999989</v>
      </c>
    </row>
    <row r="18" spans="1:8" ht="16.5" thickBot="1" x14ac:dyDescent="0.3">
      <c r="A18" s="12" t="s">
        <v>18</v>
      </c>
      <c r="B18" s="42" t="s">
        <v>16</v>
      </c>
      <c r="C18" s="14" t="s">
        <v>17</v>
      </c>
      <c r="F18" s="5"/>
    </row>
    <row r="19" spans="1:8" x14ac:dyDescent="0.25">
      <c r="A19" s="15" t="s">
        <v>19</v>
      </c>
      <c r="B19" s="9">
        <v>424</v>
      </c>
      <c r="C19" s="16">
        <f>B19/B24</f>
        <v>2.4773590417762198E-2</v>
      </c>
      <c r="E19" s="12" t="s">
        <v>67</v>
      </c>
      <c r="F19" s="13"/>
      <c r="G19" s="42" t="s">
        <v>16</v>
      </c>
      <c r="H19" s="19" t="s">
        <v>17</v>
      </c>
    </row>
    <row r="20" spans="1:8" x14ac:dyDescent="0.25">
      <c r="A20" s="15" t="s">
        <v>20</v>
      </c>
      <c r="B20" s="9">
        <v>553</v>
      </c>
      <c r="C20" s="16">
        <f>B20/B24</f>
        <v>3.2310838445807774E-2</v>
      </c>
      <c r="E20" s="15"/>
      <c r="F20" s="11" t="s">
        <v>68</v>
      </c>
      <c r="G20" s="9">
        <v>1574</v>
      </c>
      <c r="H20" s="16">
        <f>G20/G22</f>
        <v>0.47929354445797806</v>
      </c>
    </row>
    <row r="21" spans="1:8" ht="16.5" thickBot="1" x14ac:dyDescent="0.3">
      <c r="A21" s="15" t="s">
        <v>21</v>
      </c>
      <c r="B21" s="9">
        <v>4748</v>
      </c>
      <c r="C21" s="16">
        <f>B21/B24</f>
        <v>0.27741747005550688</v>
      </c>
      <c r="E21" s="15"/>
      <c r="F21" s="23" t="s">
        <v>69</v>
      </c>
      <c r="G21" s="28">
        <v>1710</v>
      </c>
      <c r="H21" s="29">
        <f>G21/G22</f>
        <v>0.52070645554202188</v>
      </c>
    </row>
    <row r="22" spans="1:8" ht="16.5" thickBot="1" x14ac:dyDescent="0.3">
      <c r="A22" s="15" t="s">
        <v>22</v>
      </c>
      <c r="B22" s="9">
        <v>293</v>
      </c>
      <c r="C22" s="16">
        <f>B22/B24</f>
        <v>1.7119485831142273E-2</v>
      </c>
      <c r="E22" s="27"/>
      <c r="F22" s="39" t="s">
        <v>15</v>
      </c>
      <c r="G22" s="45">
        <f>SUM(G20:G21)</f>
        <v>3284</v>
      </c>
      <c r="H22" s="34">
        <f>SUM(H20:H21)</f>
        <v>1</v>
      </c>
    </row>
    <row r="23" spans="1:8" ht="16.5" thickBot="1" x14ac:dyDescent="0.3">
      <c r="A23" s="22" t="s">
        <v>23</v>
      </c>
      <c r="B23" s="28">
        <v>11097</v>
      </c>
      <c r="C23" s="29">
        <f>B23/B24</f>
        <v>0.64837861524978091</v>
      </c>
      <c r="F23" s="3"/>
    </row>
    <row r="24" spans="1:8" ht="16.5" thickBot="1" x14ac:dyDescent="0.3">
      <c r="A24" s="35" t="s">
        <v>15</v>
      </c>
      <c r="B24" s="45">
        <f>SUM(B19:B23)</f>
        <v>17115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8" ht="16.5" thickBot="1" x14ac:dyDescent="0.3">
      <c r="E25" s="15"/>
      <c r="F25" s="11" t="s">
        <v>71</v>
      </c>
      <c r="G25" s="9">
        <v>1055</v>
      </c>
      <c r="H25" s="16">
        <f>G25/G29</f>
        <v>0.32692903625658504</v>
      </c>
    </row>
    <row r="26" spans="1:8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510</v>
      </c>
      <c r="H26" s="16">
        <f>G26/G29</f>
        <v>0.15804152463588472</v>
      </c>
    </row>
    <row r="27" spans="1:8" x14ac:dyDescent="0.25">
      <c r="A27" s="15" t="s">
        <v>35</v>
      </c>
      <c r="B27" s="9">
        <v>13750</v>
      </c>
      <c r="C27" s="16">
        <f>B27/B29</f>
        <v>0.81500800189674594</v>
      </c>
      <c r="E27" s="15"/>
      <c r="F27" s="11" t="s">
        <v>73</v>
      </c>
      <c r="G27" s="9">
        <v>519</v>
      </c>
      <c r="H27" s="16">
        <f>G27/G29</f>
        <v>0.16083049271769445</v>
      </c>
    </row>
    <row r="28" spans="1:8" ht="16.5" thickBot="1" x14ac:dyDescent="0.3">
      <c r="A28" s="22" t="s">
        <v>36</v>
      </c>
      <c r="B28" s="28">
        <v>3121</v>
      </c>
      <c r="C28" s="29">
        <f>B28/B29</f>
        <v>0.18499199810325412</v>
      </c>
      <c r="E28" s="15"/>
      <c r="F28" s="23" t="s">
        <v>74</v>
      </c>
      <c r="G28" s="28">
        <v>1143</v>
      </c>
      <c r="H28" s="29">
        <f>G28/G29</f>
        <v>0.35419894638983573</v>
      </c>
    </row>
    <row r="29" spans="1:8" ht="16.5" thickBot="1" x14ac:dyDescent="0.3">
      <c r="A29" s="32" t="s">
        <v>15</v>
      </c>
      <c r="B29" s="45">
        <f>SUM(B27:B28)</f>
        <v>16871</v>
      </c>
      <c r="C29" s="34">
        <f>SUM(C27:C28)</f>
        <v>1</v>
      </c>
      <c r="E29" s="27"/>
      <c r="F29" s="39" t="s">
        <v>15</v>
      </c>
      <c r="G29" s="45">
        <f>SUM(G25:G28)</f>
        <v>3227</v>
      </c>
      <c r="H29" s="34">
        <f>SUM(H25:H28)</f>
        <v>0.99999999999999989</v>
      </c>
    </row>
    <row r="30" spans="1:8" ht="16.5" thickBot="1" x14ac:dyDescent="0.3">
      <c r="E30" s="4"/>
      <c r="F30" s="3"/>
      <c r="G30" s="43"/>
      <c r="H30" s="6"/>
    </row>
    <row r="31" spans="1:8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8" x14ac:dyDescent="0.25">
      <c r="A32" s="15" t="s">
        <v>38</v>
      </c>
      <c r="B32" s="9">
        <v>3904</v>
      </c>
      <c r="C32" s="16">
        <f>B32/B34</f>
        <v>0.27408031451839371</v>
      </c>
      <c r="E32" s="15"/>
      <c r="F32" s="11" t="s">
        <v>628</v>
      </c>
      <c r="G32" s="95">
        <v>970</v>
      </c>
      <c r="H32" s="16">
        <f>G32/G37</f>
        <v>0.30823006037496026</v>
      </c>
    </row>
    <row r="33" spans="1:8" ht="16.5" thickBot="1" x14ac:dyDescent="0.3">
      <c r="A33" s="22" t="s">
        <v>39</v>
      </c>
      <c r="B33" s="28">
        <v>10340</v>
      </c>
      <c r="C33" s="29">
        <f>B33/B34</f>
        <v>0.72591968548160624</v>
      </c>
      <c r="E33" s="15"/>
      <c r="F33" s="11" t="s">
        <v>629</v>
      </c>
      <c r="G33" s="95">
        <v>579</v>
      </c>
      <c r="H33" s="16">
        <f>G33/G37</f>
        <v>0.18398474737845566</v>
      </c>
    </row>
    <row r="34" spans="1:8" ht="16.5" thickBot="1" x14ac:dyDescent="0.3">
      <c r="A34" s="32" t="s">
        <v>15</v>
      </c>
      <c r="B34" s="45">
        <f>SUM(B32:B33)</f>
        <v>14244</v>
      </c>
      <c r="C34" s="34">
        <f>SUM(C32:C33)</f>
        <v>1</v>
      </c>
      <c r="E34" s="15"/>
      <c r="F34" s="11" t="s">
        <v>630</v>
      </c>
      <c r="G34" s="95">
        <v>665</v>
      </c>
      <c r="H34" s="16">
        <f>G34/G37</f>
        <v>0.2113123609787099</v>
      </c>
    </row>
    <row r="35" spans="1:8" ht="16.5" thickBot="1" x14ac:dyDescent="0.3">
      <c r="E35" s="15"/>
      <c r="F35" s="11" t="s">
        <v>631</v>
      </c>
      <c r="G35" s="95">
        <v>702</v>
      </c>
      <c r="H35" s="16">
        <f>G35/G37</f>
        <v>0.22306959008579599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231</v>
      </c>
      <c r="H36" s="29">
        <f>G36/G37</f>
        <v>7.3403241182078166E-2</v>
      </c>
    </row>
    <row r="37" spans="1:8" ht="16.5" thickBot="1" x14ac:dyDescent="0.3">
      <c r="A37" s="15" t="s">
        <v>53</v>
      </c>
      <c r="B37" s="9">
        <v>9339</v>
      </c>
      <c r="C37" s="16">
        <f>B37/B39</f>
        <v>0.58139824441262533</v>
      </c>
      <c r="E37" s="27"/>
      <c r="F37" s="39" t="s">
        <v>15</v>
      </c>
      <c r="G37" s="97">
        <f>SUM(G32:G36)</f>
        <v>3147</v>
      </c>
      <c r="H37" s="37">
        <f>SUM(H32:H36)</f>
        <v>1</v>
      </c>
    </row>
    <row r="38" spans="1:8" ht="16.5" thickBot="1" x14ac:dyDescent="0.3">
      <c r="A38" s="22" t="s">
        <v>54</v>
      </c>
      <c r="B38" s="28">
        <v>6724</v>
      </c>
      <c r="C38" s="29">
        <f>B38/B39</f>
        <v>0.41860175558737472</v>
      </c>
      <c r="F38" s="3"/>
    </row>
    <row r="39" spans="1:8" ht="16.5" thickBot="1" x14ac:dyDescent="0.3">
      <c r="A39" s="32" t="s">
        <v>15</v>
      </c>
      <c r="B39" s="45">
        <f>SUM(B37:B38)</f>
        <v>16063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1440</v>
      </c>
      <c r="H40" s="16">
        <f>G40/G44</f>
        <v>0.47105004906771347</v>
      </c>
    </row>
    <row r="41" spans="1:8" x14ac:dyDescent="0.25">
      <c r="E41" s="15"/>
      <c r="F41" s="11" t="s">
        <v>77</v>
      </c>
      <c r="G41" s="9">
        <v>541</v>
      </c>
      <c r="H41" s="16">
        <f>G41/G44</f>
        <v>0.17697088649002291</v>
      </c>
    </row>
    <row r="42" spans="1:8" x14ac:dyDescent="0.25">
      <c r="E42" s="15"/>
      <c r="F42" s="11" t="s">
        <v>78</v>
      </c>
      <c r="G42" s="9">
        <v>661</v>
      </c>
      <c r="H42" s="16">
        <f>G42/G44</f>
        <v>0.21622505724566568</v>
      </c>
    </row>
    <row r="43" spans="1:8" ht="16.5" thickBot="1" x14ac:dyDescent="0.3">
      <c r="E43" s="15"/>
      <c r="F43" s="23" t="s">
        <v>79</v>
      </c>
      <c r="G43" s="28">
        <v>415</v>
      </c>
      <c r="H43" s="29">
        <f>G43/G44</f>
        <v>0.13575400719659797</v>
      </c>
    </row>
    <row r="44" spans="1:8" ht="16.5" thickBot="1" x14ac:dyDescent="0.3">
      <c r="E44" s="27"/>
      <c r="F44" s="39" t="s">
        <v>15</v>
      </c>
      <c r="G44" s="45">
        <f>SUM(G40:G43)</f>
        <v>3057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2039</v>
      </c>
      <c r="H47" s="16">
        <f>G47/G49</f>
        <v>0.70116918844566711</v>
      </c>
    </row>
    <row r="48" spans="1:8" ht="16.5" thickBot="1" x14ac:dyDescent="0.3">
      <c r="B48"/>
      <c r="E48" s="15"/>
      <c r="F48" s="23" t="s">
        <v>82</v>
      </c>
      <c r="G48" s="28">
        <v>869</v>
      </c>
      <c r="H48" s="29">
        <f>G48/G49</f>
        <v>0.29883081155433289</v>
      </c>
    </row>
    <row r="49" spans="2:8" ht="16.5" thickBot="1" x14ac:dyDescent="0.3">
      <c r="B49"/>
      <c r="E49" s="27"/>
      <c r="F49" s="39" t="s">
        <v>15</v>
      </c>
      <c r="G49" s="45">
        <f>SUM(G47:G48)</f>
        <v>2908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2113</v>
      </c>
      <c r="H52" s="16">
        <f>G52/G54</f>
        <v>0.74637937124690923</v>
      </c>
    </row>
    <row r="53" spans="2:8" ht="16.5" thickBot="1" x14ac:dyDescent="0.3">
      <c r="B53"/>
      <c r="E53" s="15"/>
      <c r="F53" s="23" t="s">
        <v>85</v>
      </c>
      <c r="G53" s="28">
        <v>718</v>
      </c>
      <c r="H53" s="29">
        <f>G53/G54</f>
        <v>0.25362062875309077</v>
      </c>
    </row>
    <row r="54" spans="2:8" ht="16.5" thickBot="1" x14ac:dyDescent="0.3">
      <c r="B54"/>
      <c r="E54" s="27"/>
      <c r="F54" s="39" t="s">
        <v>15</v>
      </c>
      <c r="G54" s="45">
        <f>SUM(G52:G53)</f>
        <v>2831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1198</v>
      </c>
      <c r="H57" s="16">
        <f>G57/G59</f>
        <v>0.40391099123398516</v>
      </c>
    </row>
    <row r="58" spans="2:8" ht="16.5" thickBot="1" x14ac:dyDescent="0.3">
      <c r="B58"/>
      <c r="E58" s="15"/>
      <c r="F58" s="23" t="s">
        <v>88</v>
      </c>
      <c r="G58" s="28">
        <v>1768</v>
      </c>
      <c r="H58" s="29">
        <f>G58/G59</f>
        <v>0.59608900876601478</v>
      </c>
    </row>
    <row r="59" spans="2:8" ht="16.5" thickBot="1" x14ac:dyDescent="0.3">
      <c r="B59"/>
      <c r="E59" s="27"/>
      <c r="F59" s="39" t="s">
        <v>15</v>
      </c>
      <c r="G59" s="45">
        <f>SUM(G57:G58)</f>
        <v>2966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1469</v>
      </c>
      <c r="H62" s="16">
        <f>G62/G64</f>
        <v>0.49444631437226522</v>
      </c>
    </row>
    <row r="63" spans="2:8" ht="16.5" thickBot="1" x14ac:dyDescent="0.3">
      <c r="B63"/>
      <c r="E63" s="15"/>
      <c r="F63" s="23" t="s">
        <v>91</v>
      </c>
      <c r="G63" s="28">
        <v>1502</v>
      </c>
      <c r="H63" s="29">
        <f>G63/G64</f>
        <v>0.50555368562773473</v>
      </c>
    </row>
    <row r="64" spans="2:8" ht="16.5" thickBot="1" x14ac:dyDescent="0.3">
      <c r="B64"/>
      <c r="E64" s="27"/>
      <c r="F64" s="39" t="s">
        <v>15</v>
      </c>
      <c r="G64" s="45">
        <f>SUM(G62:G63)</f>
        <v>2971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1696</v>
      </c>
      <c r="H67" s="16">
        <f>G67/G70</f>
        <v>0.39506172839506171</v>
      </c>
    </row>
    <row r="68" spans="2:8" x14ac:dyDescent="0.25">
      <c r="B68"/>
      <c r="E68" s="15"/>
      <c r="F68" s="11" t="s">
        <v>94</v>
      </c>
      <c r="G68" s="9">
        <v>1186</v>
      </c>
      <c r="H68" s="16">
        <f>G68/G70</f>
        <v>0.27626368506871651</v>
      </c>
    </row>
    <row r="69" spans="2:8" ht="16.5" thickBot="1" x14ac:dyDescent="0.3">
      <c r="B69"/>
      <c r="E69" s="15"/>
      <c r="F69" s="23" t="s">
        <v>95</v>
      </c>
      <c r="G69" s="28">
        <v>1411</v>
      </c>
      <c r="H69" s="29">
        <f>G69/G70</f>
        <v>0.32867458653622178</v>
      </c>
    </row>
    <row r="70" spans="2:8" ht="16.5" thickBot="1" x14ac:dyDescent="0.3">
      <c r="B70"/>
      <c r="E70" s="27"/>
      <c r="F70" s="39" t="s">
        <v>15</v>
      </c>
      <c r="G70" s="45">
        <f>SUM(G67:G69)</f>
        <v>4293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1452</v>
      </c>
      <c r="H73" s="16">
        <f>G73/G75</f>
        <v>0.35640648011782033</v>
      </c>
    </row>
    <row r="74" spans="2:8" ht="16.5" thickBot="1" x14ac:dyDescent="0.3">
      <c r="B74"/>
      <c r="E74" s="15"/>
      <c r="F74" s="23" t="s">
        <v>98</v>
      </c>
      <c r="G74" s="28">
        <v>2622</v>
      </c>
      <c r="H74" s="29">
        <f>G74/G75</f>
        <v>0.64359351988217972</v>
      </c>
    </row>
    <row r="75" spans="2:8" ht="16.5" thickBot="1" x14ac:dyDescent="0.3">
      <c r="B75"/>
      <c r="E75" s="27"/>
      <c r="F75" s="39" t="s">
        <v>15</v>
      </c>
      <c r="G75" s="45">
        <f>SUM(G73:G74)</f>
        <v>4074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1855</v>
      </c>
      <c r="H78" s="16">
        <f>G78/G82</f>
        <v>0.44282645022678446</v>
      </c>
    </row>
    <row r="79" spans="2:8" x14ac:dyDescent="0.25">
      <c r="B79"/>
      <c r="E79" s="22"/>
      <c r="F79" s="23" t="s">
        <v>101</v>
      </c>
      <c r="G79" s="28">
        <v>488</v>
      </c>
      <c r="H79" s="29">
        <f>G79/G82</f>
        <v>0.11649558367152064</v>
      </c>
    </row>
    <row r="80" spans="2:8" x14ac:dyDescent="0.25">
      <c r="B80"/>
      <c r="E80" s="15"/>
      <c r="F80" s="11" t="s">
        <v>635</v>
      </c>
      <c r="G80" s="9">
        <v>1422</v>
      </c>
      <c r="H80" s="16">
        <f>G80/G82</f>
        <v>0.33946049176414417</v>
      </c>
    </row>
    <row r="81" spans="2:8" ht="16.5" thickBot="1" x14ac:dyDescent="0.3">
      <c r="B81"/>
      <c r="E81" s="17"/>
      <c r="F81" s="91" t="s">
        <v>636</v>
      </c>
      <c r="G81" s="40">
        <v>424</v>
      </c>
      <c r="H81" s="41">
        <f>G81/G82</f>
        <v>0.10121747433755073</v>
      </c>
    </row>
    <row r="82" spans="2:8" ht="16.5" thickBot="1" x14ac:dyDescent="0.3">
      <c r="B82"/>
      <c r="E82" s="104"/>
      <c r="F82" s="105" t="s">
        <v>15</v>
      </c>
      <c r="G82" s="106">
        <f>SUM(G78:G81)</f>
        <v>4189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1599</v>
      </c>
      <c r="H85" s="16">
        <f>G85/G88</f>
        <v>0.39171974522292996</v>
      </c>
    </row>
    <row r="86" spans="2:8" x14ac:dyDescent="0.25">
      <c r="B86"/>
      <c r="E86" s="15"/>
      <c r="F86" s="11" t="s">
        <v>104</v>
      </c>
      <c r="G86" s="9">
        <v>1429</v>
      </c>
      <c r="H86" s="16">
        <f>G86/G88</f>
        <v>0.35007349338559529</v>
      </c>
    </row>
    <row r="87" spans="2:8" ht="16.5" thickBot="1" x14ac:dyDescent="0.3">
      <c r="B87"/>
      <c r="E87" s="15"/>
      <c r="F87" s="23" t="s">
        <v>105</v>
      </c>
      <c r="G87" s="28">
        <v>1054</v>
      </c>
      <c r="H87" s="29">
        <f>G87/G88</f>
        <v>0.25820676139147475</v>
      </c>
    </row>
    <row r="88" spans="2:8" ht="16.5" thickBot="1" x14ac:dyDescent="0.3">
      <c r="B88"/>
      <c r="E88" s="27"/>
      <c r="F88" s="39" t="s">
        <v>15</v>
      </c>
      <c r="G88" s="45">
        <f>SUM(G85:G87)</f>
        <v>4082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2464</v>
      </c>
      <c r="H91" s="16">
        <f>G91/G93</f>
        <v>0.60975006186587477</v>
      </c>
    </row>
    <row r="92" spans="2:8" ht="16.5" thickBot="1" x14ac:dyDescent="0.3">
      <c r="B92"/>
      <c r="E92" s="15"/>
      <c r="F92" s="23" t="s">
        <v>108</v>
      </c>
      <c r="G92" s="28">
        <v>1577</v>
      </c>
      <c r="H92" s="29">
        <f>G92/G93</f>
        <v>0.39024993813412523</v>
      </c>
    </row>
    <row r="93" spans="2:8" ht="16.5" thickBot="1" x14ac:dyDescent="0.3">
      <c r="B93"/>
      <c r="E93" s="27"/>
      <c r="F93" s="39" t="s">
        <v>15</v>
      </c>
      <c r="G93" s="45">
        <f>SUM(G91:G92)</f>
        <v>4041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1616</v>
      </c>
      <c r="H96" s="16">
        <f>G96/G98</f>
        <v>0.41952232606438211</v>
      </c>
    </row>
    <row r="97" spans="2:8" ht="16.5" thickBot="1" x14ac:dyDescent="0.3">
      <c r="B97"/>
      <c r="E97" s="15"/>
      <c r="F97" s="23" t="s">
        <v>111</v>
      </c>
      <c r="G97" s="28">
        <v>2236</v>
      </c>
      <c r="H97" s="29">
        <f>G97/G98</f>
        <v>0.58047767393561789</v>
      </c>
    </row>
    <row r="98" spans="2:8" ht="16.5" thickBot="1" x14ac:dyDescent="0.3">
      <c r="B98"/>
      <c r="E98" s="27"/>
      <c r="F98" s="39" t="s">
        <v>15</v>
      </c>
      <c r="G98" s="45">
        <f>SUM(G96:G97)</f>
        <v>3852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980</v>
      </c>
      <c r="H101" s="16">
        <f>G101/G103</f>
        <v>0.55872291904218929</v>
      </c>
    </row>
    <row r="102" spans="2:8" ht="16.5" thickBot="1" x14ac:dyDescent="0.3">
      <c r="B102"/>
      <c r="E102" s="15"/>
      <c r="F102" s="23" t="s">
        <v>114</v>
      </c>
      <c r="G102" s="28">
        <v>774</v>
      </c>
      <c r="H102" s="29">
        <f>G102/G103</f>
        <v>0.44127708095781071</v>
      </c>
    </row>
    <row r="103" spans="2:8" ht="16.5" thickBot="1" x14ac:dyDescent="0.3">
      <c r="B103"/>
      <c r="E103" s="27"/>
      <c r="F103" s="39" t="s">
        <v>15</v>
      </c>
      <c r="G103" s="45">
        <f>SUM(G101:G102)</f>
        <v>1754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859</v>
      </c>
      <c r="H106" s="16">
        <f>G106/G108</f>
        <v>0.41258405379442842</v>
      </c>
    </row>
    <row r="107" spans="2:8" ht="16.5" thickBot="1" x14ac:dyDescent="0.3">
      <c r="B107"/>
      <c r="E107" s="15"/>
      <c r="F107" s="23" t="s">
        <v>117</v>
      </c>
      <c r="G107" s="28">
        <v>1223</v>
      </c>
      <c r="H107" s="29">
        <f>G107/G108</f>
        <v>0.58741594620557158</v>
      </c>
    </row>
    <row r="108" spans="2:8" ht="16.5" thickBot="1" x14ac:dyDescent="0.3">
      <c r="B108"/>
      <c r="E108" s="27"/>
      <c r="F108" s="39" t="s">
        <v>15</v>
      </c>
      <c r="G108" s="45">
        <f>SUM(G106:G107)</f>
        <v>2082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1018</v>
      </c>
      <c r="H111" s="16">
        <f>G111/G116</f>
        <v>0.28879432624113477</v>
      </c>
    </row>
    <row r="112" spans="2:8" x14ac:dyDescent="0.25">
      <c r="B112"/>
      <c r="E112" s="15"/>
      <c r="F112" s="11" t="s">
        <v>120</v>
      </c>
      <c r="G112" s="9">
        <v>253</v>
      </c>
      <c r="H112" s="16">
        <f>G112/G116</f>
        <v>7.1773049645390066E-2</v>
      </c>
    </row>
    <row r="113" spans="2:8" x14ac:dyDescent="0.25">
      <c r="B113"/>
      <c r="E113" s="15"/>
      <c r="F113" s="11" t="s">
        <v>121</v>
      </c>
      <c r="G113" s="9">
        <v>811</v>
      </c>
      <c r="H113" s="16">
        <f>G113/G116</f>
        <v>0.23007092198581561</v>
      </c>
    </row>
    <row r="114" spans="2:8" x14ac:dyDescent="0.25">
      <c r="B114"/>
      <c r="E114" s="15"/>
      <c r="F114" s="11" t="s">
        <v>122</v>
      </c>
      <c r="G114" s="9">
        <v>583</v>
      </c>
      <c r="H114" s="16">
        <f>G114/G116</f>
        <v>0.16539007092198582</v>
      </c>
    </row>
    <row r="115" spans="2:8" ht="16.5" thickBot="1" x14ac:dyDescent="0.3">
      <c r="B115"/>
      <c r="E115" s="15"/>
      <c r="F115" s="23" t="s">
        <v>123</v>
      </c>
      <c r="G115" s="28">
        <v>860</v>
      </c>
      <c r="H115" s="29">
        <f>G115/G116</f>
        <v>0.24397163120567375</v>
      </c>
    </row>
    <row r="116" spans="2:8" ht="16.5" thickBot="1" x14ac:dyDescent="0.3">
      <c r="B116"/>
      <c r="E116" s="27"/>
      <c r="F116" s="39" t="s">
        <v>15</v>
      </c>
      <c r="G116" s="45">
        <f>SUM(G111:G115)</f>
        <v>3525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1689</v>
      </c>
      <c r="H119" s="16">
        <f>G119/G121</f>
        <v>0.49328271028037385</v>
      </c>
    </row>
    <row r="120" spans="2:8" ht="16.5" thickBot="1" x14ac:dyDescent="0.3">
      <c r="B120"/>
      <c r="E120" s="15"/>
      <c r="F120" s="23" t="s">
        <v>126</v>
      </c>
      <c r="G120" s="28">
        <v>1735</v>
      </c>
      <c r="H120" s="29">
        <f>G120/G121</f>
        <v>0.50671728971962615</v>
      </c>
    </row>
    <row r="121" spans="2:8" ht="16.5" thickBot="1" x14ac:dyDescent="0.3">
      <c r="B121"/>
      <c r="E121" s="27"/>
      <c r="F121" s="39" t="s">
        <v>15</v>
      </c>
      <c r="G121" s="45">
        <f>SUM(G119:G120)</f>
        <v>3424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1767</v>
      </c>
      <c r="H124" s="16">
        <f>G124/G127</f>
        <v>0.51291727140783749</v>
      </c>
    </row>
    <row r="125" spans="2:8" x14ac:dyDescent="0.25">
      <c r="B125"/>
      <c r="E125" s="15"/>
      <c r="F125" s="11" t="s">
        <v>129</v>
      </c>
      <c r="G125" s="9">
        <v>536</v>
      </c>
      <c r="H125" s="16">
        <f>G125/G127</f>
        <v>0.1555878084179971</v>
      </c>
    </row>
    <row r="126" spans="2:8" ht="16.5" thickBot="1" x14ac:dyDescent="0.3">
      <c r="B126"/>
      <c r="E126" s="15"/>
      <c r="F126" s="23" t="s">
        <v>130</v>
      </c>
      <c r="G126" s="28">
        <v>1142</v>
      </c>
      <c r="H126" s="29">
        <f>G126/G127</f>
        <v>0.33149492017416543</v>
      </c>
    </row>
    <row r="127" spans="2:8" ht="16.5" thickBot="1" x14ac:dyDescent="0.3">
      <c r="B127"/>
      <c r="E127" s="27"/>
      <c r="F127" s="39" t="s">
        <v>15</v>
      </c>
      <c r="G127" s="45">
        <f>SUM(G124:G126)</f>
        <v>3445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1807</v>
      </c>
      <c r="H130" s="16">
        <f>G130/G134</f>
        <v>0.50801236997469779</v>
      </c>
    </row>
    <row r="131" spans="2:8" x14ac:dyDescent="0.25">
      <c r="B131"/>
      <c r="E131" s="15"/>
      <c r="F131" s="11" t="s">
        <v>133</v>
      </c>
      <c r="G131" s="9">
        <v>298</v>
      </c>
      <c r="H131" s="16">
        <f>G131/G134</f>
        <v>8.3778464998594315E-2</v>
      </c>
    </row>
    <row r="132" spans="2:8" x14ac:dyDescent="0.25">
      <c r="B132"/>
      <c r="E132" s="15"/>
      <c r="F132" s="11" t="s">
        <v>134</v>
      </c>
      <c r="G132" s="9">
        <v>1159</v>
      </c>
      <c r="H132" s="16">
        <f>G132/G134</f>
        <v>0.32583637897104301</v>
      </c>
    </row>
    <row r="133" spans="2:8" ht="16.5" thickBot="1" x14ac:dyDescent="0.3">
      <c r="B133"/>
      <c r="E133" s="15"/>
      <c r="F133" s="23" t="s">
        <v>135</v>
      </c>
      <c r="G133" s="28">
        <v>293</v>
      </c>
      <c r="H133" s="29">
        <f>G133/G134</f>
        <v>8.2372786055664893E-2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3557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2198</v>
      </c>
      <c r="H137" s="16">
        <f>G137/G139</f>
        <v>0.63215415588150703</v>
      </c>
    </row>
    <row r="138" spans="2:8" ht="16.5" thickBot="1" x14ac:dyDescent="0.3">
      <c r="B138"/>
      <c r="E138" s="15"/>
      <c r="F138" s="23" t="s">
        <v>138</v>
      </c>
      <c r="G138" s="28">
        <v>1279</v>
      </c>
      <c r="H138" s="29">
        <f>G138/G139</f>
        <v>0.36784584411849297</v>
      </c>
    </row>
    <row r="139" spans="2:8" ht="16.5" thickBot="1" x14ac:dyDescent="0.3">
      <c r="B139"/>
      <c r="E139" s="27"/>
      <c r="F139" s="39" t="s">
        <v>15</v>
      </c>
      <c r="G139" s="45">
        <f>SUM(G137:G138)</f>
        <v>3477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854</v>
      </c>
      <c r="H142" s="16">
        <f>G142/G146</f>
        <v>0.24117480937588251</v>
      </c>
    </row>
    <row r="143" spans="2:8" x14ac:dyDescent="0.25">
      <c r="E143" s="15"/>
      <c r="F143" s="11" t="s">
        <v>141</v>
      </c>
      <c r="G143" s="9">
        <v>1168</v>
      </c>
      <c r="H143" s="16">
        <f>G143/G146</f>
        <v>0.32985032476701498</v>
      </c>
    </row>
    <row r="144" spans="2:8" x14ac:dyDescent="0.25">
      <c r="E144" s="15"/>
      <c r="F144" s="11" t="s">
        <v>142</v>
      </c>
      <c r="G144" s="9">
        <v>511</v>
      </c>
      <c r="H144" s="16">
        <f>G144/G146</f>
        <v>0.14430951708556905</v>
      </c>
    </row>
    <row r="145" spans="5:8" ht="16.5" thickBot="1" x14ac:dyDescent="0.3">
      <c r="E145" s="15"/>
      <c r="F145" s="23" t="s">
        <v>143</v>
      </c>
      <c r="G145" s="28">
        <v>1008</v>
      </c>
      <c r="H145" s="29">
        <f>G145/G146</f>
        <v>0.28466534877153349</v>
      </c>
    </row>
    <row r="146" spans="5:8" ht="16.5" thickBot="1" x14ac:dyDescent="0.3">
      <c r="E146" s="27"/>
      <c r="F146" s="39" t="s">
        <v>15</v>
      </c>
      <c r="G146" s="45">
        <f>SUM(G142:G145)</f>
        <v>3541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1676</v>
      </c>
      <c r="H149" s="16">
        <f>G149/G152</f>
        <v>0.46828723107013132</v>
      </c>
    </row>
    <row r="150" spans="5:8" x14ac:dyDescent="0.25">
      <c r="E150" s="15"/>
      <c r="F150" s="11" t="s">
        <v>146</v>
      </c>
      <c r="G150" s="9">
        <v>583</v>
      </c>
      <c r="H150" s="16">
        <f>G150/G152</f>
        <v>0.16289466331377481</v>
      </c>
    </row>
    <row r="151" spans="5:8" ht="16.5" thickBot="1" x14ac:dyDescent="0.3">
      <c r="E151" s="15"/>
      <c r="F151" s="23" t="s">
        <v>147</v>
      </c>
      <c r="G151" s="28">
        <v>1320</v>
      </c>
      <c r="H151" s="29">
        <f>G151/G152</f>
        <v>0.36881810561609391</v>
      </c>
    </row>
    <row r="152" spans="5:8" ht="16.5" thickBot="1" x14ac:dyDescent="0.3">
      <c r="E152" s="27"/>
      <c r="F152" s="39" t="s">
        <v>15</v>
      </c>
      <c r="G152" s="45">
        <f>SUM(G149:G151)</f>
        <v>3579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1748</v>
      </c>
      <c r="H155" s="16">
        <f>G155/G158</f>
        <v>0.49476365694876873</v>
      </c>
    </row>
    <row r="156" spans="5:8" x14ac:dyDescent="0.25">
      <c r="E156" s="15"/>
      <c r="F156" s="11" t="s">
        <v>150</v>
      </c>
      <c r="G156" s="9">
        <v>511</v>
      </c>
      <c r="H156" s="16">
        <f>G156/G158</f>
        <v>0.14463628644211718</v>
      </c>
    </row>
    <row r="157" spans="5:8" ht="16.5" thickBot="1" x14ac:dyDescent="0.3">
      <c r="E157" s="15"/>
      <c r="F157" s="23" t="s">
        <v>151</v>
      </c>
      <c r="G157" s="28">
        <v>1274</v>
      </c>
      <c r="H157" s="29">
        <f>G157/G158</f>
        <v>0.36060005660911409</v>
      </c>
    </row>
    <row r="158" spans="5:8" ht="16.5" thickBot="1" x14ac:dyDescent="0.3">
      <c r="E158" s="27"/>
      <c r="F158" s="39" t="s">
        <v>15</v>
      </c>
      <c r="G158" s="45">
        <f>SUM(G155:G157)</f>
        <v>3533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1975</v>
      </c>
      <c r="H161" s="16">
        <f>G161/G163</f>
        <v>0.57462903695082923</v>
      </c>
    </row>
    <row r="162" spans="5:8" ht="16.5" thickBot="1" x14ac:dyDescent="0.3">
      <c r="E162" s="15"/>
      <c r="F162" s="23" t="s">
        <v>154</v>
      </c>
      <c r="G162" s="28">
        <v>1462</v>
      </c>
      <c r="H162" s="29">
        <f>G162/G163</f>
        <v>0.42537096304917077</v>
      </c>
    </row>
    <row r="163" spans="5:8" ht="16.5" thickBot="1" x14ac:dyDescent="0.3">
      <c r="E163" s="27"/>
      <c r="F163" s="39" t="s">
        <v>15</v>
      </c>
      <c r="G163" s="45">
        <f>SUM(G161:G162)</f>
        <v>3437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2037</v>
      </c>
      <c r="H166" s="16">
        <f>G166/G168</f>
        <v>0.60661107802263248</v>
      </c>
    </row>
    <row r="167" spans="5:8" ht="16.5" thickBot="1" x14ac:dyDescent="0.3">
      <c r="E167" s="15"/>
      <c r="F167" s="23" t="s">
        <v>157</v>
      </c>
      <c r="G167" s="28">
        <v>1321</v>
      </c>
      <c r="H167" s="29">
        <f>G167/G168</f>
        <v>0.39338892197736747</v>
      </c>
    </row>
    <row r="168" spans="5:8" ht="16.5" thickBot="1" x14ac:dyDescent="0.3">
      <c r="E168" s="27"/>
      <c r="F168" s="39" t="s">
        <v>15</v>
      </c>
      <c r="G168" s="45">
        <f>SUM(G166:G167)</f>
        <v>3358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1330</v>
      </c>
      <c r="H171" s="16">
        <f>G171/G176</f>
        <v>0.19100962228924315</v>
      </c>
    </row>
    <row r="172" spans="5:8" x14ac:dyDescent="0.25">
      <c r="E172" s="15"/>
      <c r="F172" s="11" t="s">
        <v>50</v>
      </c>
      <c r="G172" s="9">
        <v>2102</v>
      </c>
      <c r="H172" s="16">
        <f>G172/G176</f>
        <v>0.30188137297142037</v>
      </c>
    </row>
    <row r="173" spans="5:8" x14ac:dyDescent="0.25">
      <c r="E173" s="15"/>
      <c r="F173" s="11" t="s">
        <v>160</v>
      </c>
      <c r="G173" s="9">
        <v>1658</v>
      </c>
      <c r="H173" s="16">
        <f>G173/G176</f>
        <v>0.23811575470343244</v>
      </c>
    </row>
    <row r="174" spans="5:8" x14ac:dyDescent="0.25">
      <c r="E174" s="15"/>
      <c r="F174" s="11" t="s">
        <v>161</v>
      </c>
      <c r="G174" s="9">
        <v>720</v>
      </c>
      <c r="H174" s="16">
        <f>G174/G176</f>
        <v>0.1034037052994399</v>
      </c>
    </row>
    <row r="175" spans="5:8" ht="16.5" thickBot="1" x14ac:dyDescent="0.3">
      <c r="E175" s="15"/>
      <c r="F175" s="23" t="s">
        <v>162</v>
      </c>
      <c r="G175" s="28">
        <v>1153</v>
      </c>
      <c r="H175" s="29">
        <f>G175/G176</f>
        <v>0.16558954473646417</v>
      </c>
    </row>
    <row r="176" spans="5:8" ht="16.5" thickBot="1" x14ac:dyDescent="0.3">
      <c r="E176" s="27"/>
      <c r="F176" s="39" t="s">
        <v>15</v>
      </c>
      <c r="G176" s="45">
        <f>SUM(G171:G175)</f>
        <v>6963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5608</v>
      </c>
      <c r="H179" s="16">
        <f>G179/G181</f>
        <v>0.82885013301803134</v>
      </c>
    </row>
    <row r="180" spans="5:8" ht="16.5" thickBot="1" x14ac:dyDescent="0.3">
      <c r="E180" s="15"/>
      <c r="F180" s="23" t="s">
        <v>165</v>
      </c>
      <c r="G180" s="28">
        <v>1158</v>
      </c>
      <c r="H180" s="29">
        <f>G180/G181</f>
        <v>0.17114986698196866</v>
      </c>
    </row>
    <row r="181" spans="5:8" ht="16.5" thickBot="1" x14ac:dyDescent="0.3">
      <c r="E181" s="27"/>
      <c r="F181" s="39" t="s">
        <v>15</v>
      </c>
      <c r="G181" s="45">
        <f>SUM(G179:G180)</f>
        <v>6766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4152</v>
      </c>
      <c r="H184" s="16">
        <f>G184/G186</f>
        <v>0.62813918305597582</v>
      </c>
    </row>
    <row r="185" spans="5:8" ht="16.5" thickBot="1" x14ac:dyDescent="0.3">
      <c r="E185" s="15"/>
      <c r="F185" s="23" t="s">
        <v>168</v>
      </c>
      <c r="G185" s="28">
        <v>2458</v>
      </c>
      <c r="H185" s="29">
        <f>G185/G186</f>
        <v>0.37186081694402423</v>
      </c>
    </row>
    <row r="186" spans="5:8" ht="16.5" thickBot="1" x14ac:dyDescent="0.3">
      <c r="E186" s="27"/>
      <c r="F186" s="39" t="s">
        <v>15</v>
      </c>
      <c r="G186" s="45">
        <f>SUM(G184:G185)</f>
        <v>6610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A13" workbookViewId="0">
      <selection activeCell="I16" sqref="I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7.625" customWidth="1"/>
    <col min="17" max="17" width="12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175</v>
      </c>
      <c r="K2" s="13"/>
      <c r="L2" s="44" t="s">
        <v>16</v>
      </c>
      <c r="M2" s="19" t="s">
        <v>17</v>
      </c>
      <c r="O2" s="12" t="s">
        <v>284</v>
      </c>
      <c r="P2" s="13" t="s">
        <v>287</v>
      </c>
      <c r="Q2" s="14" t="s">
        <v>17</v>
      </c>
    </row>
    <row r="3" spans="1:17" x14ac:dyDescent="0.25">
      <c r="A3" s="15" t="s">
        <v>2</v>
      </c>
      <c r="B3" s="9">
        <v>230</v>
      </c>
      <c r="C3" s="16">
        <f>B3/B16</f>
        <v>4.5381003117477602E-3</v>
      </c>
      <c r="E3" s="15" t="s">
        <v>56</v>
      </c>
      <c r="F3" s="8" t="s">
        <v>57</v>
      </c>
      <c r="G3" s="9">
        <v>3215</v>
      </c>
      <c r="H3" s="16">
        <f>G3/G5</f>
        <v>0.47328131900485793</v>
      </c>
      <c r="J3" s="15"/>
      <c r="K3" s="8" t="s">
        <v>176</v>
      </c>
      <c r="L3" s="9">
        <v>2916</v>
      </c>
      <c r="M3" s="16">
        <f>L3/L5</f>
        <v>0.39325691166554283</v>
      </c>
      <c r="O3" s="15" t="s">
        <v>285</v>
      </c>
      <c r="P3" s="9">
        <v>3359</v>
      </c>
      <c r="Q3" s="16">
        <f>P3/P5</f>
        <v>0.53718215256676793</v>
      </c>
    </row>
    <row r="4" spans="1:17" ht="16.5" thickBot="1" x14ac:dyDescent="0.3">
      <c r="A4" s="15" t="s">
        <v>3</v>
      </c>
      <c r="B4" s="9">
        <v>4251</v>
      </c>
      <c r="C4" s="16">
        <f>B4/B16</f>
        <v>8.3875932283651006E-2</v>
      </c>
      <c r="E4" s="15"/>
      <c r="F4" s="24" t="s">
        <v>58</v>
      </c>
      <c r="G4" s="28">
        <v>3578</v>
      </c>
      <c r="H4" s="29">
        <f>G4/G5</f>
        <v>0.52671868099514207</v>
      </c>
      <c r="J4" s="15"/>
      <c r="K4" s="24" t="s">
        <v>177</v>
      </c>
      <c r="L4" s="28">
        <v>4499</v>
      </c>
      <c r="M4" s="29">
        <f>L4/L5</f>
        <v>0.60674308833445723</v>
      </c>
      <c r="O4" s="22" t="s">
        <v>286</v>
      </c>
      <c r="P4" s="28">
        <v>2894</v>
      </c>
      <c r="Q4" s="29">
        <f>P4/P5</f>
        <v>0.46281784743323207</v>
      </c>
    </row>
    <row r="5" spans="1:17" ht="16.5" thickBot="1" x14ac:dyDescent="0.3">
      <c r="A5" s="15" t="s">
        <v>4</v>
      </c>
      <c r="B5" s="9">
        <v>49</v>
      </c>
      <c r="C5" s="16">
        <f>B5/B16</f>
        <v>9.6681267511147947E-4</v>
      </c>
      <c r="E5" s="27"/>
      <c r="F5" s="32" t="s">
        <v>15</v>
      </c>
      <c r="G5" s="45">
        <f>SUM(G3:G4)</f>
        <v>6793</v>
      </c>
      <c r="H5" s="34">
        <f>SUM(H3:H4)</f>
        <v>1</v>
      </c>
      <c r="J5" s="27"/>
      <c r="K5" s="32" t="s">
        <v>15</v>
      </c>
      <c r="L5" s="45">
        <f>SUM(L3:L4)</f>
        <v>7415</v>
      </c>
      <c r="M5" s="34">
        <f>SUM(M3:M4)</f>
        <v>1</v>
      </c>
      <c r="O5" s="32" t="s">
        <v>15</v>
      </c>
      <c r="P5" s="45">
        <f>SUM(P3:P4)</f>
        <v>6253</v>
      </c>
      <c r="Q5" s="34">
        <f>SUM(Q3:Q4)</f>
        <v>1</v>
      </c>
    </row>
    <row r="6" spans="1:17" ht="16.5" thickBot="1" x14ac:dyDescent="0.3">
      <c r="A6" s="15" t="s">
        <v>5</v>
      </c>
      <c r="B6" s="9">
        <v>8624</v>
      </c>
      <c r="C6" s="16">
        <f>B6/B16</f>
        <v>0.17015903081962039</v>
      </c>
    </row>
    <row r="7" spans="1:17" x14ac:dyDescent="0.25">
      <c r="A7" s="15" t="s">
        <v>6</v>
      </c>
      <c r="B7" s="9">
        <v>27</v>
      </c>
      <c r="C7" s="16">
        <f>B7/B16</f>
        <v>5.3273351485734585E-4</v>
      </c>
      <c r="E7" s="12" t="s">
        <v>59</v>
      </c>
      <c r="F7" s="13"/>
      <c r="G7" s="42" t="s">
        <v>16</v>
      </c>
      <c r="H7" s="19" t="s">
        <v>17</v>
      </c>
      <c r="J7" s="12" t="s">
        <v>178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16</v>
      </c>
      <c r="C8" s="16">
        <f>B8/B16</f>
        <v>3.1569393473027899E-4</v>
      </c>
      <c r="E8" s="15"/>
      <c r="F8" s="8" t="s">
        <v>60</v>
      </c>
      <c r="G8" s="9">
        <v>2531</v>
      </c>
      <c r="H8" s="16">
        <f>G8/G11</f>
        <v>0.31355302279484637</v>
      </c>
      <c r="J8" s="15"/>
      <c r="K8" s="8" t="s">
        <v>180</v>
      </c>
      <c r="L8" s="9">
        <v>3578</v>
      </c>
      <c r="M8" s="16">
        <f>L8/L10</f>
        <v>0.55309939712474876</v>
      </c>
    </row>
    <row r="9" spans="1:17" ht="16.5" thickBot="1" x14ac:dyDescent="0.3">
      <c r="A9" s="15" t="s">
        <v>8</v>
      </c>
      <c r="B9" s="9">
        <v>105</v>
      </c>
      <c r="C9" s="16">
        <f>B9/B16</f>
        <v>2.0717414466674558E-3</v>
      </c>
      <c r="E9" s="15"/>
      <c r="F9" s="8" t="s">
        <v>61</v>
      </c>
      <c r="G9" s="9">
        <v>2298</v>
      </c>
      <c r="H9" s="16">
        <f>G9/G11</f>
        <v>0.28468780971258673</v>
      </c>
      <c r="J9" s="15"/>
      <c r="K9" s="24" t="s">
        <v>179</v>
      </c>
      <c r="L9" s="28">
        <v>2891</v>
      </c>
      <c r="M9" s="29">
        <f>L9/L10</f>
        <v>0.44690060287525118</v>
      </c>
    </row>
    <row r="10" spans="1:17" ht="16.5" thickBot="1" x14ac:dyDescent="0.3">
      <c r="A10" s="15" t="s">
        <v>9</v>
      </c>
      <c r="B10" s="9">
        <v>3005</v>
      </c>
      <c r="C10" s="16">
        <f>B10/B16</f>
        <v>5.9291267116530523E-2</v>
      </c>
      <c r="E10" s="15"/>
      <c r="F10" s="24" t="s">
        <v>62</v>
      </c>
      <c r="G10" s="28">
        <v>3243</v>
      </c>
      <c r="H10" s="29">
        <f>G10/G11</f>
        <v>0.4017591674925669</v>
      </c>
      <c r="J10" s="27"/>
      <c r="K10" s="32" t="s">
        <v>15</v>
      </c>
      <c r="L10" s="45">
        <f>SUM(L8:L9)</f>
        <v>6469</v>
      </c>
      <c r="M10" s="34">
        <f>SUM(M8:M9)</f>
        <v>1</v>
      </c>
    </row>
    <row r="11" spans="1:17" ht="16.5" thickBot="1" x14ac:dyDescent="0.3">
      <c r="A11" s="15" t="s">
        <v>10</v>
      </c>
      <c r="B11" s="9">
        <v>118</v>
      </c>
      <c r="C11" s="16">
        <f>B11/B16</f>
        <v>2.3282427686358077E-3</v>
      </c>
      <c r="E11" s="27"/>
      <c r="F11" s="32" t="s">
        <v>15</v>
      </c>
      <c r="G11" s="45">
        <f>SUM(G8:G10)</f>
        <v>8072</v>
      </c>
      <c r="H11" s="34">
        <f>SUM(H8:H10)</f>
        <v>1</v>
      </c>
    </row>
    <row r="12" spans="1:17" ht="16.5" thickBot="1" x14ac:dyDescent="0.3">
      <c r="A12" s="15" t="s">
        <v>11</v>
      </c>
      <c r="B12" s="9">
        <v>9761</v>
      </c>
      <c r="C12" s="16">
        <f>B12/B16</f>
        <v>0.19259303105639083</v>
      </c>
      <c r="F12" s="4"/>
      <c r="J12" s="12" t="s">
        <v>214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39</v>
      </c>
      <c r="C13" s="16">
        <f>B13/B16</f>
        <v>7.695039659050551E-4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42</v>
      </c>
      <c r="L13" s="9">
        <v>2845</v>
      </c>
      <c r="M13" s="16">
        <f>L13/L16</f>
        <v>0.3295875810936052</v>
      </c>
    </row>
    <row r="14" spans="1:17" x14ac:dyDescent="0.25">
      <c r="A14" s="15" t="s">
        <v>13</v>
      </c>
      <c r="B14" s="9">
        <v>23756</v>
      </c>
      <c r="C14" s="16">
        <f>B14/B16</f>
        <v>0.46872656959078174</v>
      </c>
      <c r="E14" s="21"/>
      <c r="F14" s="10" t="s">
        <v>64</v>
      </c>
      <c r="G14" s="9">
        <v>2845</v>
      </c>
      <c r="H14" s="16">
        <f>G14/G17</f>
        <v>0.37903010924593661</v>
      </c>
      <c r="J14" s="15"/>
      <c r="K14" s="8" t="s">
        <v>652</v>
      </c>
      <c r="L14" s="9">
        <v>4682</v>
      </c>
      <c r="M14" s="16">
        <f>L14/L16</f>
        <v>0.54240037071362368</v>
      </c>
    </row>
    <row r="15" spans="1:17" ht="16.5" thickBot="1" x14ac:dyDescent="0.3">
      <c r="A15" s="22" t="s">
        <v>14</v>
      </c>
      <c r="B15" s="28">
        <v>701</v>
      </c>
      <c r="C15" s="29">
        <f>B15/B16</f>
        <v>1.3831340515370348E-2</v>
      </c>
      <c r="E15" s="21"/>
      <c r="F15" s="10" t="s">
        <v>65</v>
      </c>
      <c r="G15" s="9">
        <v>3026</v>
      </c>
      <c r="H15" s="16">
        <f>G15/G17</f>
        <v>0.40314415134559017</v>
      </c>
      <c r="J15" s="15"/>
      <c r="K15" s="24" t="s">
        <v>653</v>
      </c>
      <c r="L15" s="28">
        <v>1105</v>
      </c>
      <c r="M15" s="29">
        <f>L15/L16</f>
        <v>0.12801204819277109</v>
      </c>
    </row>
    <row r="16" spans="1:17" ht="16.5" thickBot="1" x14ac:dyDescent="0.3">
      <c r="A16" s="32" t="s">
        <v>15</v>
      </c>
      <c r="B16" s="45">
        <f>SUM(B3:B15)</f>
        <v>50682</v>
      </c>
      <c r="C16" s="34">
        <f>SUM(C3:C15)</f>
        <v>1</v>
      </c>
      <c r="E16" s="15"/>
      <c r="F16" s="31" t="s">
        <v>66</v>
      </c>
      <c r="G16" s="28">
        <v>1635</v>
      </c>
      <c r="H16" s="29">
        <f>G16/G17</f>
        <v>0.21782573940847322</v>
      </c>
      <c r="J16" s="27"/>
      <c r="K16" s="32" t="s">
        <v>15</v>
      </c>
      <c r="L16" s="45">
        <f>SUM(L13:L15)</f>
        <v>8632</v>
      </c>
      <c r="M16" s="34">
        <f>SUM(M13:M15)</f>
        <v>1</v>
      </c>
    </row>
    <row r="17" spans="1:13" ht="16.5" thickBot="1" x14ac:dyDescent="0.3">
      <c r="E17" s="27"/>
      <c r="F17" s="38" t="s">
        <v>15</v>
      </c>
      <c r="G17" s="45">
        <f>SUM(G14:G16)</f>
        <v>7506</v>
      </c>
      <c r="H17" s="34">
        <f>SUM(H14:H16)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242</v>
      </c>
      <c r="K18" s="13"/>
      <c r="L18" s="44" t="s">
        <v>16</v>
      </c>
      <c r="M18" s="19" t="s">
        <v>17</v>
      </c>
    </row>
    <row r="19" spans="1:13" x14ac:dyDescent="0.25">
      <c r="A19" s="15" t="s">
        <v>19</v>
      </c>
      <c r="B19" s="9">
        <v>1493</v>
      </c>
      <c r="C19" s="16">
        <f>B19/B24</f>
        <v>3.2491131857848576E-2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243</v>
      </c>
      <c r="L19" s="9">
        <v>12023</v>
      </c>
      <c r="M19" s="16">
        <f>L19/L21</f>
        <v>0.64639784946236556</v>
      </c>
    </row>
    <row r="20" spans="1:13" ht="16.5" thickBot="1" x14ac:dyDescent="0.3">
      <c r="A20" s="15" t="s">
        <v>20</v>
      </c>
      <c r="B20" s="9">
        <v>1363</v>
      </c>
      <c r="C20" s="16">
        <f>B20/B24</f>
        <v>2.9662031294204697E-2</v>
      </c>
      <c r="E20" s="15"/>
      <c r="F20" s="11" t="s">
        <v>68</v>
      </c>
      <c r="G20" s="9">
        <v>3604</v>
      </c>
      <c r="H20" s="16">
        <f>G20/G22</f>
        <v>0.49662394929034037</v>
      </c>
      <c r="J20" s="15"/>
      <c r="K20" s="24" t="s">
        <v>244</v>
      </c>
      <c r="L20" s="28">
        <v>6577</v>
      </c>
      <c r="M20" s="29">
        <f>L20/L21</f>
        <v>0.35360215053763439</v>
      </c>
    </row>
    <row r="21" spans="1:13" ht="16.5" thickBot="1" x14ac:dyDescent="0.3">
      <c r="A21" s="15" t="s">
        <v>21</v>
      </c>
      <c r="B21" s="9">
        <v>10893</v>
      </c>
      <c r="C21" s="16">
        <f>B21/B24</f>
        <v>0.23705686492132924</v>
      </c>
      <c r="E21" s="15"/>
      <c r="F21" s="23" t="s">
        <v>69</v>
      </c>
      <c r="G21" s="28">
        <v>3653</v>
      </c>
      <c r="H21" s="29">
        <f>G21/G22</f>
        <v>0.50337605070965963</v>
      </c>
      <c r="J21" s="27"/>
      <c r="K21" s="32" t="s">
        <v>15</v>
      </c>
      <c r="L21" s="45">
        <f>SUM(L19:L20)</f>
        <v>18600</v>
      </c>
      <c r="M21" s="34">
        <f>SUM(M19:M20)</f>
        <v>1</v>
      </c>
    </row>
    <row r="22" spans="1:13" ht="16.5" thickBot="1" x14ac:dyDescent="0.3">
      <c r="A22" s="15" t="s">
        <v>22</v>
      </c>
      <c r="B22" s="9">
        <v>602</v>
      </c>
      <c r="C22" s="16">
        <f>B22/B24</f>
        <v>1.3100911840873974E-2</v>
      </c>
      <c r="E22" s="27"/>
      <c r="F22" s="39" t="s">
        <v>15</v>
      </c>
      <c r="G22" s="45">
        <f>SUM(G20:G21)</f>
        <v>7257</v>
      </c>
      <c r="H22" s="34">
        <f>SUM(H20:H21)</f>
        <v>1</v>
      </c>
    </row>
    <row r="23" spans="1:13" ht="16.5" thickBot="1" x14ac:dyDescent="0.3">
      <c r="A23" s="22" t="s">
        <v>23</v>
      </c>
      <c r="B23" s="28">
        <v>31600</v>
      </c>
      <c r="C23" s="29">
        <f>B23/B24</f>
        <v>0.68768906008574349</v>
      </c>
      <c r="F23" s="3"/>
    </row>
    <row r="24" spans="1:13" ht="16.5" thickBot="1" x14ac:dyDescent="0.3">
      <c r="A24" s="35" t="s">
        <v>15</v>
      </c>
      <c r="B24" s="45">
        <f>SUM(B19:B23)</f>
        <v>45951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2147</v>
      </c>
      <c r="H25" s="16">
        <f>G25/G29</f>
        <v>0.29994411846884605</v>
      </c>
    </row>
    <row r="26" spans="1:13" x14ac:dyDescent="0.25">
      <c r="A26" s="12" t="s">
        <v>24</v>
      </c>
      <c r="B26" s="42" t="s">
        <v>16</v>
      </c>
      <c r="C26" s="14" t="s">
        <v>17</v>
      </c>
      <c r="E26" s="15"/>
      <c r="F26" s="11" t="s">
        <v>72</v>
      </c>
      <c r="G26" s="9">
        <v>1239</v>
      </c>
      <c r="H26" s="16">
        <f>G26/G29</f>
        <v>0.17309304274937135</v>
      </c>
    </row>
    <row r="27" spans="1:13" x14ac:dyDescent="0.25">
      <c r="A27" s="15" t="s">
        <v>25</v>
      </c>
      <c r="B27" s="9">
        <v>28578</v>
      </c>
      <c r="C27" s="16">
        <f>B27/B29</f>
        <v>0.61084986320109436</v>
      </c>
      <c r="E27" s="15"/>
      <c r="F27" s="11" t="s">
        <v>73</v>
      </c>
      <c r="G27" s="9">
        <v>1324</v>
      </c>
      <c r="H27" s="16">
        <f>G27/G29</f>
        <v>0.18496786811958649</v>
      </c>
    </row>
    <row r="28" spans="1:13" ht="16.5" thickBot="1" x14ac:dyDescent="0.3">
      <c r="A28" s="22" t="s">
        <v>26</v>
      </c>
      <c r="B28" s="28">
        <v>18206</v>
      </c>
      <c r="C28" s="29">
        <f>B28/B29</f>
        <v>0.38915013679890559</v>
      </c>
      <c r="E28" s="15"/>
      <c r="F28" s="23" t="s">
        <v>74</v>
      </c>
      <c r="G28" s="28">
        <v>2448</v>
      </c>
      <c r="H28" s="29">
        <f>G28/G29</f>
        <v>0.34199497066219614</v>
      </c>
    </row>
    <row r="29" spans="1:13" ht="16.5" thickBot="1" x14ac:dyDescent="0.3">
      <c r="A29" s="32" t="s">
        <v>15</v>
      </c>
      <c r="B29" s="45">
        <f>SUM(B27:B28)</f>
        <v>46784</v>
      </c>
      <c r="C29" s="34">
        <f>SUM(C27+C28)</f>
        <v>1</v>
      </c>
      <c r="E29" s="27"/>
      <c r="F29" s="39" t="s">
        <v>15</v>
      </c>
      <c r="G29" s="45">
        <f>SUM(G25:G28)</f>
        <v>7158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14" t="s">
        <v>27</v>
      </c>
      <c r="B31" s="115" t="s">
        <v>16</v>
      </c>
      <c r="C31" s="116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17" t="s">
        <v>28</v>
      </c>
      <c r="B32" s="118"/>
      <c r="C32" s="119" t="e">
        <f>B32/B35</f>
        <v>#DIV/0!</v>
      </c>
      <c r="E32" s="15"/>
      <c r="F32" s="11" t="s">
        <v>628</v>
      </c>
      <c r="G32" s="95">
        <v>2071</v>
      </c>
      <c r="H32" s="16">
        <f>G32/G37</f>
        <v>0.30163122633265366</v>
      </c>
    </row>
    <row r="33" spans="1:8" x14ac:dyDescent="0.25">
      <c r="A33" s="117" t="s">
        <v>29</v>
      </c>
      <c r="B33" s="118"/>
      <c r="C33" s="119" t="e">
        <f>B33/B35</f>
        <v>#DIV/0!</v>
      </c>
      <c r="E33" s="15"/>
      <c r="F33" s="11" t="s">
        <v>629</v>
      </c>
      <c r="G33" s="95">
        <v>1140</v>
      </c>
      <c r="H33" s="16">
        <f>G33/G37</f>
        <v>0.16603553743081853</v>
      </c>
    </row>
    <row r="34" spans="1:8" ht="16.5" thickBot="1" x14ac:dyDescent="0.3">
      <c r="A34" s="120" t="s">
        <v>30</v>
      </c>
      <c r="B34" s="121"/>
      <c r="C34" s="122" t="e">
        <f>B34/B35</f>
        <v>#DIV/0!</v>
      </c>
      <c r="E34" s="15"/>
      <c r="F34" s="11" t="s">
        <v>630</v>
      </c>
      <c r="G34" s="95">
        <v>1427</v>
      </c>
      <c r="H34" s="16">
        <f>G34/G37</f>
        <v>0.20783571220506844</v>
      </c>
    </row>
    <row r="35" spans="1:8" ht="16.5" thickBot="1" x14ac:dyDescent="0.3">
      <c r="A35" s="123" t="s">
        <v>15</v>
      </c>
      <c r="B35" s="124">
        <f>SUM(B32:B34)</f>
        <v>0</v>
      </c>
      <c r="C35" s="125" t="e">
        <f>SUM(C32:C34)</f>
        <v>#DIV/0!</v>
      </c>
      <c r="E35" s="15"/>
      <c r="F35" s="11" t="s">
        <v>631</v>
      </c>
      <c r="G35" s="95">
        <v>1571</v>
      </c>
      <c r="H35" s="16">
        <f>G35/G37</f>
        <v>0.22880862219632975</v>
      </c>
    </row>
    <row r="36" spans="1:8" ht="16.5" thickBot="1" x14ac:dyDescent="0.3">
      <c r="E36" s="15"/>
      <c r="F36" s="23" t="s">
        <v>632</v>
      </c>
      <c r="G36" s="96">
        <v>657</v>
      </c>
      <c r="H36" s="29">
        <f>G36/G37</f>
        <v>9.5688901835129625E-2</v>
      </c>
    </row>
    <row r="37" spans="1:8" ht="16.5" thickBot="1" x14ac:dyDescent="0.3">
      <c r="A37" s="12" t="s">
        <v>37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6866</v>
      </c>
      <c r="H37" s="37">
        <f>SUM(H32:H36)</f>
        <v>1</v>
      </c>
    </row>
    <row r="38" spans="1:8" ht="16.5" thickBot="1" x14ac:dyDescent="0.3">
      <c r="A38" s="15" t="s">
        <v>38</v>
      </c>
      <c r="B38" s="9">
        <v>12212</v>
      </c>
      <c r="C38" s="16">
        <f>B38/B40</f>
        <v>0.34400969041381446</v>
      </c>
      <c r="F38" s="3"/>
    </row>
    <row r="39" spans="1:8" ht="16.5" thickBot="1" x14ac:dyDescent="0.3">
      <c r="A39" s="22" t="s">
        <v>39</v>
      </c>
      <c r="B39" s="28">
        <v>23287</v>
      </c>
      <c r="C39" s="29">
        <f>B39/B40</f>
        <v>0.65599030958618554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35499</v>
      </c>
      <c r="C40" s="34">
        <f>SUM(C38:C39)</f>
        <v>1</v>
      </c>
      <c r="E40" s="15"/>
      <c r="F40" s="11" t="s">
        <v>76</v>
      </c>
      <c r="G40" s="9">
        <v>2815</v>
      </c>
      <c r="H40" s="16">
        <f>G40/G44</f>
        <v>0.42134411016314921</v>
      </c>
    </row>
    <row r="41" spans="1:8" ht="16.5" thickBot="1" x14ac:dyDescent="0.3">
      <c r="E41" s="15"/>
      <c r="F41" s="11" t="s">
        <v>77</v>
      </c>
      <c r="G41" s="9">
        <v>1268</v>
      </c>
      <c r="H41" s="16">
        <f>G41/G44</f>
        <v>0.18979194731327645</v>
      </c>
    </row>
    <row r="42" spans="1:8" x14ac:dyDescent="0.25">
      <c r="A42" s="12" t="s">
        <v>40</v>
      </c>
      <c r="B42" s="42" t="s">
        <v>16</v>
      </c>
      <c r="C42" s="19" t="s">
        <v>17</v>
      </c>
      <c r="E42" s="15"/>
      <c r="F42" s="11" t="s">
        <v>78</v>
      </c>
      <c r="G42" s="9">
        <v>1670</v>
      </c>
      <c r="H42" s="16">
        <f>G42/G44</f>
        <v>0.24996258045202813</v>
      </c>
    </row>
    <row r="43" spans="1:8" ht="16.5" thickBot="1" x14ac:dyDescent="0.3">
      <c r="A43" s="15" t="s">
        <v>42</v>
      </c>
      <c r="B43" s="9">
        <v>7584</v>
      </c>
      <c r="C43" s="16">
        <f>B43/B47</f>
        <v>0.20221303826156511</v>
      </c>
      <c r="E43" s="15"/>
      <c r="F43" s="23" t="s">
        <v>79</v>
      </c>
      <c r="G43" s="28">
        <v>928</v>
      </c>
      <c r="H43" s="29">
        <f>G43/G44</f>
        <v>0.13890136207154619</v>
      </c>
    </row>
    <row r="44" spans="1:8" ht="16.5" thickBot="1" x14ac:dyDescent="0.3">
      <c r="A44" s="15" t="s">
        <v>41</v>
      </c>
      <c r="B44" s="9">
        <v>11180</v>
      </c>
      <c r="C44" s="16">
        <f>B44/B47</f>
        <v>0.29809358752166376</v>
      </c>
      <c r="E44" s="27"/>
      <c r="F44" s="39" t="s">
        <v>15</v>
      </c>
      <c r="G44" s="45">
        <f>SUM(G40:G43)</f>
        <v>6681</v>
      </c>
      <c r="H44" s="34">
        <f>SUM(H40:H43)</f>
        <v>1</v>
      </c>
    </row>
    <row r="45" spans="1:8" ht="16.5" thickBot="1" x14ac:dyDescent="0.3">
      <c r="A45" s="15" t="s">
        <v>43</v>
      </c>
      <c r="B45" s="9">
        <v>6389</v>
      </c>
      <c r="C45" s="16">
        <f>B45/B47</f>
        <v>0.17035061991734435</v>
      </c>
      <c r="E45" s="4"/>
      <c r="F45" s="3"/>
      <c r="G45" s="43"/>
      <c r="H45" s="4"/>
    </row>
    <row r="46" spans="1:8" ht="16.5" thickBot="1" x14ac:dyDescent="0.3">
      <c r="A46" s="22" t="s">
        <v>44</v>
      </c>
      <c r="B46" s="28">
        <v>12352</v>
      </c>
      <c r="C46" s="29">
        <f>B46/B47</f>
        <v>0.32934275429942672</v>
      </c>
      <c r="E46" s="12" t="s">
        <v>80</v>
      </c>
      <c r="F46" s="13"/>
      <c r="G46" s="42" t="s">
        <v>16</v>
      </c>
      <c r="H46" s="19" t="s">
        <v>17</v>
      </c>
    </row>
    <row r="47" spans="1:8" ht="16.5" thickBot="1" x14ac:dyDescent="0.3">
      <c r="A47" s="35" t="s">
        <v>15</v>
      </c>
      <c r="B47" s="45">
        <f>SUM(B43:B46)</f>
        <v>37505</v>
      </c>
      <c r="C47" s="34">
        <f>SUM(C43:C46)</f>
        <v>1</v>
      </c>
      <c r="E47" s="15"/>
      <c r="F47" s="11" t="s">
        <v>641</v>
      </c>
      <c r="G47" s="9">
        <v>4420</v>
      </c>
      <c r="H47" s="16">
        <f>G47/G49</f>
        <v>0.69268139790001571</v>
      </c>
    </row>
    <row r="48" spans="1:8" ht="16.5" thickBot="1" x14ac:dyDescent="0.3">
      <c r="E48" s="15"/>
      <c r="F48" s="23" t="s">
        <v>82</v>
      </c>
      <c r="G48" s="28">
        <v>1961</v>
      </c>
      <c r="H48" s="29">
        <f>G48/G49</f>
        <v>0.30731860209998435</v>
      </c>
    </row>
    <row r="49" spans="1:8" ht="16.5" thickBot="1" x14ac:dyDescent="0.3">
      <c r="A49" s="12" t="s">
        <v>52</v>
      </c>
      <c r="B49" s="13" t="s">
        <v>16</v>
      </c>
      <c r="C49" s="19" t="s">
        <v>17</v>
      </c>
      <c r="E49" s="27"/>
      <c r="F49" s="39" t="s">
        <v>15</v>
      </c>
      <c r="G49" s="45">
        <f>SUM(G47:G48)</f>
        <v>6381</v>
      </c>
      <c r="H49" s="34">
        <f>SUM(H47:H48)</f>
        <v>1</v>
      </c>
    </row>
    <row r="50" spans="1:8" ht="16.5" thickBot="1" x14ac:dyDescent="0.3">
      <c r="A50" s="15" t="s">
        <v>53</v>
      </c>
      <c r="B50" s="9">
        <v>23954</v>
      </c>
      <c r="C50" s="16">
        <f>B50/B52</f>
        <v>0.59774417327943308</v>
      </c>
      <c r="F50" s="3"/>
    </row>
    <row r="51" spans="1:8" ht="16.5" thickBot="1" x14ac:dyDescent="0.3">
      <c r="A51" s="22" t="s">
        <v>54</v>
      </c>
      <c r="B51" s="28">
        <v>16120</v>
      </c>
      <c r="C51" s="29">
        <f>B51/B52</f>
        <v>0.40225582672056698</v>
      </c>
      <c r="E51" s="12" t="s">
        <v>83</v>
      </c>
      <c r="F51" s="13"/>
      <c r="G51" s="42" t="s">
        <v>16</v>
      </c>
      <c r="H51" s="19" t="s">
        <v>17</v>
      </c>
    </row>
    <row r="52" spans="1:8" ht="16.5" thickBot="1" x14ac:dyDescent="0.3">
      <c r="A52" s="32" t="s">
        <v>15</v>
      </c>
      <c r="B52" s="36">
        <f>SUM(B50:B51)</f>
        <v>40074</v>
      </c>
      <c r="C52" s="34">
        <f>SUM(C50:C51)</f>
        <v>1</v>
      </c>
      <c r="E52" s="15"/>
      <c r="F52" s="11" t="s">
        <v>84</v>
      </c>
      <c r="G52" s="9">
        <v>4756</v>
      </c>
      <c r="H52" s="16">
        <f>G52/G54</f>
        <v>0.76095999999999997</v>
      </c>
    </row>
    <row r="53" spans="1:8" ht="16.5" thickBot="1" x14ac:dyDescent="0.3">
      <c r="E53" s="15"/>
      <c r="F53" s="23" t="s">
        <v>85</v>
      </c>
      <c r="G53" s="28">
        <v>1494</v>
      </c>
      <c r="H53" s="29">
        <f>G53/G54</f>
        <v>0.23904</v>
      </c>
    </row>
    <row r="54" spans="1:8" ht="16.5" thickBot="1" x14ac:dyDescent="0.3">
      <c r="E54" s="27"/>
      <c r="F54" s="39" t="s">
        <v>15</v>
      </c>
      <c r="G54" s="45">
        <f>SUM(G52:G53)</f>
        <v>6250</v>
      </c>
      <c r="H54" s="34">
        <f>SUM(H52:H53)</f>
        <v>1</v>
      </c>
    </row>
    <row r="55" spans="1:8" ht="16.5" thickBot="1" x14ac:dyDescent="0.3">
      <c r="F55" s="3"/>
    </row>
    <row r="56" spans="1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1:8" x14ac:dyDescent="0.25">
      <c r="B57"/>
      <c r="E57" s="15"/>
      <c r="F57" s="11" t="s">
        <v>87</v>
      </c>
      <c r="G57" s="9">
        <v>2937</v>
      </c>
      <c r="H57" s="16">
        <f>G57/G59</f>
        <v>0.45676516329704508</v>
      </c>
    </row>
    <row r="58" spans="1:8" ht="16.5" thickBot="1" x14ac:dyDescent="0.3">
      <c r="B58"/>
      <c r="E58" s="15"/>
      <c r="F58" s="23" t="s">
        <v>88</v>
      </c>
      <c r="G58" s="28">
        <v>3493</v>
      </c>
      <c r="H58" s="29">
        <f>G58/G59</f>
        <v>0.54323483670295492</v>
      </c>
    </row>
    <row r="59" spans="1:8" ht="16.5" thickBot="1" x14ac:dyDescent="0.3">
      <c r="B59"/>
      <c r="E59" s="27"/>
      <c r="F59" s="39" t="s">
        <v>15</v>
      </c>
      <c r="G59" s="45">
        <f>SUM(G57:G58)</f>
        <v>6430</v>
      </c>
      <c r="H59" s="34">
        <f>SUM(H57:H58)</f>
        <v>1</v>
      </c>
    </row>
    <row r="60" spans="1:8" ht="16.5" thickBot="1" x14ac:dyDescent="0.3">
      <c r="B60"/>
      <c r="F60" s="3"/>
    </row>
    <row r="61" spans="1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1:8" x14ac:dyDescent="0.25">
      <c r="B62"/>
      <c r="E62" s="15"/>
      <c r="F62" s="11" t="s">
        <v>90</v>
      </c>
      <c r="G62" s="9">
        <v>3815</v>
      </c>
      <c r="H62" s="16">
        <f>G62/G64</f>
        <v>0.58521245589814386</v>
      </c>
    </row>
    <row r="63" spans="1:8" ht="16.5" thickBot="1" x14ac:dyDescent="0.3">
      <c r="B63"/>
      <c r="E63" s="15"/>
      <c r="F63" s="23" t="s">
        <v>91</v>
      </c>
      <c r="G63" s="28">
        <v>2704</v>
      </c>
      <c r="H63" s="29">
        <f>G63/G64</f>
        <v>0.41478754410185609</v>
      </c>
    </row>
    <row r="64" spans="1:8" ht="16.5" thickBot="1" x14ac:dyDescent="0.3">
      <c r="B64"/>
      <c r="E64" s="27"/>
      <c r="F64" s="39" t="s">
        <v>15</v>
      </c>
      <c r="G64" s="45">
        <f>SUM(G62:G63)</f>
        <v>6519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4988</v>
      </c>
      <c r="H67" s="16">
        <f>G67/G70</f>
        <v>0.5187188019966722</v>
      </c>
    </row>
    <row r="68" spans="2:8" x14ac:dyDescent="0.25">
      <c r="B68"/>
      <c r="E68" s="15"/>
      <c r="F68" s="11" t="s">
        <v>94</v>
      </c>
      <c r="G68" s="9">
        <v>2479</v>
      </c>
      <c r="H68" s="16">
        <f>G68/G70</f>
        <v>0.25779950083194675</v>
      </c>
    </row>
    <row r="69" spans="2:8" ht="16.5" thickBot="1" x14ac:dyDescent="0.3">
      <c r="B69"/>
      <c r="E69" s="15"/>
      <c r="F69" s="23" t="s">
        <v>95</v>
      </c>
      <c r="G69" s="28">
        <v>2149</v>
      </c>
      <c r="H69" s="29">
        <f>G69/G70</f>
        <v>0.22348169717138103</v>
      </c>
    </row>
    <row r="70" spans="2:8" ht="16.5" thickBot="1" x14ac:dyDescent="0.3">
      <c r="B70"/>
      <c r="E70" s="27"/>
      <c r="F70" s="39" t="s">
        <v>15</v>
      </c>
      <c r="G70" s="45">
        <f>SUM(G67:G69)</f>
        <v>9616</v>
      </c>
      <c r="H70" s="34">
        <f>SUM(H67:H69)</f>
        <v>0.99999999999999989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3507</v>
      </c>
      <c r="H73" s="16">
        <f>G73/G75</f>
        <v>0.39395641428892386</v>
      </c>
    </row>
    <row r="74" spans="2:8" ht="16.5" thickBot="1" x14ac:dyDescent="0.3">
      <c r="B74"/>
      <c r="E74" s="15"/>
      <c r="F74" s="23" t="s">
        <v>98</v>
      </c>
      <c r="G74" s="28">
        <v>5395</v>
      </c>
      <c r="H74" s="29">
        <f>G74/G75</f>
        <v>0.60604358571107619</v>
      </c>
    </row>
    <row r="75" spans="2:8" ht="16.5" thickBot="1" x14ac:dyDescent="0.3">
      <c r="B75"/>
      <c r="E75" s="27"/>
      <c r="F75" s="39" t="s">
        <v>15</v>
      </c>
      <c r="G75" s="45">
        <f>SUM(G73:G74)</f>
        <v>8902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3464</v>
      </c>
      <c r="H78" s="16">
        <f>G78/G82</f>
        <v>0.38773225878665774</v>
      </c>
    </row>
    <row r="79" spans="2:8" x14ac:dyDescent="0.25">
      <c r="B79"/>
      <c r="E79" s="22"/>
      <c r="F79" s="23" t="s">
        <v>101</v>
      </c>
      <c r="G79" s="28">
        <v>1230</v>
      </c>
      <c r="H79" s="29">
        <f>G79/G82</f>
        <v>0.13767629281396912</v>
      </c>
    </row>
    <row r="80" spans="2:8" x14ac:dyDescent="0.25">
      <c r="B80"/>
      <c r="E80" s="15"/>
      <c r="F80" s="11" t="s">
        <v>635</v>
      </c>
      <c r="G80" s="9">
        <v>3220</v>
      </c>
      <c r="H80" s="16">
        <f>G80/G82</f>
        <v>0.36042086411461832</v>
      </c>
    </row>
    <row r="81" spans="2:8" ht="16.5" thickBot="1" x14ac:dyDescent="0.3">
      <c r="B81"/>
      <c r="E81" s="17"/>
      <c r="F81" s="91" t="s">
        <v>636</v>
      </c>
      <c r="G81" s="40">
        <v>1020</v>
      </c>
      <c r="H81" s="41">
        <f>G81/G82</f>
        <v>0.11417058428475486</v>
      </c>
    </row>
    <row r="82" spans="2:8" ht="16.5" thickBot="1" x14ac:dyDescent="0.3">
      <c r="B82"/>
      <c r="E82" s="104"/>
      <c r="F82" s="105" t="s">
        <v>15</v>
      </c>
      <c r="G82" s="106">
        <f>SUM(G78:G81)</f>
        <v>8934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3694</v>
      </c>
      <c r="H85" s="16">
        <f>G85/G88</f>
        <v>0.41683592868426994</v>
      </c>
    </row>
    <row r="86" spans="2:8" x14ac:dyDescent="0.25">
      <c r="B86"/>
      <c r="E86" s="15"/>
      <c r="F86" s="11" t="s">
        <v>104</v>
      </c>
      <c r="G86" s="9">
        <v>2864</v>
      </c>
      <c r="H86" s="16">
        <f>G86/G88</f>
        <v>0.32317761227713837</v>
      </c>
    </row>
    <row r="87" spans="2:8" ht="16.5" thickBot="1" x14ac:dyDescent="0.3">
      <c r="B87"/>
      <c r="E87" s="15"/>
      <c r="F87" s="23" t="s">
        <v>105</v>
      </c>
      <c r="G87" s="28">
        <v>2304</v>
      </c>
      <c r="H87" s="29">
        <f>G87/G88</f>
        <v>0.25998645903859174</v>
      </c>
    </row>
    <row r="88" spans="2:8" ht="16.5" thickBot="1" x14ac:dyDescent="0.3">
      <c r="B88"/>
      <c r="E88" s="27"/>
      <c r="F88" s="39" t="s">
        <v>15</v>
      </c>
      <c r="G88" s="45">
        <f>SUM(G85:G87)</f>
        <v>8862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5289</v>
      </c>
      <c r="H91" s="16">
        <f>G91/G93</f>
        <v>0.60501029512697324</v>
      </c>
    </row>
    <row r="92" spans="2:8" ht="16.5" thickBot="1" x14ac:dyDescent="0.3">
      <c r="B92"/>
      <c r="E92" s="15"/>
      <c r="F92" s="23" t="s">
        <v>108</v>
      </c>
      <c r="G92" s="28">
        <v>3453</v>
      </c>
      <c r="H92" s="29">
        <f>G92/G93</f>
        <v>0.39498970487302676</v>
      </c>
    </row>
    <row r="93" spans="2:8" ht="16.5" thickBot="1" x14ac:dyDescent="0.3">
      <c r="B93"/>
      <c r="E93" s="27"/>
      <c r="F93" s="39" t="s">
        <v>15</v>
      </c>
      <c r="G93" s="45">
        <f>SUM(G91:G92)</f>
        <v>8742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4385</v>
      </c>
      <c r="H96" s="16">
        <f>G96/G98</f>
        <v>0.52289530169329834</v>
      </c>
    </row>
    <row r="97" spans="2:8" ht="16.5" thickBot="1" x14ac:dyDescent="0.3">
      <c r="B97"/>
      <c r="E97" s="15"/>
      <c r="F97" s="23" t="s">
        <v>111</v>
      </c>
      <c r="G97" s="28">
        <v>4001</v>
      </c>
      <c r="H97" s="29">
        <f>G97/G98</f>
        <v>0.47710469830670166</v>
      </c>
    </row>
    <row r="98" spans="2:8" ht="16.5" thickBot="1" x14ac:dyDescent="0.3">
      <c r="B98"/>
      <c r="E98" s="27"/>
      <c r="F98" s="39" t="s">
        <v>15</v>
      </c>
      <c r="G98" s="45">
        <f>SUM(G96:G97)</f>
        <v>8386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2200</v>
      </c>
      <c r="H101" s="16">
        <f>G101/G103</f>
        <v>0.53152935491664655</v>
      </c>
    </row>
    <row r="102" spans="2:8" ht="16.5" thickBot="1" x14ac:dyDescent="0.3">
      <c r="B102"/>
      <c r="E102" s="15"/>
      <c r="F102" s="23" t="s">
        <v>114</v>
      </c>
      <c r="G102" s="28">
        <v>1939</v>
      </c>
      <c r="H102" s="29">
        <f>G102/G103</f>
        <v>0.46847064508335345</v>
      </c>
    </row>
    <row r="103" spans="2:8" ht="16.5" thickBot="1" x14ac:dyDescent="0.3">
      <c r="B103"/>
      <c r="E103" s="27"/>
      <c r="F103" s="39" t="s">
        <v>15</v>
      </c>
      <c r="G103" s="45">
        <f>SUM(G101:G102)</f>
        <v>4139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2599</v>
      </c>
      <c r="H106" s="16">
        <f>G106/G108</f>
        <v>0.43651326839099763</v>
      </c>
    </row>
    <row r="107" spans="2:8" ht="16.5" thickBot="1" x14ac:dyDescent="0.3">
      <c r="B107"/>
      <c r="E107" s="15"/>
      <c r="F107" s="23" t="s">
        <v>117</v>
      </c>
      <c r="G107" s="28">
        <v>3355</v>
      </c>
      <c r="H107" s="29">
        <f>G107/G108</f>
        <v>0.56348673160900231</v>
      </c>
    </row>
    <row r="108" spans="2:8" ht="16.5" thickBot="1" x14ac:dyDescent="0.3">
      <c r="B108"/>
      <c r="E108" s="27"/>
      <c r="F108" s="39" t="s">
        <v>15</v>
      </c>
      <c r="G108" s="45">
        <f>SUM(G106:G107)</f>
        <v>5954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3043</v>
      </c>
      <c r="H111" s="16">
        <f>G111/G116</f>
        <v>0.32875972342264476</v>
      </c>
    </row>
    <row r="112" spans="2:8" x14ac:dyDescent="0.25">
      <c r="B112"/>
      <c r="E112" s="15"/>
      <c r="F112" s="11" t="s">
        <v>120</v>
      </c>
      <c r="G112" s="9">
        <v>659</v>
      </c>
      <c r="H112" s="16">
        <f>G112/G116</f>
        <v>7.1197061365600695E-2</v>
      </c>
    </row>
    <row r="113" spans="2:8" x14ac:dyDescent="0.25">
      <c r="B113"/>
      <c r="E113" s="15"/>
      <c r="F113" s="11" t="s">
        <v>121</v>
      </c>
      <c r="G113" s="9">
        <v>2303</v>
      </c>
      <c r="H113" s="16">
        <f>G113/G116</f>
        <v>0.24881158167675022</v>
      </c>
    </row>
    <row r="114" spans="2:8" x14ac:dyDescent="0.25">
      <c r="B114"/>
      <c r="E114" s="15"/>
      <c r="F114" s="11" t="s">
        <v>122</v>
      </c>
      <c r="G114" s="9">
        <v>1794</v>
      </c>
      <c r="H114" s="16">
        <f>G114/G116</f>
        <v>0.19382022471910113</v>
      </c>
    </row>
    <row r="115" spans="2:8" ht="16.5" thickBot="1" x14ac:dyDescent="0.3">
      <c r="B115"/>
      <c r="E115" s="15"/>
      <c r="F115" s="23" t="s">
        <v>123</v>
      </c>
      <c r="G115" s="28">
        <v>1457</v>
      </c>
      <c r="H115" s="29">
        <f>G115/G116</f>
        <v>0.15741140881590321</v>
      </c>
    </row>
    <row r="116" spans="2:8" ht="16.5" thickBot="1" x14ac:dyDescent="0.3">
      <c r="B116"/>
      <c r="E116" s="27"/>
      <c r="F116" s="39" t="s">
        <v>15</v>
      </c>
      <c r="G116" s="45">
        <f>SUM(G111:G115)</f>
        <v>9256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4912</v>
      </c>
      <c r="H119" s="16">
        <f>G119/G121</f>
        <v>0.54699331848552335</v>
      </c>
    </row>
    <row r="120" spans="2:8" ht="16.5" thickBot="1" x14ac:dyDescent="0.3">
      <c r="B120"/>
      <c r="E120" s="15"/>
      <c r="F120" s="23" t="s">
        <v>126</v>
      </c>
      <c r="G120" s="28">
        <v>4068</v>
      </c>
      <c r="H120" s="29">
        <f>G120/G121</f>
        <v>0.45300668151447659</v>
      </c>
    </row>
    <row r="121" spans="2:8" ht="16.5" thickBot="1" x14ac:dyDescent="0.3">
      <c r="B121"/>
      <c r="E121" s="27"/>
      <c r="F121" s="39" t="s">
        <v>15</v>
      </c>
      <c r="G121" s="45">
        <f>SUM(G119:G120)</f>
        <v>8980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4175</v>
      </c>
      <c r="H124" s="16">
        <f>G124/G127</f>
        <v>0.46224534986713905</v>
      </c>
    </row>
    <row r="125" spans="2:8" x14ac:dyDescent="0.25">
      <c r="B125"/>
      <c r="E125" s="15"/>
      <c r="F125" s="11" t="s">
        <v>129</v>
      </c>
      <c r="G125" s="9">
        <v>1725</v>
      </c>
      <c r="H125" s="16">
        <f>G125/G127</f>
        <v>0.19098759964570416</v>
      </c>
    </row>
    <row r="126" spans="2:8" ht="16.5" thickBot="1" x14ac:dyDescent="0.3">
      <c r="B126"/>
      <c r="E126" s="15"/>
      <c r="F126" s="23" t="s">
        <v>130</v>
      </c>
      <c r="G126" s="28">
        <v>3132</v>
      </c>
      <c r="H126" s="29">
        <f>G126/G127</f>
        <v>0.34676705048715678</v>
      </c>
    </row>
    <row r="127" spans="2:8" ht="16.5" thickBot="1" x14ac:dyDescent="0.3">
      <c r="B127"/>
      <c r="E127" s="27"/>
      <c r="F127" s="39" t="s">
        <v>15</v>
      </c>
      <c r="G127" s="45">
        <f>SUM(G124:G126)</f>
        <v>9032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3908</v>
      </c>
      <c r="H130" s="16">
        <f>G130/G134</f>
        <v>0.42799255284196691</v>
      </c>
    </row>
    <row r="131" spans="2:8" x14ac:dyDescent="0.25">
      <c r="B131"/>
      <c r="E131" s="15"/>
      <c r="F131" s="11" t="s">
        <v>133</v>
      </c>
      <c r="G131" s="9">
        <v>947</v>
      </c>
      <c r="H131" s="16">
        <f>G131/G134</f>
        <v>0.10371262731354726</v>
      </c>
    </row>
    <row r="132" spans="2:8" x14ac:dyDescent="0.25">
      <c r="B132"/>
      <c r="E132" s="15"/>
      <c r="F132" s="11" t="s">
        <v>134</v>
      </c>
      <c r="G132" s="9">
        <v>3546</v>
      </c>
      <c r="H132" s="16">
        <f>G132/G134</f>
        <v>0.38834738801883695</v>
      </c>
    </row>
    <row r="133" spans="2:8" ht="16.5" thickBot="1" x14ac:dyDescent="0.3">
      <c r="B133"/>
      <c r="E133" s="15"/>
      <c r="F133" s="23" t="s">
        <v>135</v>
      </c>
      <c r="G133" s="28">
        <v>730</v>
      </c>
      <c r="H133" s="29">
        <f>G133/G134</f>
        <v>7.9947431825648882E-2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9131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5678</v>
      </c>
      <c r="H137" s="16">
        <f>G137/G139</f>
        <v>0.63654708520179371</v>
      </c>
    </row>
    <row r="138" spans="2:8" ht="16.5" thickBot="1" x14ac:dyDescent="0.3">
      <c r="B138"/>
      <c r="E138" s="15"/>
      <c r="F138" s="23" t="s">
        <v>138</v>
      </c>
      <c r="G138" s="28">
        <v>3242</v>
      </c>
      <c r="H138" s="29">
        <f>G138/G139</f>
        <v>0.36345291479820629</v>
      </c>
    </row>
    <row r="139" spans="2:8" ht="16.5" thickBot="1" x14ac:dyDescent="0.3">
      <c r="B139"/>
      <c r="E139" s="27"/>
      <c r="F139" s="39" t="s">
        <v>15</v>
      </c>
      <c r="G139" s="45">
        <f>SUM(G137:G138)</f>
        <v>8920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1937</v>
      </c>
      <c r="H142" s="16">
        <f>G142/G146</f>
        <v>0.21074964639321075</v>
      </c>
    </row>
    <row r="143" spans="2:8" x14ac:dyDescent="0.25">
      <c r="B143"/>
      <c r="E143" s="15"/>
      <c r="F143" s="11" t="s">
        <v>141</v>
      </c>
      <c r="G143" s="9">
        <v>2541</v>
      </c>
      <c r="H143" s="16">
        <f>G143/G146</f>
        <v>0.27646610814927647</v>
      </c>
    </row>
    <row r="144" spans="2:8" x14ac:dyDescent="0.25">
      <c r="B144"/>
      <c r="E144" s="15"/>
      <c r="F144" s="11" t="s">
        <v>142</v>
      </c>
      <c r="G144" s="9">
        <v>1576</v>
      </c>
      <c r="H144" s="16">
        <f>G144/G146</f>
        <v>0.17147209226417148</v>
      </c>
    </row>
    <row r="145" spans="2:8" ht="16.5" thickBot="1" x14ac:dyDescent="0.3">
      <c r="B145"/>
      <c r="E145" s="15"/>
      <c r="F145" s="23" t="s">
        <v>143</v>
      </c>
      <c r="G145" s="28">
        <v>3137</v>
      </c>
      <c r="H145" s="29">
        <f>G145/G146</f>
        <v>0.34131215319334129</v>
      </c>
    </row>
    <row r="146" spans="2:8" ht="16.5" thickBot="1" x14ac:dyDescent="0.3">
      <c r="B146"/>
      <c r="E146" s="27"/>
      <c r="F146" s="39" t="s">
        <v>15</v>
      </c>
      <c r="G146" s="45">
        <f>SUM(G142:G145)</f>
        <v>9191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B149"/>
      <c r="E149" s="15"/>
      <c r="F149" s="11" t="s">
        <v>145</v>
      </c>
      <c r="G149" s="9">
        <v>5237</v>
      </c>
      <c r="H149" s="16">
        <f>G149/G152</f>
        <v>0.56494066882416394</v>
      </c>
    </row>
    <row r="150" spans="2:8" x14ac:dyDescent="0.25">
      <c r="B150"/>
      <c r="E150" s="15"/>
      <c r="F150" s="11" t="s">
        <v>146</v>
      </c>
      <c r="G150" s="9">
        <v>1565</v>
      </c>
      <c r="H150" s="16">
        <f>G150/G152</f>
        <v>0.16882416396979505</v>
      </c>
    </row>
    <row r="151" spans="2:8" ht="16.5" thickBot="1" x14ac:dyDescent="0.3">
      <c r="B151"/>
      <c r="E151" s="15"/>
      <c r="F151" s="23" t="s">
        <v>147</v>
      </c>
      <c r="G151" s="28">
        <v>2468</v>
      </c>
      <c r="H151" s="29">
        <f>G151/G152</f>
        <v>0.26623516720604101</v>
      </c>
    </row>
    <row r="152" spans="2:8" ht="16.5" thickBot="1" x14ac:dyDescent="0.3">
      <c r="E152" s="27"/>
      <c r="F152" s="39" t="s">
        <v>15</v>
      </c>
      <c r="G152" s="45">
        <f>SUM(G149:G151)</f>
        <v>9270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4730</v>
      </c>
      <c r="H155" s="16">
        <f>G155/G158</f>
        <v>0.51648831622625024</v>
      </c>
    </row>
    <row r="156" spans="2:8" x14ac:dyDescent="0.25">
      <c r="E156" s="15"/>
      <c r="F156" s="11" t="s">
        <v>150</v>
      </c>
      <c r="G156" s="9">
        <v>1548</v>
      </c>
      <c r="H156" s="16">
        <f>G156/G158</f>
        <v>0.16903253985586372</v>
      </c>
    </row>
    <row r="157" spans="2:8" ht="16.5" thickBot="1" x14ac:dyDescent="0.3">
      <c r="E157" s="15"/>
      <c r="F157" s="23" t="s">
        <v>151</v>
      </c>
      <c r="G157" s="28">
        <v>2880</v>
      </c>
      <c r="H157" s="29">
        <f>G157/G158</f>
        <v>0.31447914391788601</v>
      </c>
    </row>
    <row r="158" spans="2:8" ht="16.5" thickBot="1" x14ac:dyDescent="0.3">
      <c r="E158" s="27"/>
      <c r="F158" s="39" t="s">
        <v>15</v>
      </c>
      <c r="G158" s="45">
        <f>SUM(G155:G157)</f>
        <v>9158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5886</v>
      </c>
      <c r="H161" s="16">
        <f>G161/G163</f>
        <v>0.65291181364392681</v>
      </c>
    </row>
    <row r="162" spans="5:8" ht="16.5" thickBot="1" x14ac:dyDescent="0.3">
      <c r="E162" s="15"/>
      <c r="F162" s="23" t="s">
        <v>154</v>
      </c>
      <c r="G162" s="28">
        <v>3129</v>
      </c>
      <c r="H162" s="29">
        <f>G162/G163</f>
        <v>0.34708818635607319</v>
      </c>
    </row>
    <row r="163" spans="5:8" ht="16.5" thickBot="1" x14ac:dyDescent="0.3">
      <c r="E163" s="27"/>
      <c r="F163" s="39" t="s">
        <v>15</v>
      </c>
      <c r="G163" s="45">
        <f>SUM(G161:G162)</f>
        <v>9015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4701</v>
      </c>
      <c r="H166" s="16">
        <f>G166/G168</f>
        <v>0.53487313687563998</v>
      </c>
    </row>
    <row r="167" spans="5:8" ht="16.5" thickBot="1" x14ac:dyDescent="0.3">
      <c r="E167" s="15"/>
      <c r="F167" s="23" t="s">
        <v>157</v>
      </c>
      <c r="G167" s="28">
        <v>4088</v>
      </c>
      <c r="H167" s="29">
        <f>G167/G168</f>
        <v>0.46512686312435997</v>
      </c>
    </row>
    <row r="168" spans="5:8" ht="16.5" thickBot="1" x14ac:dyDescent="0.3">
      <c r="E168" s="27"/>
      <c r="F168" s="39" t="s">
        <v>15</v>
      </c>
      <c r="G168" s="45">
        <f>SUM(G166:G167)</f>
        <v>8789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2170</v>
      </c>
      <c r="H171" s="16">
        <f>G171/G176</f>
        <v>0.11217948717948718</v>
      </c>
    </row>
    <row r="172" spans="5:8" x14ac:dyDescent="0.25">
      <c r="E172" s="15"/>
      <c r="F172" s="11" t="s">
        <v>50</v>
      </c>
      <c r="G172" s="9">
        <v>11229</v>
      </c>
      <c r="H172" s="16">
        <f>G172/G176</f>
        <v>0.58049007444168732</v>
      </c>
    </row>
    <row r="173" spans="5:8" x14ac:dyDescent="0.25">
      <c r="E173" s="15"/>
      <c r="F173" s="11" t="s">
        <v>160</v>
      </c>
      <c r="G173" s="9">
        <v>2312</v>
      </c>
      <c r="H173" s="16">
        <f>G173/G176</f>
        <v>0.11952026468155501</v>
      </c>
    </row>
    <row r="174" spans="5:8" x14ac:dyDescent="0.25">
      <c r="E174" s="15"/>
      <c r="F174" s="11" t="s">
        <v>161</v>
      </c>
      <c r="G174" s="9">
        <v>1196</v>
      </c>
      <c r="H174" s="16">
        <f>G174/G176</f>
        <v>6.1827956989247312E-2</v>
      </c>
    </row>
    <row r="175" spans="5:8" ht="16.5" thickBot="1" x14ac:dyDescent="0.3">
      <c r="E175" s="15"/>
      <c r="F175" s="23" t="s">
        <v>162</v>
      </c>
      <c r="G175" s="28">
        <v>2437</v>
      </c>
      <c r="H175" s="29">
        <f>G175/G176</f>
        <v>0.12598221670802315</v>
      </c>
    </row>
    <row r="176" spans="5:8" ht="16.5" thickBot="1" x14ac:dyDescent="0.3">
      <c r="E176" s="27"/>
      <c r="F176" s="39" t="s">
        <v>15</v>
      </c>
      <c r="G176" s="45">
        <f>SUM(G171:G175)</f>
        <v>19344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13477</v>
      </c>
      <c r="H179" s="16">
        <f>G179/G181</f>
        <v>0.75378936182113099</v>
      </c>
    </row>
    <row r="180" spans="5:8" ht="16.5" thickBot="1" x14ac:dyDescent="0.3">
      <c r="E180" s="15"/>
      <c r="F180" s="23" t="s">
        <v>165</v>
      </c>
      <c r="G180" s="28">
        <v>4402</v>
      </c>
      <c r="H180" s="29">
        <f>G180/G181</f>
        <v>0.24621063817886907</v>
      </c>
    </row>
    <row r="181" spans="5:8" ht="16.5" thickBot="1" x14ac:dyDescent="0.3">
      <c r="E181" s="27"/>
      <c r="F181" s="39" t="s">
        <v>15</v>
      </c>
      <c r="G181" s="45">
        <f>SUM(G179:G180)</f>
        <v>17879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12014</v>
      </c>
      <c r="H184" s="16">
        <f>G184/G186</f>
        <v>0.69042009079937938</v>
      </c>
    </row>
    <row r="185" spans="5:8" ht="16.5" thickBot="1" x14ac:dyDescent="0.3">
      <c r="E185" s="15"/>
      <c r="F185" s="23" t="s">
        <v>168</v>
      </c>
      <c r="G185" s="28">
        <v>5387</v>
      </c>
      <c r="H185" s="29">
        <f>G185/G186</f>
        <v>0.30957990920062067</v>
      </c>
    </row>
    <row r="186" spans="5:8" ht="16.5" thickBot="1" x14ac:dyDescent="0.3">
      <c r="E186" s="27"/>
      <c r="F186" s="39" t="s">
        <v>15</v>
      </c>
      <c r="G186" s="45">
        <f>SUM(G184:G185)</f>
        <v>17401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activeCell="D16" sqref="D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7" customWidth="1"/>
    <col min="16" max="16" width="10.875" style="1"/>
    <col min="17" max="17" width="12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436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25</v>
      </c>
      <c r="C3" s="16">
        <f>B3/B16</f>
        <v>5.0261359067149177E-3</v>
      </c>
      <c r="E3" s="15" t="s">
        <v>56</v>
      </c>
      <c r="F3" s="8" t="s">
        <v>57</v>
      </c>
      <c r="G3" s="9">
        <v>510</v>
      </c>
      <c r="H3" s="16">
        <f>G3/G5</f>
        <v>0.52577319587628868</v>
      </c>
      <c r="J3" s="15"/>
      <c r="K3" s="8" t="s">
        <v>183</v>
      </c>
      <c r="L3" s="9">
        <v>680</v>
      </c>
      <c r="M3" s="16">
        <f>L3/L5</f>
        <v>0.73196986006458553</v>
      </c>
      <c r="O3" s="15" t="s">
        <v>437</v>
      </c>
      <c r="P3" s="9">
        <v>2294</v>
      </c>
      <c r="Q3" s="16">
        <f>P3/P5</f>
        <v>0.4733801073049938</v>
      </c>
    </row>
    <row r="4" spans="1:17" ht="16.5" thickBot="1" x14ac:dyDescent="0.3">
      <c r="A4" s="15" t="s">
        <v>3</v>
      </c>
      <c r="B4" s="9">
        <v>488</v>
      </c>
      <c r="C4" s="16">
        <f>B4/B16</f>
        <v>9.8110172899075185E-2</v>
      </c>
      <c r="E4" s="15"/>
      <c r="F4" s="24" t="s">
        <v>58</v>
      </c>
      <c r="G4" s="28">
        <v>460</v>
      </c>
      <c r="H4" s="29">
        <f>G4/G5</f>
        <v>0.47422680412371132</v>
      </c>
      <c r="J4" s="15"/>
      <c r="K4" s="10" t="s">
        <v>182</v>
      </c>
      <c r="L4" s="28">
        <v>249</v>
      </c>
      <c r="M4" s="29">
        <f>L4/L5</f>
        <v>0.26803013993541441</v>
      </c>
      <c r="O4" s="22" t="s">
        <v>438</v>
      </c>
      <c r="P4" s="28">
        <v>2552</v>
      </c>
      <c r="Q4" s="29">
        <f>P4/P5</f>
        <v>0.5266198926950062</v>
      </c>
    </row>
    <row r="5" spans="1:17" ht="16.5" thickBot="1" x14ac:dyDescent="0.3">
      <c r="A5" s="15" t="s">
        <v>4</v>
      </c>
      <c r="B5" s="9">
        <v>5</v>
      </c>
      <c r="C5" s="16">
        <f>B5/B16</f>
        <v>1.0052271813429834E-3</v>
      </c>
      <c r="E5" s="27"/>
      <c r="F5" s="32" t="s">
        <v>15</v>
      </c>
      <c r="G5" s="45">
        <f>SUM(G3:G4)</f>
        <v>970</v>
      </c>
      <c r="H5" s="34">
        <f>SUM(H3:H4)</f>
        <v>1</v>
      </c>
      <c r="J5" s="27"/>
      <c r="K5" s="32" t="s">
        <v>15</v>
      </c>
      <c r="L5" s="45">
        <f>SUM(L3:L4)</f>
        <v>929</v>
      </c>
      <c r="M5" s="34">
        <f>SUM(M3:M4)</f>
        <v>1</v>
      </c>
      <c r="O5" s="32" t="s">
        <v>15</v>
      </c>
      <c r="P5" s="45">
        <f>SUM(P3:P4)</f>
        <v>4846</v>
      </c>
      <c r="Q5" s="34">
        <f>SUM(Q3:Q4)</f>
        <v>1</v>
      </c>
    </row>
    <row r="6" spans="1:17" ht="16.5" thickBot="1" x14ac:dyDescent="0.3">
      <c r="A6" s="15" t="s">
        <v>5</v>
      </c>
      <c r="B6" s="9">
        <v>1043</v>
      </c>
      <c r="C6" s="16">
        <f>B6/B16</f>
        <v>0.20969039002814635</v>
      </c>
    </row>
    <row r="7" spans="1:17" x14ac:dyDescent="0.25">
      <c r="A7" s="15" t="s">
        <v>6</v>
      </c>
      <c r="B7" s="9">
        <v>2</v>
      </c>
      <c r="C7" s="16">
        <f>B7/B16</f>
        <v>4.020908725371934E-4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295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329</v>
      </c>
      <c r="H8" s="16">
        <f>G8/G11</f>
        <v>0.31483253588516746</v>
      </c>
      <c r="J8" s="15"/>
      <c r="K8" s="8" t="s">
        <v>186</v>
      </c>
      <c r="L8" s="9">
        <v>228</v>
      </c>
      <c r="M8" s="16">
        <f>L8/L11</f>
        <v>0.26823529411764707</v>
      </c>
      <c r="O8" s="15" t="s">
        <v>439</v>
      </c>
      <c r="P8" s="9">
        <v>192</v>
      </c>
      <c r="Q8" s="16">
        <f>P8/P10</f>
        <v>0.18285714285714286</v>
      </c>
    </row>
    <row r="9" spans="1:17" ht="16.5" thickBot="1" x14ac:dyDescent="0.3">
      <c r="A9" s="15" t="s">
        <v>8</v>
      </c>
      <c r="B9" s="9">
        <v>44</v>
      </c>
      <c r="C9" s="16">
        <f>B9/B16</f>
        <v>8.8459991958182542E-3</v>
      </c>
      <c r="E9" s="15"/>
      <c r="F9" s="8" t="s">
        <v>61</v>
      </c>
      <c r="G9" s="9">
        <v>409</v>
      </c>
      <c r="H9" s="16">
        <f>G9/G11</f>
        <v>0.39138755980861245</v>
      </c>
      <c r="J9" s="15"/>
      <c r="K9" s="10" t="s">
        <v>185</v>
      </c>
      <c r="L9" s="9">
        <v>281</v>
      </c>
      <c r="M9" s="16">
        <f>L9/L11</f>
        <v>0.33058823529411763</v>
      </c>
      <c r="O9" s="22" t="s">
        <v>440</v>
      </c>
      <c r="P9" s="28">
        <v>858</v>
      </c>
      <c r="Q9" s="29">
        <f>P9/P10</f>
        <v>0.81714285714285717</v>
      </c>
    </row>
    <row r="10" spans="1:17" ht="16.5" thickBot="1" x14ac:dyDescent="0.3">
      <c r="A10" s="15" t="s">
        <v>9</v>
      </c>
      <c r="B10" s="9">
        <v>124</v>
      </c>
      <c r="C10" s="16">
        <f>B10/B16</f>
        <v>2.4929634097305992E-2</v>
      </c>
      <c r="E10" s="15"/>
      <c r="F10" s="24" t="s">
        <v>62</v>
      </c>
      <c r="G10" s="28">
        <v>307</v>
      </c>
      <c r="H10" s="29">
        <f>G10/G11</f>
        <v>0.29377990430622009</v>
      </c>
      <c r="J10" s="15"/>
      <c r="K10" s="24" t="s">
        <v>187</v>
      </c>
      <c r="L10" s="28">
        <v>341</v>
      </c>
      <c r="M10" s="29">
        <f>L10/L11</f>
        <v>0.4011764705882353</v>
      </c>
      <c r="O10" s="32" t="s">
        <v>15</v>
      </c>
      <c r="P10" s="45">
        <f>SUM(P8:P9)</f>
        <v>1050</v>
      </c>
      <c r="Q10" s="34">
        <f>SUM(Q8:Q9)</f>
        <v>1</v>
      </c>
    </row>
    <row r="11" spans="1:17" ht="16.5" thickBot="1" x14ac:dyDescent="0.3">
      <c r="A11" s="15" t="s">
        <v>10</v>
      </c>
      <c r="B11" s="9">
        <v>8</v>
      </c>
      <c r="C11" s="16">
        <f>B11/B16</f>
        <v>1.6083634901487736E-3</v>
      </c>
      <c r="E11" s="27"/>
      <c r="F11" s="32" t="s">
        <v>15</v>
      </c>
      <c r="G11" s="45">
        <f>SUM(G8:G10)</f>
        <v>1045</v>
      </c>
      <c r="H11" s="34">
        <f>SUM(H8:H10)</f>
        <v>1</v>
      </c>
      <c r="J11" s="27"/>
      <c r="K11" s="32" t="s">
        <v>15</v>
      </c>
      <c r="L11" s="45">
        <f>SUM(L8:L10)</f>
        <v>850</v>
      </c>
      <c r="M11" s="34">
        <f>SUM(M8:M10)</f>
        <v>1</v>
      </c>
    </row>
    <row r="12" spans="1:17" ht="16.5" thickBot="1" x14ac:dyDescent="0.3">
      <c r="A12" s="15" t="s">
        <v>11</v>
      </c>
      <c r="B12" s="9">
        <v>664</v>
      </c>
      <c r="C12" s="16">
        <f>B12/B16</f>
        <v>0.1334941696823482</v>
      </c>
      <c r="F12" s="4"/>
      <c r="O12" s="12" t="s">
        <v>301</v>
      </c>
      <c r="P12" s="44" t="s">
        <v>16</v>
      </c>
      <c r="Q12" s="19" t="s">
        <v>17</v>
      </c>
    </row>
    <row r="13" spans="1:17" x14ac:dyDescent="0.25">
      <c r="A13" s="15" t="s">
        <v>12</v>
      </c>
      <c r="B13" s="9">
        <v>3</v>
      </c>
      <c r="C13" s="16">
        <f>B13/B16</f>
        <v>6.0313630880579007E-4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  <c r="O13" s="15" t="s">
        <v>441</v>
      </c>
      <c r="P13" s="9">
        <v>509</v>
      </c>
      <c r="Q13" s="16">
        <f>P13/P15</f>
        <v>0.65172855313700384</v>
      </c>
    </row>
    <row r="14" spans="1:17" ht="16.5" thickBot="1" x14ac:dyDescent="0.3">
      <c r="A14" s="15" t="s">
        <v>13</v>
      </c>
      <c r="B14" s="9">
        <v>2480</v>
      </c>
      <c r="C14" s="16">
        <f>B14/B16</f>
        <v>0.49859268194611983</v>
      </c>
      <c r="E14" s="21"/>
      <c r="F14" s="10" t="s">
        <v>64</v>
      </c>
      <c r="G14" s="9">
        <v>393</v>
      </c>
      <c r="H14" s="16">
        <f>G14/G17</f>
        <v>0.39418254764292876</v>
      </c>
      <c r="J14" s="15"/>
      <c r="K14" s="8" t="s">
        <v>250</v>
      </c>
      <c r="L14" s="9">
        <v>787</v>
      </c>
      <c r="M14" s="16">
        <f>L14/L16</f>
        <v>0.46294117647058824</v>
      </c>
      <c r="O14" s="22" t="s">
        <v>442</v>
      </c>
      <c r="P14" s="28">
        <v>272</v>
      </c>
      <c r="Q14" s="29">
        <f>P14/P15</f>
        <v>0.34827144686299616</v>
      </c>
    </row>
    <row r="15" spans="1:17" ht="16.5" thickBot="1" x14ac:dyDescent="0.3">
      <c r="A15" s="22" t="s">
        <v>14</v>
      </c>
      <c r="B15" s="28">
        <v>88</v>
      </c>
      <c r="C15" s="29">
        <f>B15/B16</f>
        <v>1.7691998391636508E-2</v>
      </c>
      <c r="E15" s="21"/>
      <c r="F15" s="10" t="s">
        <v>65</v>
      </c>
      <c r="G15" s="9">
        <v>369</v>
      </c>
      <c r="H15" s="16">
        <f>G15/G17</f>
        <v>0.37011033099297896</v>
      </c>
      <c r="J15" s="15"/>
      <c r="K15" s="10" t="s">
        <v>249</v>
      </c>
      <c r="L15" s="28">
        <v>913</v>
      </c>
      <c r="M15" s="29">
        <f>L15/L16</f>
        <v>0.53705882352941181</v>
      </c>
      <c r="O15" s="32" t="s">
        <v>15</v>
      </c>
      <c r="P15" s="45">
        <f>SUM(P13:P14)</f>
        <v>781</v>
      </c>
      <c r="Q15" s="34">
        <f>SUM(Q13:Q14)</f>
        <v>1</v>
      </c>
    </row>
    <row r="16" spans="1:17" ht="16.5" thickBot="1" x14ac:dyDescent="0.3">
      <c r="A16" s="32" t="s">
        <v>15</v>
      </c>
      <c r="B16" s="45">
        <f>SUM(B3:B15)</f>
        <v>4974</v>
      </c>
      <c r="C16" s="34">
        <f>SUM(C3:C15)</f>
        <v>0.99999999999999989</v>
      </c>
      <c r="E16" s="15"/>
      <c r="F16" s="31" t="s">
        <v>66</v>
      </c>
      <c r="G16" s="28">
        <v>235</v>
      </c>
      <c r="H16" s="29">
        <f>G16/G17</f>
        <v>0.23570712136409228</v>
      </c>
      <c r="J16" s="27"/>
      <c r="K16" s="32" t="s">
        <v>15</v>
      </c>
      <c r="L16" s="45">
        <f>SUM(L14:L15)</f>
        <v>1700</v>
      </c>
      <c r="M16" s="34">
        <f>SUM(M14:M15)</f>
        <v>1</v>
      </c>
    </row>
    <row r="17" spans="1:17" ht="16.5" thickBot="1" x14ac:dyDescent="0.3">
      <c r="E17" s="27"/>
      <c r="F17" s="38" t="s">
        <v>15</v>
      </c>
      <c r="G17" s="45">
        <f>SUM(G14:G16)</f>
        <v>997</v>
      </c>
      <c r="H17" s="34">
        <f>SUM(H14:H16)</f>
        <v>1</v>
      </c>
      <c r="O17" s="12" t="s">
        <v>443</v>
      </c>
      <c r="P17" s="44" t="s">
        <v>16</v>
      </c>
      <c r="Q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O18" s="15" t="s">
        <v>444</v>
      </c>
      <c r="P18" s="9">
        <v>222</v>
      </c>
      <c r="Q18" s="16">
        <f>P18/P21</f>
        <v>0.28534704370179947</v>
      </c>
    </row>
    <row r="19" spans="1:17" x14ac:dyDescent="0.25">
      <c r="A19" s="15" t="s">
        <v>19</v>
      </c>
      <c r="B19" s="9">
        <v>133</v>
      </c>
      <c r="C19" s="16">
        <f>B19/B24</f>
        <v>2.8657616892911009E-2</v>
      </c>
      <c r="E19" s="12" t="s">
        <v>67</v>
      </c>
      <c r="F19" s="13"/>
      <c r="G19" s="42" t="s">
        <v>16</v>
      </c>
      <c r="H19" s="19" t="s">
        <v>17</v>
      </c>
      <c r="O19" s="15" t="s">
        <v>445</v>
      </c>
      <c r="P19" s="9">
        <v>325</v>
      </c>
      <c r="Q19" s="16">
        <f>P19/P21</f>
        <v>0.41773778920308485</v>
      </c>
    </row>
    <row r="20" spans="1:17" ht="16.5" thickBot="1" x14ac:dyDescent="0.3">
      <c r="A20" s="15" t="s">
        <v>20</v>
      </c>
      <c r="B20" s="9">
        <v>123</v>
      </c>
      <c r="C20" s="16">
        <f>B20/B24</f>
        <v>2.6502908855850032E-2</v>
      </c>
      <c r="E20" s="15"/>
      <c r="F20" s="11" t="s">
        <v>68</v>
      </c>
      <c r="G20" s="9">
        <v>444</v>
      </c>
      <c r="H20" s="16">
        <f>G20/G22</f>
        <v>0.46589716684155297</v>
      </c>
      <c r="O20" s="17" t="s">
        <v>446</v>
      </c>
      <c r="P20" s="40">
        <v>231</v>
      </c>
      <c r="Q20" s="41">
        <f>P20/P21</f>
        <v>0.29691516709511567</v>
      </c>
    </row>
    <row r="21" spans="1:17" ht="16.5" thickBot="1" x14ac:dyDescent="0.3">
      <c r="A21" s="15" t="s">
        <v>21</v>
      </c>
      <c r="B21" s="9">
        <v>1198</v>
      </c>
      <c r="C21" s="16">
        <f>B21/B24</f>
        <v>0.25813402283990522</v>
      </c>
      <c r="E21" s="15"/>
      <c r="F21" s="23" t="s">
        <v>69</v>
      </c>
      <c r="G21" s="28">
        <v>509</v>
      </c>
      <c r="H21" s="29">
        <f>G21/G22</f>
        <v>0.53410283315844698</v>
      </c>
      <c r="O21" s="32" t="s">
        <v>15</v>
      </c>
      <c r="P21" s="45">
        <f>SUM(P18:P20)</f>
        <v>778</v>
      </c>
      <c r="Q21" s="34">
        <f>SUM(Q18:Q20)</f>
        <v>1</v>
      </c>
    </row>
    <row r="22" spans="1:17" ht="16.5" thickBot="1" x14ac:dyDescent="0.3">
      <c r="A22" s="15" t="s">
        <v>22</v>
      </c>
      <c r="B22" s="9">
        <v>39</v>
      </c>
      <c r="C22" s="16">
        <f>B22/B24</f>
        <v>8.4033613445378148E-3</v>
      </c>
      <c r="E22" s="27"/>
      <c r="F22" s="39" t="s">
        <v>15</v>
      </c>
      <c r="G22" s="45">
        <f>SUM(G20:G21)</f>
        <v>953</v>
      </c>
      <c r="H22" s="34">
        <f>SUM(H20:H21)</f>
        <v>1</v>
      </c>
    </row>
    <row r="23" spans="1:17" ht="16.5" thickBot="1" x14ac:dyDescent="0.3">
      <c r="A23" s="22" t="s">
        <v>23</v>
      </c>
      <c r="B23" s="28">
        <v>3148</v>
      </c>
      <c r="C23" s="29">
        <f>B23/B24</f>
        <v>0.67830209006679598</v>
      </c>
      <c r="F23" s="3"/>
    </row>
    <row r="24" spans="1:17" ht="16.5" thickBot="1" x14ac:dyDescent="0.3">
      <c r="A24" s="35" t="s">
        <v>15</v>
      </c>
      <c r="B24" s="45">
        <f>SUM(B19:B23)</f>
        <v>4641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7" ht="16.5" thickBot="1" x14ac:dyDescent="0.3">
      <c r="E25" s="15"/>
      <c r="F25" s="11" t="s">
        <v>71</v>
      </c>
      <c r="G25" s="9">
        <v>265</v>
      </c>
      <c r="H25" s="16">
        <f>G25/G29</f>
        <v>0.28679653679653677</v>
      </c>
    </row>
    <row r="26" spans="1:17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124</v>
      </c>
      <c r="H26" s="16">
        <f>G26/G29</f>
        <v>0.13419913419913421</v>
      </c>
    </row>
    <row r="27" spans="1:17" x14ac:dyDescent="0.25">
      <c r="A27" s="15" t="s">
        <v>35</v>
      </c>
      <c r="B27" s="9">
        <v>3931</v>
      </c>
      <c r="C27" s="16">
        <f>B27/B29</f>
        <v>0.8633867779486053</v>
      </c>
      <c r="E27" s="15"/>
      <c r="F27" s="11" t="s">
        <v>73</v>
      </c>
      <c r="G27" s="9">
        <v>153</v>
      </c>
      <c r="H27" s="16">
        <f>G27/G29</f>
        <v>0.16558441558441558</v>
      </c>
    </row>
    <row r="28" spans="1:17" ht="16.5" thickBot="1" x14ac:dyDescent="0.3">
      <c r="A28" s="22" t="s">
        <v>36</v>
      </c>
      <c r="B28" s="28">
        <v>622</v>
      </c>
      <c r="C28" s="29">
        <f>B28/B29</f>
        <v>0.13661322205139467</v>
      </c>
      <c r="E28" s="15"/>
      <c r="F28" s="23" t="s">
        <v>74</v>
      </c>
      <c r="G28" s="28">
        <v>382</v>
      </c>
      <c r="H28" s="29">
        <f>G28/G29</f>
        <v>0.41341991341991341</v>
      </c>
    </row>
    <row r="29" spans="1:17" ht="16.5" thickBot="1" x14ac:dyDescent="0.3">
      <c r="A29" s="32" t="s">
        <v>15</v>
      </c>
      <c r="B29" s="45">
        <f>SUM(B27:B28)</f>
        <v>4553</v>
      </c>
      <c r="C29" s="34">
        <f>SUM(C27:C28)</f>
        <v>1</v>
      </c>
      <c r="E29" s="27"/>
      <c r="F29" s="39" t="s">
        <v>15</v>
      </c>
      <c r="G29" s="45">
        <f>SUM(G25:G28)</f>
        <v>924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</row>
    <row r="31" spans="1:17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5" t="s">
        <v>38</v>
      </c>
      <c r="B32" s="9">
        <v>822</v>
      </c>
      <c r="C32" s="16">
        <f>B32/B34</f>
        <v>0.23128868880135059</v>
      </c>
      <c r="E32" s="15"/>
      <c r="F32" s="11" t="s">
        <v>628</v>
      </c>
      <c r="G32" s="95">
        <v>329</v>
      </c>
      <c r="H32" s="16">
        <f>G32/G37</f>
        <v>0.37091319052987598</v>
      </c>
    </row>
    <row r="33" spans="1:8" ht="16.5" thickBot="1" x14ac:dyDescent="0.3">
      <c r="A33" s="22" t="s">
        <v>39</v>
      </c>
      <c r="B33" s="28">
        <v>2732</v>
      </c>
      <c r="C33" s="29">
        <f>B33/B34</f>
        <v>0.76871131119864944</v>
      </c>
      <c r="E33" s="15"/>
      <c r="F33" s="11" t="s">
        <v>629</v>
      </c>
      <c r="G33" s="95">
        <v>158</v>
      </c>
      <c r="H33" s="16">
        <f>G33/G37</f>
        <v>0.17812852311161217</v>
      </c>
    </row>
    <row r="34" spans="1:8" ht="16.5" thickBot="1" x14ac:dyDescent="0.3">
      <c r="A34" s="32" t="s">
        <v>15</v>
      </c>
      <c r="B34" s="45">
        <f>SUM(B32:B33)</f>
        <v>3554</v>
      </c>
      <c r="C34" s="34">
        <f>SUM(C32:C33)</f>
        <v>1</v>
      </c>
      <c r="E34" s="15"/>
      <c r="F34" s="11" t="s">
        <v>630</v>
      </c>
      <c r="G34" s="95">
        <v>162</v>
      </c>
      <c r="H34" s="16">
        <f>G34/G37</f>
        <v>0.18263810597519731</v>
      </c>
    </row>
    <row r="35" spans="1:8" ht="16.5" thickBot="1" x14ac:dyDescent="0.3">
      <c r="E35" s="15"/>
      <c r="F35" s="11" t="s">
        <v>631</v>
      </c>
      <c r="G35" s="95">
        <v>170</v>
      </c>
      <c r="H35" s="16">
        <f>G35/G37</f>
        <v>0.19165727170236754</v>
      </c>
    </row>
    <row r="36" spans="1:8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68</v>
      </c>
      <c r="H36" s="29">
        <f>G36/G37</f>
        <v>7.6662908680947009E-2</v>
      </c>
    </row>
    <row r="37" spans="1:8" ht="16.5" thickBot="1" x14ac:dyDescent="0.3">
      <c r="A37" s="15" t="s">
        <v>50</v>
      </c>
      <c r="B37" s="9">
        <v>912</v>
      </c>
      <c r="C37" s="16">
        <f>B37/B40</f>
        <v>0.23053589484327602</v>
      </c>
      <c r="E37" s="27"/>
      <c r="F37" s="39" t="s">
        <v>15</v>
      </c>
      <c r="G37" s="97">
        <f>SUM(G32:G36)</f>
        <v>887</v>
      </c>
      <c r="H37" s="37">
        <f>SUM(H32:H36)</f>
        <v>1</v>
      </c>
    </row>
    <row r="38" spans="1:8" ht="16.5" thickBot="1" x14ac:dyDescent="0.3">
      <c r="A38" s="21" t="s">
        <v>49</v>
      </c>
      <c r="B38" s="9">
        <v>343</v>
      </c>
      <c r="C38" s="16">
        <f>B38/B40</f>
        <v>8.6703741152679481E-2</v>
      </c>
      <c r="F38" s="3"/>
    </row>
    <row r="39" spans="1:8" ht="16.5" thickBot="1" x14ac:dyDescent="0.3">
      <c r="A39" s="22" t="s">
        <v>51</v>
      </c>
      <c r="B39" s="28">
        <v>2701</v>
      </c>
      <c r="C39" s="29">
        <f>B39/B40</f>
        <v>0.6827603640040445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SUM(B37:B39)</f>
        <v>3956</v>
      </c>
      <c r="C40" s="34">
        <f>SUM(C37:C39)</f>
        <v>1</v>
      </c>
      <c r="E40" s="15"/>
      <c r="F40" s="11" t="s">
        <v>76</v>
      </c>
      <c r="G40" s="9">
        <v>423</v>
      </c>
      <c r="H40" s="16">
        <f>G40/G44</f>
        <v>0.49015063731170339</v>
      </c>
    </row>
    <row r="41" spans="1:8" ht="16.5" thickBot="1" x14ac:dyDescent="0.3">
      <c r="E41" s="15"/>
      <c r="F41" s="11" t="s">
        <v>77</v>
      </c>
      <c r="G41" s="9">
        <v>140</v>
      </c>
      <c r="H41" s="16">
        <f>G41/G44</f>
        <v>0.16222479721900349</v>
      </c>
    </row>
    <row r="42" spans="1:8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177</v>
      </c>
      <c r="H42" s="16">
        <f>G42/G44</f>
        <v>0.20509849362688296</v>
      </c>
    </row>
    <row r="43" spans="1:8" ht="16.5" thickBot="1" x14ac:dyDescent="0.3">
      <c r="A43" s="15" t="s">
        <v>53</v>
      </c>
      <c r="B43" s="9">
        <v>2710</v>
      </c>
      <c r="C43" s="16">
        <f>B43/B45</f>
        <v>0.66017052375152252</v>
      </c>
      <c r="E43" s="15"/>
      <c r="F43" s="23" t="s">
        <v>79</v>
      </c>
      <c r="G43" s="28">
        <v>123</v>
      </c>
      <c r="H43" s="29">
        <f>G43/G44</f>
        <v>0.1425260718424102</v>
      </c>
    </row>
    <row r="44" spans="1:8" ht="16.5" thickBot="1" x14ac:dyDescent="0.3">
      <c r="A44" s="22" t="s">
        <v>54</v>
      </c>
      <c r="B44" s="28">
        <v>1395</v>
      </c>
      <c r="C44" s="29">
        <f>B44/B45</f>
        <v>0.33982947624847748</v>
      </c>
      <c r="E44" s="27"/>
      <c r="F44" s="39" t="s">
        <v>15</v>
      </c>
      <c r="G44" s="45">
        <f>SUM(G40:G43)</f>
        <v>863</v>
      </c>
      <c r="H44" s="34">
        <f>SUM(H40:H43)</f>
        <v>1</v>
      </c>
    </row>
    <row r="45" spans="1:8" ht="16.5" thickBot="1" x14ac:dyDescent="0.3">
      <c r="A45" s="32" t="s">
        <v>15</v>
      </c>
      <c r="B45" s="45">
        <f>SUM(B43:B44)</f>
        <v>4105</v>
      </c>
      <c r="C45" s="34">
        <f>SUM(C43:C44)</f>
        <v>1</v>
      </c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555</v>
      </c>
      <c r="H47" s="16">
        <f>G47/G49</f>
        <v>0.67600487210718641</v>
      </c>
    </row>
    <row r="48" spans="1:8" ht="16.5" thickBot="1" x14ac:dyDescent="0.3">
      <c r="E48" s="15"/>
      <c r="F48" s="23" t="s">
        <v>82</v>
      </c>
      <c r="G48" s="28">
        <v>266</v>
      </c>
      <c r="H48" s="29">
        <f>G48/G49</f>
        <v>0.32399512789281365</v>
      </c>
    </row>
    <row r="49" spans="2:8" ht="16.5" thickBot="1" x14ac:dyDescent="0.3">
      <c r="E49" s="27"/>
      <c r="F49" s="39" t="s">
        <v>15</v>
      </c>
      <c r="G49" s="45">
        <f>SUM(G47:G48)</f>
        <v>821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596</v>
      </c>
      <c r="H52" s="16">
        <f>G52/G54</f>
        <v>0.74037267080745339</v>
      </c>
    </row>
    <row r="53" spans="2:8" ht="16.5" thickBot="1" x14ac:dyDescent="0.3">
      <c r="B53"/>
      <c r="E53" s="15"/>
      <c r="F53" s="23" t="s">
        <v>85</v>
      </c>
      <c r="G53" s="28">
        <v>209</v>
      </c>
      <c r="H53" s="29">
        <f>G53/G54</f>
        <v>0.25962732919254661</v>
      </c>
    </row>
    <row r="54" spans="2:8" ht="16.5" thickBot="1" x14ac:dyDescent="0.3">
      <c r="B54"/>
      <c r="E54" s="27"/>
      <c r="F54" s="39" t="s">
        <v>15</v>
      </c>
      <c r="G54" s="45">
        <f>SUM(G52:G53)</f>
        <v>805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324</v>
      </c>
      <c r="H57" s="16">
        <f>G57/G59</f>
        <v>0.39083232810615198</v>
      </c>
    </row>
    <row r="58" spans="2:8" ht="16.5" thickBot="1" x14ac:dyDescent="0.3">
      <c r="B58"/>
      <c r="E58" s="15"/>
      <c r="F58" s="23" t="s">
        <v>88</v>
      </c>
      <c r="G58" s="28">
        <v>505</v>
      </c>
      <c r="H58" s="29">
        <f>G58/G59</f>
        <v>0.60916767189384802</v>
      </c>
    </row>
    <row r="59" spans="2:8" ht="16.5" thickBot="1" x14ac:dyDescent="0.3">
      <c r="B59"/>
      <c r="E59" s="27"/>
      <c r="F59" s="39" t="s">
        <v>15</v>
      </c>
      <c r="G59" s="45">
        <f>SUM(G57:G58)</f>
        <v>829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422</v>
      </c>
      <c r="H62" s="16">
        <f>G62/G64</f>
        <v>0.51089588377723971</v>
      </c>
    </row>
    <row r="63" spans="2:8" ht="16.5" thickBot="1" x14ac:dyDescent="0.3">
      <c r="B63"/>
      <c r="E63" s="15"/>
      <c r="F63" s="23" t="s">
        <v>91</v>
      </c>
      <c r="G63" s="28">
        <v>404</v>
      </c>
      <c r="H63" s="29">
        <f>G63/G64</f>
        <v>0.48910411622276029</v>
      </c>
    </row>
    <row r="64" spans="2:8" ht="16.5" thickBot="1" x14ac:dyDescent="0.3">
      <c r="B64"/>
      <c r="E64" s="27"/>
      <c r="F64" s="39" t="s">
        <v>15</v>
      </c>
      <c r="G64" s="45">
        <f>SUM(G62:G63)</f>
        <v>826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555</v>
      </c>
      <c r="H67" s="16">
        <f>G67/G70</f>
        <v>0.48641542506573182</v>
      </c>
    </row>
    <row r="68" spans="2:8" x14ac:dyDescent="0.25">
      <c r="B68"/>
      <c r="E68" s="15"/>
      <c r="F68" s="11" t="s">
        <v>94</v>
      </c>
      <c r="G68" s="9">
        <v>254</v>
      </c>
      <c r="H68" s="16">
        <f>G68/G70</f>
        <v>0.22261174408413673</v>
      </c>
    </row>
    <row r="69" spans="2:8" ht="16.5" thickBot="1" x14ac:dyDescent="0.3">
      <c r="B69"/>
      <c r="E69" s="15"/>
      <c r="F69" s="23" t="s">
        <v>95</v>
      </c>
      <c r="G69" s="28">
        <v>332</v>
      </c>
      <c r="H69" s="29">
        <f>G69/G70</f>
        <v>0.29097283085013148</v>
      </c>
    </row>
    <row r="70" spans="2:8" ht="16.5" thickBot="1" x14ac:dyDescent="0.3">
      <c r="B70"/>
      <c r="E70" s="27"/>
      <c r="F70" s="39" t="s">
        <v>15</v>
      </c>
      <c r="G70" s="45">
        <f>SUM(G67:G69)</f>
        <v>1141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403</v>
      </c>
      <c r="H73" s="16">
        <f>G73/G75</f>
        <v>0.37663551401869161</v>
      </c>
    </row>
    <row r="74" spans="2:8" ht="16.5" thickBot="1" x14ac:dyDescent="0.3">
      <c r="B74"/>
      <c r="E74" s="15"/>
      <c r="F74" s="23" t="s">
        <v>98</v>
      </c>
      <c r="G74" s="28">
        <v>667</v>
      </c>
      <c r="H74" s="29">
        <f>G74/G75</f>
        <v>0.62336448598130845</v>
      </c>
    </row>
    <row r="75" spans="2:8" ht="16.5" thickBot="1" x14ac:dyDescent="0.3">
      <c r="B75"/>
      <c r="E75" s="27"/>
      <c r="F75" s="39" t="s">
        <v>15</v>
      </c>
      <c r="G75" s="45">
        <f>SUM(G73:G74)</f>
        <v>1070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408</v>
      </c>
      <c r="H78" s="16">
        <f>G78/G82</f>
        <v>0.37707948243992606</v>
      </c>
    </row>
    <row r="79" spans="2:8" x14ac:dyDescent="0.25">
      <c r="B79"/>
      <c r="E79" s="22"/>
      <c r="F79" s="23" t="s">
        <v>101</v>
      </c>
      <c r="G79" s="28">
        <v>158</v>
      </c>
      <c r="H79" s="29">
        <f>G79/G82</f>
        <v>0.14602587800369685</v>
      </c>
    </row>
    <row r="80" spans="2:8" x14ac:dyDescent="0.25">
      <c r="B80"/>
      <c r="E80" s="15"/>
      <c r="F80" s="11" t="s">
        <v>635</v>
      </c>
      <c r="G80" s="9">
        <v>395</v>
      </c>
      <c r="H80" s="16">
        <f>G80/G82</f>
        <v>0.36506469500924216</v>
      </c>
    </row>
    <row r="81" spans="2:8" ht="16.5" thickBot="1" x14ac:dyDescent="0.3">
      <c r="B81"/>
      <c r="E81" s="17"/>
      <c r="F81" s="91" t="s">
        <v>636</v>
      </c>
      <c r="G81" s="40">
        <v>121</v>
      </c>
      <c r="H81" s="41">
        <f>G81/G82</f>
        <v>0.11182994454713494</v>
      </c>
    </row>
    <row r="82" spans="2:8" ht="16.5" thickBot="1" x14ac:dyDescent="0.3">
      <c r="B82"/>
      <c r="E82" s="104"/>
      <c r="F82" s="105" t="s">
        <v>15</v>
      </c>
      <c r="G82" s="106">
        <f>SUM(G78:G81)</f>
        <v>1082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393</v>
      </c>
      <c r="H85" s="16">
        <f>G85/G88</f>
        <v>0.36592178770949718</v>
      </c>
    </row>
    <row r="86" spans="2:8" x14ac:dyDescent="0.25">
      <c r="B86"/>
      <c r="E86" s="15"/>
      <c r="F86" s="11" t="s">
        <v>104</v>
      </c>
      <c r="G86" s="9">
        <v>393</v>
      </c>
      <c r="H86" s="16">
        <f>G86/G88</f>
        <v>0.36592178770949718</v>
      </c>
    </row>
    <row r="87" spans="2:8" ht="16.5" thickBot="1" x14ac:dyDescent="0.3">
      <c r="B87"/>
      <c r="E87" s="15"/>
      <c r="F87" s="23" t="s">
        <v>105</v>
      </c>
      <c r="G87" s="28">
        <v>288</v>
      </c>
      <c r="H87" s="29">
        <f>G87/G88</f>
        <v>0.26815642458100558</v>
      </c>
    </row>
    <row r="88" spans="2:8" ht="16.5" thickBot="1" x14ac:dyDescent="0.3">
      <c r="B88"/>
      <c r="E88" s="27"/>
      <c r="F88" s="39" t="s">
        <v>15</v>
      </c>
      <c r="G88" s="45">
        <f>SUM(G85:G87)</f>
        <v>1074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637</v>
      </c>
      <c r="H91" s="16">
        <f>G91/G93</f>
        <v>0.60493827160493829</v>
      </c>
    </row>
    <row r="92" spans="2:8" ht="16.5" thickBot="1" x14ac:dyDescent="0.3">
      <c r="B92"/>
      <c r="E92" s="15"/>
      <c r="F92" s="23" t="s">
        <v>108</v>
      </c>
      <c r="G92" s="28">
        <v>416</v>
      </c>
      <c r="H92" s="29">
        <f>G92/G93</f>
        <v>0.39506172839506171</v>
      </c>
    </row>
    <row r="93" spans="2:8" ht="16.5" thickBot="1" x14ac:dyDescent="0.3">
      <c r="B93"/>
      <c r="E93" s="27"/>
      <c r="F93" s="39" t="s">
        <v>15</v>
      </c>
      <c r="G93" s="45">
        <f>SUM(G91:G92)</f>
        <v>1053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469</v>
      </c>
      <c r="H96" s="16">
        <f>G96/G98</f>
        <v>0.46298124383020728</v>
      </c>
    </row>
    <row r="97" spans="2:8" ht="16.5" thickBot="1" x14ac:dyDescent="0.3">
      <c r="B97"/>
      <c r="E97" s="15"/>
      <c r="F97" s="23" t="s">
        <v>111</v>
      </c>
      <c r="G97" s="28">
        <v>544</v>
      </c>
      <c r="H97" s="29">
        <f>G97/G98</f>
        <v>0.53701875616979267</v>
      </c>
    </row>
    <row r="98" spans="2:8" ht="16.5" thickBot="1" x14ac:dyDescent="0.3">
      <c r="B98"/>
      <c r="E98" s="27"/>
      <c r="F98" s="39" t="s">
        <v>15</v>
      </c>
      <c r="G98" s="45">
        <f>SUM(G96:G97)</f>
        <v>1013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331</v>
      </c>
      <c r="H101" s="16">
        <f>G101/G103</f>
        <v>0.54710743801652895</v>
      </c>
    </row>
    <row r="102" spans="2:8" ht="16.5" thickBot="1" x14ac:dyDescent="0.3">
      <c r="B102"/>
      <c r="E102" s="15"/>
      <c r="F102" s="23" t="s">
        <v>114</v>
      </c>
      <c r="G102" s="28">
        <v>274</v>
      </c>
      <c r="H102" s="29">
        <f>G102/G103</f>
        <v>0.45289256198347105</v>
      </c>
    </row>
    <row r="103" spans="2:8" ht="16.5" thickBot="1" x14ac:dyDescent="0.3">
      <c r="B103"/>
      <c r="E103" s="27"/>
      <c r="F103" s="39" t="s">
        <v>15</v>
      </c>
      <c r="G103" s="45">
        <f>SUM(G101:G102)</f>
        <v>605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273</v>
      </c>
      <c r="H106" s="16">
        <f>G106/G108</f>
        <v>0.42391304347826086</v>
      </c>
    </row>
    <row r="107" spans="2:8" ht="16.5" thickBot="1" x14ac:dyDescent="0.3">
      <c r="B107"/>
      <c r="E107" s="15"/>
      <c r="F107" s="23" t="s">
        <v>117</v>
      </c>
      <c r="G107" s="28">
        <v>371</v>
      </c>
      <c r="H107" s="29">
        <f>G107/G108</f>
        <v>0.57608695652173914</v>
      </c>
    </row>
    <row r="108" spans="2:8" ht="16.5" thickBot="1" x14ac:dyDescent="0.3">
      <c r="B108"/>
      <c r="E108" s="27"/>
      <c r="F108" s="39" t="s">
        <v>15</v>
      </c>
      <c r="G108" s="45">
        <f>SUM(G106:G107)</f>
        <v>644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284</v>
      </c>
      <c r="H111" s="16">
        <f>G111/G116</f>
        <v>0.31802911534154538</v>
      </c>
    </row>
    <row r="112" spans="2:8" x14ac:dyDescent="0.25">
      <c r="B112"/>
      <c r="E112" s="15"/>
      <c r="F112" s="11" t="s">
        <v>120</v>
      </c>
      <c r="G112" s="9">
        <v>81</v>
      </c>
      <c r="H112" s="16">
        <f>G112/G116</f>
        <v>9.0705487122060474E-2</v>
      </c>
    </row>
    <row r="113" spans="2:8" x14ac:dyDescent="0.25">
      <c r="B113"/>
      <c r="E113" s="15"/>
      <c r="F113" s="11" t="s">
        <v>121</v>
      </c>
      <c r="G113" s="9">
        <v>239</v>
      </c>
      <c r="H113" s="16">
        <f>G113/G116</f>
        <v>0.26763717805151177</v>
      </c>
    </row>
    <row r="114" spans="2:8" x14ac:dyDescent="0.25">
      <c r="B114"/>
      <c r="E114" s="15"/>
      <c r="F114" s="11" t="s">
        <v>122</v>
      </c>
      <c r="G114" s="9">
        <v>121</v>
      </c>
      <c r="H114" s="16">
        <f>G114/G116</f>
        <v>0.13549832026875699</v>
      </c>
    </row>
    <row r="115" spans="2:8" ht="16.5" thickBot="1" x14ac:dyDescent="0.3">
      <c r="B115"/>
      <c r="E115" s="15"/>
      <c r="F115" s="23" t="s">
        <v>123</v>
      </c>
      <c r="G115" s="28">
        <v>168</v>
      </c>
      <c r="H115" s="29">
        <f>G115/G116</f>
        <v>0.18812989921612541</v>
      </c>
    </row>
    <row r="116" spans="2:8" ht="16.5" thickBot="1" x14ac:dyDescent="0.3">
      <c r="B116"/>
      <c r="E116" s="27"/>
      <c r="F116" s="39" t="s">
        <v>15</v>
      </c>
      <c r="G116" s="45">
        <f>SUM(G111:G115)</f>
        <v>893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373</v>
      </c>
      <c r="H119" s="16">
        <f>G119/G121</f>
        <v>0.41675977653631285</v>
      </c>
    </row>
    <row r="120" spans="2:8" ht="16.5" thickBot="1" x14ac:dyDescent="0.3">
      <c r="B120"/>
      <c r="E120" s="15"/>
      <c r="F120" s="23" t="s">
        <v>126</v>
      </c>
      <c r="G120" s="28">
        <v>522</v>
      </c>
      <c r="H120" s="29">
        <f>G120/G121</f>
        <v>0.5832402234636872</v>
      </c>
    </row>
    <row r="121" spans="2:8" ht="16.5" thickBot="1" x14ac:dyDescent="0.3">
      <c r="B121"/>
      <c r="E121" s="27"/>
      <c r="F121" s="39" t="s">
        <v>15</v>
      </c>
      <c r="G121" s="45">
        <f>SUM(G119:G120)</f>
        <v>895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451</v>
      </c>
      <c r="H124" s="16">
        <f>G124/G127</f>
        <v>0.51249999999999996</v>
      </c>
    </row>
    <row r="125" spans="2:8" x14ac:dyDescent="0.25">
      <c r="B125"/>
      <c r="E125" s="15"/>
      <c r="F125" s="11" t="s">
        <v>129</v>
      </c>
      <c r="G125" s="9">
        <v>147</v>
      </c>
      <c r="H125" s="16">
        <f>G125/G127</f>
        <v>0.16704545454545455</v>
      </c>
    </row>
    <row r="126" spans="2:8" ht="16.5" thickBot="1" x14ac:dyDescent="0.3">
      <c r="B126"/>
      <c r="E126" s="15"/>
      <c r="F126" s="23" t="s">
        <v>130</v>
      </c>
      <c r="G126" s="28">
        <v>282</v>
      </c>
      <c r="H126" s="29">
        <f>G126/G127</f>
        <v>0.32045454545454544</v>
      </c>
    </row>
    <row r="127" spans="2:8" ht="16.5" thickBot="1" x14ac:dyDescent="0.3">
      <c r="B127"/>
      <c r="E127" s="27"/>
      <c r="F127" s="39" t="s">
        <v>15</v>
      </c>
      <c r="G127" s="45">
        <f>SUM(G124:G126)</f>
        <v>880</v>
      </c>
      <c r="H127" s="34">
        <f>SUM(H124:H126)</f>
        <v>0.99999999999999989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472</v>
      </c>
      <c r="H130" s="16">
        <f>G130/G134</f>
        <v>0.52855543113101899</v>
      </c>
    </row>
    <row r="131" spans="2:8" x14ac:dyDescent="0.25">
      <c r="B131"/>
      <c r="E131" s="15"/>
      <c r="F131" s="11" t="s">
        <v>133</v>
      </c>
      <c r="G131" s="9">
        <v>76</v>
      </c>
      <c r="H131" s="16">
        <f>G131/G134</f>
        <v>8.5106382978723402E-2</v>
      </c>
    </row>
    <row r="132" spans="2:8" x14ac:dyDescent="0.25">
      <c r="B132"/>
      <c r="E132" s="15"/>
      <c r="F132" s="11" t="s">
        <v>134</v>
      </c>
      <c r="G132" s="9">
        <v>275</v>
      </c>
      <c r="H132" s="16">
        <f>G132/G134</f>
        <v>0.30795072788353861</v>
      </c>
    </row>
    <row r="133" spans="2:8" ht="16.5" thickBot="1" x14ac:dyDescent="0.3">
      <c r="B133"/>
      <c r="E133" s="15"/>
      <c r="F133" s="23" t="s">
        <v>135</v>
      </c>
      <c r="G133" s="28">
        <v>70</v>
      </c>
      <c r="H133" s="29">
        <f>G133/G134</f>
        <v>7.8387458006718924E-2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893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572</v>
      </c>
      <c r="H137" s="16">
        <f>G137/G139</f>
        <v>0.65073947667804322</v>
      </c>
    </row>
    <row r="138" spans="2:8" ht="16.5" thickBot="1" x14ac:dyDescent="0.3">
      <c r="B138"/>
      <c r="E138" s="15"/>
      <c r="F138" s="23" t="s">
        <v>138</v>
      </c>
      <c r="G138" s="28">
        <v>307</v>
      </c>
      <c r="H138" s="29">
        <f>G138/G139</f>
        <v>0.34926052332195678</v>
      </c>
    </row>
    <row r="139" spans="2:8" ht="16.5" thickBot="1" x14ac:dyDescent="0.3">
      <c r="B139"/>
      <c r="E139" s="27"/>
      <c r="F139" s="39" t="s">
        <v>15</v>
      </c>
      <c r="G139" s="45">
        <f>SUM(G137:G138)</f>
        <v>879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184</v>
      </c>
      <c r="H142" s="16">
        <f>G142/G146</f>
        <v>0.20627802690582961</v>
      </c>
    </row>
    <row r="143" spans="2:8" x14ac:dyDescent="0.25">
      <c r="B143"/>
      <c r="E143" s="15"/>
      <c r="F143" s="11" t="s">
        <v>141</v>
      </c>
      <c r="G143" s="9">
        <v>333</v>
      </c>
      <c r="H143" s="16">
        <f>G143/G146</f>
        <v>0.37331838565022424</v>
      </c>
    </row>
    <row r="144" spans="2:8" x14ac:dyDescent="0.25">
      <c r="B144"/>
      <c r="E144" s="15"/>
      <c r="F144" s="11" t="s">
        <v>142</v>
      </c>
      <c r="G144" s="9">
        <v>160</v>
      </c>
      <c r="H144" s="16">
        <f>G144/G146</f>
        <v>0.17937219730941703</v>
      </c>
    </row>
    <row r="145" spans="2:8" ht="16.5" thickBot="1" x14ac:dyDescent="0.3">
      <c r="B145"/>
      <c r="E145" s="15"/>
      <c r="F145" s="23" t="s">
        <v>143</v>
      </c>
      <c r="G145" s="28">
        <v>215</v>
      </c>
      <c r="H145" s="29">
        <f>G145/G146</f>
        <v>0.24103139013452915</v>
      </c>
    </row>
    <row r="146" spans="2:8" ht="16.5" thickBot="1" x14ac:dyDescent="0.3">
      <c r="B146"/>
      <c r="E146" s="27"/>
      <c r="F146" s="39" t="s">
        <v>15</v>
      </c>
      <c r="G146" s="45">
        <f>SUM(G142:G145)</f>
        <v>892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441</v>
      </c>
      <c r="H149" s="16">
        <f>G149/G152</f>
        <v>0.49054505005561733</v>
      </c>
    </row>
    <row r="150" spans="2:8" x14ac:dyDescent="0.25">
      <c r="E150" s="15"/>
      <c r="F150" s="11" t="s">
        <v>146</v>
      </c>
      <c r="G150" s="9">
        <v>147</v>
      </c>
      <c r="H150" s="16">
        <f>G150/G152</f>
        <v>0.16351501668520579</v>
      </c>
    </row>
    <row r="151" spans="2:8" ht="16.5" thickBot="1" x14ac:dyDescent="0.3">
      <c r="E151" s="15"/>
      <c r="F151" s="23" t="s">
        <v>147</v>
      </c>
      <c r="G151" s="28">
        <v>311</v>
      </c>
      <c r="H151" s="29">
        <f>G151/G152</f>
        <v>0.34593993325917688</v>
      </c>
    </row>
    <row r="152" spans="2:8" ht="16.5" thickBot="1" x14ac:dyDescent="0.3">
      <c r="E152" s="27"/>
      <c r="F152" s="39" t="s">
        <v>15</v>
      </c>
      <c r="G152" s="45">
        <f>SUM(G149:G151)</f>
        <v>899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406</v>
      </c>
      <c r="H155" s="16">
        <f>G155/G158</f>
        <v>0.45464725643896975</v>
      </c>
    </row>
    <row r="156" spans="2:8" x14ac:dyDescent="0.25">
      <c r="E156" s="15"/>
      <c r="F156" s="11" t="s">
        <v>150</v>
      </c>
      <c r="G156" s="9">
        <v>133</v>
      </c>
      <c r="H156" s="16">
        <f>G156/G158</f>
        <v>0.14893617021276595</v>
      </c>
    </row>
    <row r="157" spans="2:8" ht="16.5" thickBot="1" x14ac:dyDescent="0.3">
      <c r="E157" s="15"/>
      <c r="F157" s="23" t="s">
        <v>151</v>
      </c>
      <c r="G157" s="28">
        <v>354</v>
      </c>
      <c r="H157" s="29">
        <f>G157/G158</f>
        <v>0.3964165733482643</v>
      </c>
    </row>
    <row r="158" spans="2:8" ht="16.5" thickBot="1" x14ac:dyDescent="0.3">
      <c r="E158" s="27"/>
      <c r="F158" s="39" t="s">
        <v>15</v>
      </c>
      <c r="G158" s="45">
        <f>SUM(G155:G157)</f>
        <v>893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514</v>
      </c>
      <c r="H161" s="16">
        <f>G161/G163</f>
        <v>0.58944954128440363</v>
      </c>
    </row>
    <row r="162" spans="5:8" ht="16.5" thickBot="1" x14ac:dyDescent="0.3">
      <c r="E162" s="15"/>
      <c r="F162" s="23" t="s">
        <v>154</v>
      </c>
      <c r="G162" s="28">
        <v>358</v>
      </c>
      <c r="H162" s="29">
        <f>G162/G163</f>
        <v>0.41055045871559631</v>
      </c>
    </row>
    <row r="163" spans="5:8" ht="16.5" thickBot="1" x14ac:dyDescent="0.3">
      <c r="E163" s="27"/>
      <c r="F163" s="39" t="s">
        <v>15</v>
      </c>
      <c r="G163" s="45">
        <f>SUM(G161:G162)</f>
        <v>872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427</v>
      </c>
      <c r="H166" s="16">
        <f>G166/G168</f>
        <v>0.50353773584905659</v>
      </c>
    </row>
    <row r="167" spans="5:8" ht="16.5" thickBot="1" x14ac:dyDescent="0.3">
      <c r="E167" s="15"/>
      <c r="F167" s="23" t="s">
        <v>157</v>
      </c>
      <c r="G167" s="28">
        <v>421</v>
      </c>
      <c r="H167" s="29">
        <f>G167/G168</f>
        <v>0.49646226415094341</v>
      </c>
    </row>
    <row r="168" spans="5:8" ht="16.5" thickBot="1" x14ac:dyDescent="0.3">
      <c r="E168" s="27"/>
      <c r="F168" s="39" t="s">
        <v>15</v>
      </c>
      <c r="G168" s="45">
        <f>SUM(G166:G167)</f>
        <v>848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312</v>
      </c>
      <c r="H171" s="16">
        <f>G171/G176</f>
        <v>0.17086527929901424</v>
      </c>
    </row>
    <row r="172" spans="5:8" x14ac:dyDescent="0.25">
      <c r="E172" s="15"/>
      <c r="F172" s="11" t="s">
        <v>50</v>
      </c>
      <c r="G172" s="9">
        <v>728</v>
      </c>
      <c r="H172" s="16">
        <f>G172/G176</f>
        <v>0.39868565169769987</v>
      </c>
    </row>
    <row r="173" spans="5:8" x14ac:dyDescent="0.25">
      <c r="E173" s="15"/>
      <c r="F173" s="11" t="s">
        <v>160</v>
      </c>
      <c r="G173" s="9">
        <v>362</v>
      </c>
      <c r="H173" s="16">
        <f>G173/G176</f>
        <v>0.1982475355969332</v>
      </c>
    </row>
    <row r="174" spans="5:8" x14ac:dyDescent="0.25">
      <c r="E174" s="15"/>
      <c r="F174" s="11" t="s">
        <v>161</v>
      </c>
      <c r="G174" s="9">
        <v>144</v>
      </c>
      <c r="H174" s="16">
        <f>G174/G176</f>
        <v>7.8860898138006577E-2</v>
      </c>
    </row>
    <row r="175" spans="5:8" ht="16.5" thickBot="1" x14ac:dyDescent="0.3">
      <c r="E175" s="15"/>
      <c r="F175" s="23" t="s">
        <v>162</v>
      </c>
      <c r="G175" s="28">
        <v>280</v>
      </c>
      <c r="H175" s="29">
        <f>G175/G176</f>
        <v>0.1533406352683461</v>
      </c>
    </row>
    <row r="176" spans="5:8" ht="16.5" thickBot="1" x14ac:dyDescent="0.3">
      <c r="E176" s="27"/>
      <c r="F176" s="39" t="s">
        <v>15</v>
      </c>
      <c r="G176" s="45">
        <f>SUM(G171:G175)</f>
        <v>1826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1364</v>
      </c>
      <c r="H179" s="16">
        <f>G179/G181</f>
        <v>0.78121420389461627</v>
      </c>
    </row>
    <row r="180" spans="5:8" ht="16.5" thickBot="1" x14ac:dyDescent="0.3">
      <c r="E180" s="15"/>
      <c r="F180" s="23" t="s">
        <v>165</v>
      </c>
      <c r="G180" s="28">
        <v>382</v>
      </c>
      <c r="H180" s="29">
        <f>G180/G181</f>
        <v>0.21878579610538373</v>
      </c>
    </row>
    <row r="181" spans="5:8" ht="16.5" thickBot="1" x14ac:dyDescent="0.3">
      <c r="E181" s="27"/>
      <c r="F181" s="39" t="s">
        <v>15</v>
      </c>
      <c r="G181" s="45">
        <f>SUM(G179:G180)</f>
        <v>1746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1049</v>
      </c>
      <c r="H184" s="16">
        <f>G184/G186</f>
        <v>0.60183591508892709</v>
      </c>
    </row>
    <row r="185" spans="5:8" ht="16.5" thickBot="1" x14ac:dyDescent="0.3">
      <c r="E185" s="15"/>
      <c r="F185" s="23" t="s">
        <v>168</v>
      </c>
      <c r="G185" s="28">
        <v>694</v>
      </c>
      <c r="H185" s="29">
        <f>G185/G186</f>
        <v>0.39816408491107286</v>
      </c>
    </row>
    <row r="186" spans="5:8" ht="16.5" thickBot="1" x14ac:dyDescent="0.3">
      <c r="E186" s="27"/>
      <c r="F186" s="39" t="s">
        <v>15</v>
      </c>
      <c r="G186" s="45">
        <f>SUM(G184:G185)</f>
        <v>1743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1.875" customWidth="1"/>
    <col min="16" max="16" width="10.875" style="1"/>
    <col min="17" max="17" width="12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301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14</v>
      </c>
      <c r="C3" s="16">
        <f>B3/B16</f>
        <v>3.3420864168059203E-3</v>
      </c>
      <c r="E3" s="15" t="s">
        <v>56</v>
      </c>
      <c r="F3" s="8" t="s">
        <v>57</v>
      </c>
      <c r="G3" s="9">
        <v>388</v>
      </c>
      <c r="H3" s="16">
        <f>G3/G5</f>
        <v>0.51595744680851063</v>
      </c>
      <c r="J3" s="15"/>
      <c r="K3" s="8" t="s">
        <v>183</v>
      </c>
      <c r="L3" s="9">
        <v>549</v>
      </c>
      <c r="M3" s="16">
        <f>L3/L5</f>
        <v>0.72236842105263155</v>
      </c>
      <c r="O3" s="15" t="s">
        <v>447</v>
      </c>
      <c r="P3" s="9">
        <v>2307</v>
      </c>
      <c r="Q3" s="16">
        <f>P3/P5</f>
        <v>0.70615243342516065</v>
      </c>
    </row>
    <row r="4" spans="1:17" ht="16.5" thickBot="1" x14ac:dyDescent="0.3">
      <c r="A4" s="15" t="s">
        <v>3</v>
      </c>
      <c r="B4" s="9">
        <v>388</v>
      </c>
      <c r="C4" s="16">
        <f>B4/B16</f>
        <v>9.2623537837192654E-2</v>
      </c>
      <c r="E4" s="15"/>
      <c r="F4" s="24" t="s">
        <v>58</v>
      </c>
      <c r="G4" s="28">
        <v>364</v>
      </c>
      <c r="H4" s="29">
        <f>G4/G5</f>
        <v>0.48404255319148937</v>
      </c>
      <c r="J4" s="15"/>
      <c r="K4" s="10" t="s">
        <v>182</v>
      </c>
      <c r="L4" s="28">
        <v>211</v>
      </c>
      <c r="M4" s="29">
        <f>L4/L5</f>
        <v>0.2776315789473684</v>
      </c>
      <c r="O4" s="17" t="s">
        <v>448</v>
      </c>
      <c r="P4" s="40">
        <v>960</v>
      </c>
      <c r="Q4" s="41">
        <f>P4/P5</f>
        <v>0.29384756657483929</v>
      </c>
    </row>
    <row r="5" spans="1:17" ht="16.5" thickBot="1" x14ac:dyDescent="0.3">
      <c r="A5" s="15" t="s">
        <v>4</v>
      </c>
      <c r="B5" s="9">
        <v>6</v>
      </c>
      <c r="C5" s="16">
        <f>B5/B16</f>
        <v>1.4323227500596801E-3</v>
      </c>
      <c r="E5" s="27"/>
      <c r="F5" s="32" t="s">
        <v>15</v>
      </c>
      <c r="G5" s="45">
        <f>SUM(G3:G4)</f>
        <v>752</v>
      </c>
      <c r="H5" s="34">
        <f>SUM(H3:H4)</f>
        <v>1</v>
      </c>
      <c r="J5" s="27"/>
      <c r="K5" s="32" t="s">
        <v>15</v>
      </c>
      <c r="L5" s="45">
        <f>SUM(L3:L4)</f>
        <v>760</v>
      </c>
      <c r="M5" s="34">
        <f>SUM(M3:M4)</f>
        <v>1</v>
      </c>
      <c r="O5" s="32" t="s">
        <v>15</v>
      </c>
      <c r="P5" s="45">
        <f>SUM(P3:P4)</f>
        <v>3267</v>
      </c>
      <c r="Q5" s="34">
        <f>SUM(Q3:Q4)</f>
        <v>1</v>
      </c>
    </row>
    <row r="6" spans="1:17" ht="16.5" thickBot="1" x14ac:dyDescent="0.3">
      <c r="A6" s="15" t="s">
        <v>5</v>
      </c>
      <c r="B6" s="9">
        <v>892</v>
      </c>
      <c r="C6" s="16">
        <f>B6/B16</f>
        <v>0.21293864884220579</v>
      </c>
    </row>
    <row r="7" spans="1:17" x14ac:dyDescent="0.25">
      <c r="A7" s="15" t="s">
        <v>6</v>
      </c>
      <c r="B7" s="9">
        <v>2</v>
      </c>
      <c r="C7" s="16">
        <f>B7/B16</f>
        <v>4.7744091668656003E-4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235</v>
      </c>
      <c r="H8" s="16">
        <f>G8/G11</f>
        <v>0.27453271028037385</v>
      </c>
      <c r="J8" s="15"/>
      <c r="K8" s="8" t="s">
        <v>186</v>
      </c>
      <c r="L8" s="9">
        <v>219</v>
      </c>
      <c r="M8" s="16">
        <f>L8/L11</f>
        <v>0.3183139534883721</v>
      </c>
    </row>
    <row r="9" spans="1:17" x14ac:dyDescent="0.25">
      <c r="A9" s="15" t="s">
        <v>8</v>
      </c>
      <c r="B9" s="9">
        <v>20</v>
      </c>
      <c r="C9" s="16">
        <f>B9/B16</f>
        <v>4.7744091668656006E-3</v>
      </c>
      <c r="E9" s="15"/>
      <c r="F9" s="8" t="s">
        <v>61</v>
      </c>
      <c r="G9" s="9">
        <v>332</v>
      </c>
      <c r="H9" s="16">
        <f>G9/G11</f>
        <v>0.38785046728971961</v>
      </c>
      <c r="J9" s="15"/>
      <c r="K9" s="10" t="s">
        <v>185</v>
      </c>
      <c r="L9" s="9">
        <v>174</v>
      </c>
      <c r="M9" s="16">
        <f>L9/L11</f>
        <v>0.25290697674418605</v>
      </c>
    </row>
    <row r="10" spans="1:17" ht="16.5" thickBot="1" x14ac:dyDescent="0.3">
      <c r="A10" s="15" t="s">
        <v>9</v>
      </c>
      <c r="B10" s="9">
        <v>107</v>
      </c>
      <c r="C10" s="16">
        <f>B10/B16</f>
        <v>2.5543089042730963E-2</v>
      </c>
      <c r="E10" s="15"/>
      <c r="F10" s="24" t="s">
        <v>62</v>
      </c>
      <c r="G10" s="28">
        <v>289</v>
      </c>
      <c r="H10" s="29">
        <f>G10/G11</f>
        <v>0.33761682242990654</v>
      </c>
      <c r="J10" s="15"/>
      <c r="K10" s="24" t="s">
        <v>187</v>
      </c>
      <c r="L10" s="28">
        <v>295</v>
      </c>
      <c r="M10" s="29">
        <f>L10/L11</f>
        <v>0.42877906976744184</v>
      </c>
    </row>
    <row r="11" spans="1:17" ht="16.5" thickBot="1" x14ac:dyDescent="0.3">
      <c r="A11" s="15" t="s">
        <v>10</v>
      </c>
      <c r="B11" s="9">
        <v>8</v>
      </c>
      <c r="C11" s="16">
        <f>B11/B16</f>
        <v>1.9097636667462401E-3</v>
      </c>
      <c r="E11" s="27"/>
      <c r="F11" s="32" t="s">
        <v>15</v>
      </c>
      <c r="G11" s="45">
        <f>SUM(G8:G10)</f>
        <v>856</v>
      </c>
      <c r="H11" s="34">
        <f>SUM(H8:H10)</f>
        <v>1</v>
      </c>
      <c r="J11" s="27"/>
      <c r="K11" s="32" t="s">
        <v>15</v>
      </c>
      <c r="L11" s="45">
        <f>SUM(L8:L10)</f>
        <v>688</v>
      </c>
      <c r="M11" s="34">
        <f>SUM(M8:M10)</f>
        <v>1</v>
      </c>
    </row>
    <row r="12" spans="1:17" ht="16.5" thickBot="1" x14ac:dyDescent="0.3">
      <c r="A12" s="15" t="s">
        <v>11</v>
      </c>
      <c r="B12" s="9">
        <v>562</v>
      </c>
      <c r="C12" s="16">
        <f>B12/B16</f>
        <v>0.13416089758892338</v>
      </c>
      <c r="F12" s="4"/>
    </row>
    <row r="13" spans="1:17" x14ac:dyDescent="0.25">
      <c r="A13" s="15" t="s">
        <v>12</v>
      </c>
      <c r="B13" s="9">
        <v>4</v>
      </c>
      <c r="C13" s="16">
        <f>B13/B16</f>
        <v>9.5488183337312006E-4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</row>
    <row r="14" spans="1:17" x14ac:dyDescent="0.25">
      <c r="A14" s="15" t="s">
        <v>13</v>
      </c>
      <c r="B14" s="9">
        <v>2156</v>
      </c>
      <c r="C14" s="16">
        <f>B14/B16</f>
        <v>0.51468130818811175</v>
      </c>
      <c r="E14" s="21"/>
      <c r="F14" s="10" t="s">
        <v>64</v>
      </c>
      <c r="G14" s="9">
        <v>272</v>
      </c>
      <c r="H14" s="16">
        <f>G14/G17</f>
        <v>0.33292533659730722</v>
      </c>
      <c r="J14" s="15"/>
      <c r="K14" s="8" t="s">
        <v>250</v>
      </c>
      <c r="L14" s="9">
        <v>633</v>
      </c>
      <c r="M14" s="16">
        <f>L14/L16</f>
        <v>0.45441493180186648</v>
      </c>
    </row>
    <row r="15" spans="1:17" ht="16.5" thickBot="1" x14ac:dyDescent="0.3">
      <c r="A15" s="22" t="s">
        <v>14</v>
      </c>
      <c r="B15" s="28">
        <v>30</v>
      </c>
      <c r="C15" s="29">
        <f>B15/B16</f>
        <v>7.1616137502984005E-3</v>
      </c>
      <c r="E15" s="21"/>
      <c r="F15" s="10" t="s">
        <v>65</v>
      </c>
      <c r="G15" s="9">
        <v>338</v>
      </c>
      <c r="H15" s="16">
        <f>G15/G17</f>
        <v>0.41370869033047736</v>
      </c>
      <c r="J15" s="15"/>
      <c r="K15" s="10" t="s">
        <v>249</v>
      </c>
      <c r="L15" s="28">
        <v>760</v>
      </c>
      <c r="M15" s="29">
        <f>L15/L16</f>
        <v>0.54558506819813357</v>
      </c>
    </row>
    <row r="16" spans="1:17" ht="16.5" thickBot="1" x14ac:dyDescent="0.3">
      <c r="A16" s="32" t="s">
        <v>15</v>
      </c>
      <c r="B16" s="45">
        <f>SUM(B3:B15)</f>
        <v>4189</v>
      </c>
      <c r="C16" s="34">
        <f>SUM(C3:C15)</f>
        <v>1</v>
      </c>
      <c r="E16" s="15"/>
      <c r="F16" s="31" t="s">
        <v>66</v>
      </c>
      <c r="G16" s="28">
        <v>207</v>
      </c>
      <c r="H16" s="29">
        <f>G16/G17</f>
        <v>0.25336597307221542</v>
      </c>
      <c r="J16" s="27"/>
      <c r="K16" s="32" t="s">
        <v>15</v>
      </c>
      <c r="L16" s="45">
        <f>SUM(L14:L15)</f>
        <v>1393</v>
      </c>
      <c r="M16" s="34">
        <f>SUM(M14:M15)</f>
        <v>1</v>
      </c>
    </row>
    <row r="17" spans="1:8" ht="16.5" thickBot="1" x14ac:dyDescent="0.3">
      <c r="E17" s="27"/>
      <c r="F17" s="38" t="s">
        <v>15</v>
      </c>
      <c r="G17" s="45">
        <f>SUM(G14:G16)</f>
        <v>817</v>
      </c>
      <c r="H17" s="34">
        <f>SUM(H14:H16)</f>
        <v>1</v>
      </c>
    </row>
    <row r="18" spans="1:8" ht="16.5" thickBot="1" x14ac:dyDescent="0.3">
      <c r="A18" s="12" t="s">
        <v>18</v>
      </c>
      <c r="B18" s="42" t="s">
        <v>16</v>
      </c>
      <c r="C18" s="14" t="s">
        <v>17</v>
      </c>
      <c r="F18" s="5"/>
    </row>
    <row r="19" spans="1:8" x14ac:dyDescent="0.25">
      <c r="A19" s="15" t="s">
        <v>19</v>
      </c>
      <c r="B19" s="9">
        <v>114</v>
      </c>
      <c r="C19" s="16">
        <f>B19/B24</f>
        <v>3.1605212087607429E-2</v>
      </c>
      <c r="E19" s="12" t="s">
        <v>67</v>
      </c>
      <c r="F19" s="13"/>
      <c r="G19" s="42" t="s">
        <v>16</v>
      </c>
      <c r="H19" s="19" t="s">
        <v>17</v>
      </c>
    </row>
    <row r="20" spans="1:8" x14ac:dyDescent="0.25">
      <c r="A20" s="15" t="s">
        <v>20</v>
      </c>
      <c r="B20" s="9">
        <v>115</v>
      </c>
      <c r="C20" s="16">
        <f>B20/B24</f>
        <v>3.1882450790130301E-2</v>
      </c>
      <c r="E20" s="15"/>
      <c r="F20" s="11" t="s">
        <v>68</v>
      </c>
      <c r="G20" s="9">
        <v>394</v>
      </c>
      <c r="H20" s="16">
        <f>G20/G22</f>
        <v>0.50319284802043418</v>
      </c>
    </row>
    <row r="21" spans="1:8" ht="16.5" thickBot="1" x14ac:dyDescent="0.3">
      <c r="A21" s="15" t="s">
        <v>21</v>
      </c>
      <c r="B21" s="9">
        <v>919</v>
      </c>
      <c r="C21" s="16">
        <f>B21/B24</f>
        <v>0.25478236761851952</v>
      </c>
      <c r="E21" s="15"/>
      <c r="F21" s="23" t="s">
        <v>69</v>
      </c>
      <c r="G21" s="28">
        <v>389</v>
      </c>
      <c r="H21" s="29">
        <f>G21/G22</f>
        <v>0.49680715197956576</v>
      </c>
    </row>
    <row r="22" spans="1:8" ht="16.5" thickBot="1" x14ac:dyDescent="0.3">
      <c r="A22" s="15" t="s">
        <v>22</v>
      </c>
      <c r="B22" s="9">
        <v>66</v>
      </c>
      <c r="C22" s="16">
        <f>B22/B24</f>
        <v>1.8297754366509565E-2</v>
      </c>
      <c r="E22" s="27"/>
      <c r="F22" s="39" t="s">
        <v>15</v>
      </c>
      <c r="G22" s="45">
        <f>SUM(G20:G21)</f>
        <v>783</v>
      </c>
      <c r="H22" s="34">
        <f>SUM(H20:H21)</f>
        <v>1</v>
      </c>
    </row>
    <row r="23" spans="1:8" ht="16.5" thickBot="1" x14ac:dyDescent="0.3">
      <c r="A23" s="22" t="s">
        <v>23</v>
      </c>
      <c r="B23" s="28">
        <v>2393</v>
      </c>
      <c r="C23" s="29">
        <f>B23/B24</f>
        <v>0.66343221513723316</v>
      </c>
      <c r="F23" s="3"/>
    </row>
    <row r="24" spans="1:8" ht="16.5" thickBot="1" x14ac:dyDescent="0.3">
      <c r="A24" s="35" t="s">
        <v>15</v>
      </c>
      <c r="B24" s="45">
        <f>SUM(B19:B23)</f>
        <v>3607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8" ht="16.5" thickBot="1" x14ac:dyDescent="0.3">
      <c r="E25" s="15"/>
      <c r="F25" s="11" t="s">
        <v>71</v>
      </c>
      <c r="G25" s="9">
        <v>266</v>
      </c>
      <c r="H25" s="16">
        <f>G25/G29</f>
        <v>0.3472584856396867</v>
      </c>
    </row>
    <row r="26" spans="1:8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113</v>
      </c>
      <c r="H26" s="16">
        <f>G26/G29</f>
        <v>0.1475195822454308</v>
      </c>
    </row>
    <row r="27" spans="1:8" x14ac:dyDescent="0.25">
      <c r="A27" s="15" t="s">
        <v>35</v>
      </c>
      <c r="B27" s="9">
        <v>3054</v>
      </c>
      <c r="C27" s="16">
        <f>B27/B29</f>
        <v>0.85426573426573427</v>
      </c>
      <c r="E27" s="15"/>
      <c r="F27" s="11" t="s">
        <v>73</v>
      </c>
      <c r="G27" s="9">
        <v>116</v>
      </c>
      <c r="H27" s="16">
        <f>G27/G29</f>
        <v>0.1514360313315927</v>
      </c>
    </row>
    <row r="28" spans="1:8" ht="16.5" thickBot="1" x14ac:dyDescent="0.3">
      <c r="A28" s="22" t="s">
        <v>36</v>
      </c>
      <c r="B28" s="28">
        <v>521</v>
      </c>
      <c r="C28" s="29">
        <f>B28/B29</f>
        <v>0.14573426573426573</v>
      </c>
      <c r="E28" s="15"/>
      <c r="F28" s="23" t="s">
        <v>74</v>
      </c>
      <c r="G28" s="28">
        <v>271</v>
      </c>
      <c r="H28" s="29">
        <f>G28/G29</f>
        <v>0.35378590078328981</v>
      </c>
    </row>
    <row r="29" spans="1:8" ht="16.5" thickBot="1" x14ac:dyDescent="0.3">
      <c r="A29" s="32" t="s">
        <v>15</v>
      </c>
      <c r="B29" s="45">
        <f>SUM(B27:B28)</f>
        <v>3575</v>
      </c>
      <c r="C29" s="34">
        <f>SUM(C27:C28)</f>
        <v>1</v>
      </c>
      <c r="E29" s="27"/>
      <c r="F29" s="39" t="s">
        <v>15</v>
      </c>
      <c r="G29" s="45">
        <f>SUM(G25:G28)</f>
        <v>766</v>
      </c>
      <c r="H29" s="34">
        <f>SUM(H25:H28)</f>
        <v>1</v>
      </c>
    </row>
    <row r="30" spans="1:8" ht="16.5" thickBot="1" x14ac:dyDescent="0.3">
      <c r="E30" s="4"/>
      <c r="F30" s="3"/>
      <c r="G30" s="43"/>
      <c r="H30" s="6"/>
    </row>
    <row r="31" spans="1:8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8" x14ac:dyDescent="0.25">
      <c r="A32" s="15" t="s">
        <v>38</v>
      </c>
      <c r="B32" s="9">
        <v>596</v>
      </c>
      <c r="C32" s="16">
        <f>B32/B34</f>
        <v>0.21791590493601462</v>
      </c>
      <c r="E32" s="15"/>
      <c r="F32" s="11" t="s">
        <v>628</v>
      </c>
      <c r="G32" s="95">
        <v>258</v>
      </c>
      <c r="H32" s="16">
        <f>G32/G37</f>
        <v>0.34817813765182187</v>
      </c>
    </row>
    <row r="33" spans="1:8" ht="16.5" thickBot="1" x14ac:dyDescent="0.3">
      <c r="A33" s="22" t="s">
        <v>39</v>
      </c>
      <c r="B33" s="28">
        <v>2139</v>
      </c>
      <c r="C33" s="29">
        <f>B33/B34</f>
        <v>0.78208409506398535</v>
      </c>
      <c r="E33" s="15"/>
      <c r="F33" s="11" t="s">
        <v>629</v>
      </c>
      <c r="G33" s="95">
        <v>128</v>
      </c>
      <c r="H33" s="16">
        <f>G33/G37</f>
        <v>0.17273954116059378</v>
      </c>
    </row>
    <row r="34" spans="1:8" ht="16.5" thickBot="1" x14ac:dyDescent="0.3">
      <c r="A34" s="32" t="s">
        <v>15</v>
      </c>
      <c r="B34" s="45">
        <f>SUM(B32:B33)</f>
        <v>2735</v>
      </c>
      <c r="C34" s="34">
        <f>SUM(C32:C33)</f>
        <v>1</v>
      </c>
      <c r="E34" s="15"/>
      <c r="F34" s="11" t="s">
        <v>630</v>
      </c>
      <c r="G34" s="95">
        <v>138</v>
      </c>
      <c r="H34" s="16">
        <f>G34/G37</f>
        <v>0.18623481781376519</v>
      </c>
    </row>
    <row r="35" spans="1:8" ht="16.5" thickBot="1" x14ac:dyDescent="0.3">
      <c r="E35" s="15"/>
      <c r="F35" s="11" t="s">
        <v>631</v>
      </c>
      <c r="G35" s="95">
        <v>144</v>
      </c>
      <c r="H35" s="16">
        <f>G35/G37</f>
        <v>0.19433198380566802</v>
      </c>
    </row>
    <row r="36" spans="1:8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73</v>
      </c>
      <c r="H36" s="29">
        <f>G36/G37</f>
        <v>9.8515519568151147E-2</v>
      </c>
    </row>
    <row r="37" spans="1:8" ht="16.5" thickBot="1" x14ac:dyDescent="0.3">
      <c r="A37" s="15" t="s">
        <v>50</v>
      </c>
      <c r="B37" s="9">
        <v>1573</v>
      </c>
      <c r="C37" s="16">
        <f>B37/B40</f>
        <v>0.57852151526296436</v>
      </c>
      <c r="E37" s="27"/>
      <c r="F37" s="39" t="s">
        <v>15</v>
      </c>
      <c r="G37" s="97">
        <f>SUM(G32:G36)</f>
        <v>741</v>
      </c>
      <c r="H37" s="37">
        <f>SUM(H32:H36)</f>
        <v>1</v>
      </c>
    </row>
    <row r="38" spans="1:8" ht="16.5" thickBot="1" x14ac:dyDescent="0.3">
      <c r="A38" s="22" t="s">
        <v>51</v>
      </c>
      <c r="B38" s="9">
        <v>313</v>
      </c>
      <c r="C38" s="16">
        <f>B38/B40</f>
        <v>0.11511585141596176</v>
      </c>
      <c r="F38" s="3"/>
    </row>
    <row r="39" spans="1:8" ht="16.5" thickBot="1" x14ac:dyDescent="0.3">
      <c r="A39" s="22" t="s">
        <v>49</v>
      </c>
      <c r="B39" s="28">
        <v>833</v>
      </c>
      <c r="C39" s="29">
        <f>B39/B40</f>
        <v>0.30636263332107394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SUM(B37:B39)</f>
        <v>2719</v>
      </c>
      <c r="C40" s="34">
        <f>SUM(C37:C39)</f>
        <v>1</v>
      </c>
      <c r="E40" s="15"/>
      <c r="F40" s="11" t="s">
        <v>76</v>
      </c>
      <c r="G40" s="9">
        <v>347</v>
      </c>
      <c r="H40" s="16">
        <f>G40/G44</f>
        <v>0.48667601683029454</v>
      </c>
    </row>
    <row r="41" spans="1:8" ht="16.5" thickBot="1" x14ac:dyDescent="0.3">
      <c r="E41" s="15"/>
      <c r="F41" s="11" t="s">
        <v>77</v>
      </c>
      <c r="G41" s="9">
        <v>135</v>
      </c>
      <c r="H41" s="16">
        <f>G41/G44</f>
        <v>0.18934081346423562</v>
      </c>
    </row>
    <row r="42" spans="1:8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113</v>
      </c>
      <c r="H42" s="16">
        <f>G42/G44</f>
        <v>0.15848527349228611</v>
      </c>
    </row>
    <row r="43" spans="1:8" ht="16.5" thickBot="1" x14ac:dyDescent="0.3">
      <c r="A43" s="15" t="s">
        <v>53</v>
      </c>
      <c r="B43" s="9">
        <v>1904</v>
      </c>
      <c r="C43" s="16">
        <f>B43/B45</f>
        <v>0.61999348746336702</v>
      </c>
      <c r="E43" s="15"/>
      <c r="F43" s="23" t="s">
        <v>79</v>
      </c>
      <c r="G43" s="28">
        <v>118</v>
      </c>
      <c r="H43" s="29">
        <f>G43/G44</f>
        <v>0.16549789621318373</v>
      </c>
    </row>
    <row r="44" spans="1:8" ht="16.5" thickBot="1" x14ac:dyDescent="0.3">
      <c r="A44" s="22" t="s">
        <v>54</v>
      </c>
      <c r="B44" s="28">
        <v>1167</v>
      </c>
      <c r="C44" s="29">
        <f>B44/B45</f>
        <v>0.38000651253663303</v>
      </c>
      <c r="E44" s="27"/>
      <c r="F44" s="39" t="s">
        <v>15</v>
      </c>
      <c r="G44" s="45">
        <f>SUM(G40:G43)</f>
        <v>713</v>
      </c>
      <c r="H44" s="34">
        <f>SUM(H40:H43)</f>
        <v>1</v>
      </c>
    </row>
    <row r="45" spans="1:8" ht="16.5" thickBot="1" x14ac:dyDescent="0.3">
      <c r="A45" s="32" t="s">
        <v>15</v>
      </c>
      <c r="B45" s="45">
        <f>SUM(B43:B44)</f>
        <v>3071</v>
      </c>
      <c r="C45" s="34">
        <f>SUM(C43:C44)</f>
        <v>1</v>
      </c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447</v>
      </c>
      <c r="H47" s="16">
        <f>G47/G49</f>
        <v>0.6506550218340611</v>
      </c>
    </row>
    <row r="48" spans="1:8" ht="16.5" thickBot="1" x14ac:dyDescent="0.3">
      <c r="E48" s="15"/>
      <c r="F48" s="23" t="s">
        <v>82</v>
      </c>
      <c r="G48" s="28">
        <v>240</v>
      </c>
      <c r="H48" s="29">
        <f>G48/G49</f>
        <v>0.34934497816593885</v>
      </c>
    </row>
    <row r="49" spans="2:8" ht="16.5" thickBot="1" x14ac:dyDescent="0.3">
      <c r="E49" s="27"/>
      <c r="F49" s="39" t="s">
        <v>15</v>
      </c>
      <c r="G49" s="45">
        <f>SUM(G47:G48)</f>
        <v>687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436</v>
      </c>
      <c r="H52" s="16">
        <f>G52/G54</f>
        <v>0.65761689291101055</v>
      </c>
    </row>
    <row r="53" spans="2:8" ht="16.5" thickBot="1" x14ac:dyDescent="0.3">
      <c r="B53"/>
      <c r="E53" s="15"/>
      <c r="F53" s="23" t="s">
        <v>85</v>
      </c>
      <c r="G53" s="28">
        <v>227</v>
      </c>
      <c r="H53" s="29">
        <f>G53/G54</f>
        <v>0.34238310708898945</v>
      </c>
    </row>
    <row r="54" spans="2:8" ht="16.5" thickBot="1" x14ac:dyDescent="0.3">
      <c r="B54"/>
      <c r="E54" s="27"/>
      <c r="F54" s="39" t="s">
        <v>15</v>
      </c>
      <c r="G54" s="45">
        <f>SUM(G52:G53)</f>
        <v>663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240</v>
      </c>
      <c r="H57" s="16">
        <f>G57/G59</f>
        <v>0.3498542274052478</v>
      </c>
    </row>
    <row r="58" spans="2:8" ht="16.5" thickBot="1" x14ac:dyDescent="0.3">
      <c r="B58"/>
      <c r="E58" s="15"/>
      <c r="F58" s="23" t="s">
        <v>88</v>
      </c>
      <c r="G58" s="28">
        <v>446</v>
      </c>
      <c r="H58" s="29">
        <f>G58/G59</f>
        <v>0.65014577259475215</v>
      </c>
    </row>
    <row r="59" spans="2:8" ht="16.5" thickBot="1" x14ac:dyDescent="0.3">
      <c r="B59"/>
      <c r="E59" s="27"/>
      <c r="F59" s="39" t="s">
        <v>15</v>
      </c>
      <c r="G59" s="45">
        <f>SUM(G57:G58)</f>
        <v>686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341</v>
      </c>
      <c r="H62" s="16">
        <f>G62/G64</f>
        <v>0.49277456647398843</v>
      </c>
    </row>
    <row r="63" spans="2:8" ht="16.5" thickBot="1" x14ac:dyDescent="0.3">
      <c r="B63"/>
      <c r="E63" s="15"/>
      <c r="F63" s="23" t="s">
        <v>91</v>
      </c>
      <c r="G63" s="28">
        <v>351</v>
      </c>
      <c r="H63" s="29">
        <f>G63/G64</f>
        <v>0.50722543352601157</v>
      </c>
    </row>
    <row r="64" spans="2:8" ht="16.5" thickBot="1" x14ac:dyDescent="0.3">
      <c r="B64"/>
      <c r="E64" s="27"/>
      <c r="F64" s="39" t="s">
        <v>15</v>
      </c>
      <c r="G64" s="45">
        <f>SUM(G62:G63)</f>
        <v>692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366</v>
      </c>
      <c r="H67" s="16">
        <f>G67/G70</f>
        <v>0.40264026402640263</v>
      </c>
    </row>
    <row r="68" spans="2:8" x14ac:dyDescent="0.25">
      <c r="B68"/>
      <c r="E68" s="15"/>
      <c r="F68" s="11" t="s">
        <v>94</v>
      </c>
      <c r="G68" s="9">
        <v>230</v>
      </c>
      <c r="H68" s="16">
        <f>G68/G70</f>
        <v>0.25302530253025302</v>
      </c>
    </row>
    <row r="69" spans="2:8" ht="16.5" thickBot="1" x14ac:dyDescent="0.3">
      <c r="B69"/>
      <c r="E69" s="15"/>
      <c r="F69" s="23" t="s">
        <v>95</v>
      </c>
      <c r="G69" s="28">
        <v>313</v>
      </c>
      <c r="H69" s="29">
        <f>G69/G70</f>
        <v>0.34433443344334436</v>
      </c>
    </row>
    <row r="70" spans="2:8" ht="16.5" thickBot="1" x14ac:dyDescent="0.3">
      <c r="B70"/>
      <c r="E70" s="27"/>
      <c r="F70" s="39" t="s">
        <v>15</v>
      </c>
      <c r="G70" s="45">
        <f>SUM(G67:G69)</f>
        <v>909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290</v>
      </c>
      <c r="H73" s="16">
        <f>G73/G75</f>
        <v>0.33799533799533799</v>
      </c>
    </row>
    <row r="74" spans="2:8" ht="16.5" thickBot="1" x14ac:dyDescent="0.3">
      <c r="B74"/>
      <c r="E74" s="15"/>
      <c r="F74" s="23" t="s">
        <v>98</v>
      </c>
      <c r="G74" s="28">
        <v>568</v>
      </c>
      <c r="H74" s="29">
        <f>G74/G75</f>
        <v>0.66200466200466201</v>
      </c>
    </row>
    <row r="75" spans="2:8" ht="16.5" thickBot="1" x14ac:dyDescent="0.3">
      <c r="B75"/>
      <c r="E75" s="27"/>
      <c r="F75" s="39" t="s">
        <v>15</v>
      </c>
      <c r="G75" s="45">
        <f>SUM(G73:G74)</f>
        <v>858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715</v>
      </c>
      <c r="H78" s="16">
        <f>G78/G82</f>
        <v>0.70932539682539686</v>
      </c>
    </row>
    <row r="79" spans="2:8" x14ac:dyDescent="0.25">
      <c r="B79"/>
      <c r="E79" s="22"/>
      <c r="F79" s="23" t="s">
        <v>101</v>
      </c>
      <c r="G79" s="28">
        <v>90</v>
      </c>
      <c r="H79" s="29">
        <f>G79/G82</f>
        <v>8.9285714285714288E-2</v>
      </c>
    </row>
    <row r="80" spans="2:8" x14ac:dyDescent="0.25">
      <c r="B80"/>
      <c r="E80" s="15"/>
      <c r="F80" s="11" t="s">
        <v>635</v>
      </c>
      <c r="G80" s="9">
        <v>141</v>
      </c>
      <c r="H80" s="16">
        <f>G80/G82</f>
        <v>0.13988095238095238</v>
      </c>
    </row>
    <row r="81" spans="2:8" ht="16.5" thickBot="1" x14ac:dyDescent="0.3">
      <c r="B81"/>
      <c r="E81" s="17"/>
      <c r="F81" s="91" t="s">
        <v>636</v>
      </c>
      <c r="G81" s="40">
        <v>62</v>
      </c>
      <c r="H81" s="41">
        <f>G81/G82</f>
        <v>6.1507936507936505E-2</v>
      </c>
    </row>
    <row r="82" spans="2:8" ht="16.5" thickBot="1" x14ac:dyDescent="0.3">
      <c r="B82"/>
      <c r="E82" s="104"/>
      <c r="F82" s="105" t="s">
        <v>15</v>
      </c>
      <c r="G82" s="106">
        <f>SUM(G78:G81)</f>
        <v>1008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335</v>
      </c>
      <c r="H85" s="16">
        <f>G85/G88</f>
        <v>0.37513997760358342</v>
      </c>
    </row>
    <row r="86" spans="2:8" x14ac:dyDescent="0.25">
      <c r="B86"/>
      <c r="E86" s="15"/>
      <c r="F86" s="11" t="s">
        <v>104</v>
      </c>
      <c r="G86" s="9">
        <v>328</v>
      </c>
      <c r="H86" s="16">
        <f>G86/G88</f>
        <v>0.36730123180291152</v>
      </c>
    </row>
    <row r="87" spans="2:8" ht="16.5" thickBot="1" x14ac:dyDescent="0.3">
      <c r="B87"/>
      <c r="E87" s="15"/>
      <c r="F87" s="23" t="s">
        <v>105</v>
      </c>
      <c r="G87" s="28">
        <v>230</v>
      </c>
      <c r="H87" s="29">
        <f>G87/G88</f>
        <v>0.25755879059350506</v>
      </c>
    </row>
    <row r="88" spans="2:8" ht="16.5" thickBot="1" x14ac:dyDescent="0.3">
      <c r="B88"/>
      <c r="E88" s="27"/>
      <c r="F88" s="39" t="s">
        <v>15</v>
      </c>
      <c r="G88" s="45">
        <f>SUM(G85:G87)</f>
        <v>893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525</v>
      </c>
      <c r="H91" s="16">
        <f>G91/G93</f>
        <v>0.59931506849315064</v>
      </c>
    </row>
    <row r="92" spans="2:8" ht="16.5" thickBot="1" x14ac:dyDescent="0.3">
      <c r="B92"/>
      <c r="E92" s="15"/>
      <c r="F92" s="23" t="s">
        <v>108</v>
      </c>
      <c r="G92" s="28">
        <v>351</v>
      </c>
      <c r="H92" s="29">
        <f>G92/G93</f>
        <v>0.40068493150684931</v>
      </c>
    </row>
    <row r="93" spans="2:8" ht="16.5" thickBot="1" x14ac:dyDescent="0.3">
      <c r="B93"/>
      <c r="E93" s="27"/>
      <c r="F93" s="39" t="s">
        <v>15</v>
      </c>
      <c r="G93" s="45">
        <f>SUM(G91:G92)</f>
        <v>876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433</v>
      </c>
      <c r="H96" s="16">
        <f>G96/G98</f>
        <v>0.52294685990338163</v>
      </c>
    </row>
    <row r="97" spans="2:8" ht="16.5" thickBot="1" x14ac:dyDescent="0.3">
      <c r="B97"/>
      <c r="E97" s="15"/>
      <c r="F97" s="23" t="s">
        <v>111</v>
      </c>
      <c r="G97" s="28">
        <v>395</v>
      </c>
      <c r="H97" s="29">
        <f>G97/G98</f>
        <v>0.47705314009661837</v>
      </c>
    </row>
    <row r="98" spans="2:8" ht="16.5" thickBot="1" x14ac:dyDescent="0.3">
      <c r="B98"/>
      <c r="E98" s="27"/>
      <c r="F98" s="39" t="s">
        <v>15</v>
      </c>
      <c r="G98" s="45">
        <f>SUM(G96:G97)</f>
        <v>828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292</v>
      </c>
      <c r="H101" s="16">
        <f>G101/G103</f>
        <v>0.61087866108786615</v>
      </c>
    </row>
    <row r="102" spans="2:8" ht="16.5" thickBot="1" x14ac:dyDescent="0.3">
      <c r="B102"/>
      <c r="E102" s="15"/>
      <c r="F102" s="23" t="s">
        <v>114</v>
      </c>
      <c r="G102" s="28">
        <v>186</v>
      </c>
      <c r="H102" s="29">
        <f>G102/G103</f>
        <v>0.38912133891213391</v>
      </c>
    </row>
    <row r="103" spans="2:8" ht="16.5" thickBot="1" x14ac:dyDescent="0.3">
      <c r="B103"/>
      <c r="E103" s="27"/>
      <c r="F103" s="39" t="s">
        <v>15</v>
      </c>
      <c r="G103" s="45">
        <f>SUM(G101:G102)</f>
        <v>478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243</v>
      </c>
      <c r="H106" s="16">
        <f>G106/G108</f>
        <v>0.46730769230769231</v>
      </c>
    </row>
    <row r="107" spans="2:8" ht="16.5" thickBot="1" x14ac:dyDescent="0.3">
      <c r="B107"/>
      <c r="E107" s="15"/>
      <c r="F107" s="23" t="s">
        <v>117</v>
      </c>
      <c r="G107" s="28">
        <v>277</v>
      </c>
      <c r="H107" s="29">
        <f>G107/G108</f>
        <v>0.53269230769230769</v>
      </c>
    </row>
    <row r="108" spans="2:8" ht="16.5" thickBot="1" x14ac:dyDescent="0.3">
      <c r="B108"/>
      <c r="E108" s="27"/>
      <c r="F108" s="39" t="s">
        <v>15</v>
      </c>
      <c r="G108" s="45">
        <f>SUM(G106:G107)</f>
        <v>520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243</v>
      </c>
      <c r="H111" s="16">
        <f>G111/G116</f>
        <v>0.3274932614555256</v>
      </c>
    </row>
    <row r="112" spans="2:8" x14ac:dyDescent="0.25">
      <c r="B112"/>
      <c r="E112" s="15"/>
      <c r="F112" s="11" t="s">
        <v>120</v>
      </c>
      <c r="G112" s="9">
        <v>55</v>
      </c>
      <c r="H112" s="16">
        <f>G112/G116</f>
        <v>7.4123989218328842E-2</v>
      </c>
    </row>
    <row r="113" spans="2:8" x14ac:dyDescent="0.25">
      <c r="B113"/>
      <c r="E113" s="15"/>
      <c r="F113" s="11" t="s">
        <v>121</v>
      </c>
      <c r="G113" s="9">
        <v>182</v>
      </c>
      <c r="H113" s="16">
        <f>G113/G116</f>
        <v>0.24528301886792453</v>
      </c>
    </row>
    <row r="114" spans="2:8" x14ac:dyDescent="0.25">
      <c r="B114"/>
      <c r="E114" s="15"/>
      <c r="F114" s="11" t="s">
        <v>122</v>
      </c>
      <c r="G114" s="9">
        <v>119</v>
      </c>
      <c r="H114" s="16">
        <f>G114/G116</f>
        <v>0.16037735849056603</v>
      </c>
    </row>
    <row r="115" spans="2:8" ht="16.5" thickBot="1" x14ac:dyDescent="0.3">
      <c r="B115"/>
      <c r="E115" s="15"/>
      <c r="F115" s="23" t="s">
        <v>123</v>
      </c>
      <c r="G115" s="28">
        <v>143</v>
      </c>
      <c r="H115" s="29">
        <f>G115/G116</f>
        <v>0.19272237196765499</v>
      </c>
    </row>
    <row r="116" spans="2:8" ht="16.5" thickBot="1" x14ac:dyDescent="0.3">
      <c r="B116"/>
      <c r="E116" s="27"/>
      <c r="F116" s="39" t="s">
        <v>15</v>
      </c>
      <c r="G116" s="45">
        <f>SUM(G111:G115)</f>
        <v>742</v>
      </c>
      <c r="H116" s="34">
        <f>SUM(H111:H115)</f>
        <v>0.99999999999999989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306</v>
      </c>
      <c r="H119" s="16">
        <f>G119/G121</f>
        <v>0.43342776203966005</v>
      </c>
    </row>
    <row r="120" spans="2:8" ht="16.5" thickBot="1" x14ac:dyDescent="0.3">
      <c r="B120"/>
      <c r="E120" s="15"/>
      <c r="F120" s="23" t="s">
        <v>126</v>
      </c>
      <c r="G120" s="28">
        <v>400</v>
      </c>
      <c r="H120" s="29">
        <f>G120/G121</f>
        <v>0.56657223796033995</v>
      </c>
    </row>
    <row r="121" spans="2:8" ht="16.5" thickBot="1" x14ac:dyDescent="0.3">
      <c r="B121"/>
      <c r="E121" s="27"/>
      <c r="F121" s="39" t="s">
        <v>15</v>
      </c>
      <c r="G121" s="45">
        <f>SUM(G119:G120)</f>
        <v>706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364</v>
      </c>
      <c r="H124" s="16">
        <f>G124/G127</f>
        <v>0.5112359550561798</v>
      </c>
    </row>
    <row r="125" spans="2:8" x14ac:dyDescent="0.25">
      <c r="B125"/>
      <c r="E125" s="15"/>
      <c r="F125" s="11" t="s">
        <v>129</v>
      </c>
      <c r="G125" s="9">
        <v>122</v>
      </c>
      <c r="H125" s="16">
        <f>G125/G127</f>
        <v>0.17134831460674158</v>
      </c>
    </row>
    <row r="126" spans="2:8" ht="16.5" thickBot="1" x14ac:dyDescent="0.3">
      <c r="B126"/>
      <c r="E126" s="15"/>
      <c r="F126" s="23" t="s">
        <v>130</v>
      </c>
      <c r="G126" s="28">
        <v>226</v>
      </c>
      <c r="H126" s="29">
        <f>G126/G127</f>
        <v>0.31741573033707865</v>
      </c>
    </row>
    <row r="127" spans="2:8" ht="16.5" thickBot="1" x14ac:dyDescent="0.3">
      <c r="B127"/>
      <c r="E127" s="27"/>
      <c r="F127" s="39" t="s">
        <v>15</v>
      </c>
      <c r="G127" s="45">
        <f>SUM(G124:G126)</f>
        <v>712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355</v>
      </c>
      <c r="H130" s="16">
        <f>G130/G134</f>
        <v>0.48830811554332876</v>
      </c>
    </row>
    <row r="131" spans="2:8" x14ac:dyDescent="0.25">
      <c r="B131"/>
      <c r="E131" s="15"/>
      <c r="F131" s="11" t="s">
        <v>133</v>
      </c>
      <c r="G131" s="9">
        <v>60</v>
      </c>
      <c r="H131" s="16">
        <f>G131/G134</f>
        <v>8.2530949105914714E-2</v>
      </c>
    </row>
    <row r="132" spans="2:8" x14ac:dyDescent="0.25">
      <c r="B132"/>
      <c r="E132" s="15"/>
      <c r="F132" s="11" t="s">
        <v>134</v>
      </c>
      <c r="G132" s="9">
        <v>241</v>
      </c>
      <c r="H132" s="16">
        <f>G132/G134</f>
        <v>0.33149931224209078</v>
      </c>
    </row>
    <row r="133" spans="2:8" ht="16.5" thickBot="1" x14ac:dyDescent="0.3">
      <c r="B133"/>
      <c r="E133" s="15"/>
      <c r="F133" s="23" t="s">
        <v>135</v>
      </c>
      <c r="G133" s="28">
        <v>71</v>
      </c>
      <c r="H133" s="29">
        <f>G133/G134</f>
        <v>9.7661623108665746E-2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727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423</v>
      </c>
      <c r="H137" s="16">
        <f>G137/G139</f>
        <v>0.6086330935251798</v>
      </c>
    </row>
    <row r="138" spans="2:8" ht="16.5" thickBot="1" x14ac:dyDescent="0.3">
      <c r="B138"/>
      <c r="E138" s="15"/>
      <c r="F138" s="23" t="s">
        <v>138</v>
      </c>
      <c r="G138" s="28">
        <v>272</v>
      </c>
      <c r="H138" s="29">
        <f>G138/G139</f>
        <v>0.39136690647482014</v>
      </c>
    </row>
    <row r="139" spans="2:8" ht="16.5" thickBot="1" x14ac:dyDescent="0.3">
      <c r="B139"/>
      <c r="E139" s="27"/>
      <c r="F139" s="39" t="s">
        <v>15</v>
      </c>
      <c r="G139" s="45">
        <f>SUM(G137:G138)</f>
        <v>695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143</v>
      </c>
      <c r="H142" s="16">
        <f>G142/G146</f>
        <v>0.19642857142857142</v>
      </c>
    </row>
    <row r="143" spans="2:8" x14ac:dyDescent="0.25">
      <c r="B143"/>
      <c r="E143" s="15"/>
      <c r="F143" s="11" t="s">
        <v>141</v>
      </c>
      <c r="G143" s="9">
        <v>257</v>
      </c>
      <c r="H143" s="16">
        <f>G143/G146</f>
        <v>0.35302197802197804</v>
      </c>
    </row>
    <row r="144" spans="2:8" x14ac:dyDescent="0.25">
      <c r="B144"/>
      <c r="E144" s="15"/>
      <c r="F144" s="11" t="s">
        <v>142</v>
      </c>
      <c r="G144" s="9">
        <v>152</v>
      </c>
      <c r="H144" s="16">
        <f>G144/G146</f>
        <v>0.2087912087912088</v>
      </c>
    </row>
    <row r="145" spans="2:8" ht="16.5" thickBot="1" x14ac:dyDescent="0.3">
      <c r="B145"/>
      <c r="E145" s="15"/>
      <c r="F145" s="23" t="s">
        <v>143</v>
      </c>
      <c r="G145" s="28">
        <v>176</v>
      </c>
      <c r="H145" s="29">
        <f>G145/G146</f>
        <v>0.24175824175824176</v>
      </c>
    </row>
    <row r="146" spans="2:8" ht="16.5" thickBot="1" x14ac:dyDescent="0.3">
      <c r="B146"/>
      <c r="E146" s="27"/>
      <c r="F146" s="39" t="s">
        <v>15</v>
      </c>
      <c r="G146" s="45">
        <f>SUM(G142:G145)</f>
        <v>728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349</v>
      </c>
      <c r="H149" s="16">
        <f>G149/G152</f>
        <v>0.47547683923705725</v>
      </c>
    </row>
    <row r="150" spans="2:8" x14ac:dyDescent="0.25">
      <c r="E150" s="15"/>
      <c r="F150" s="11" t="s">
        <v>146</v>
      </c>
      <c r="G150" s="9">
        <v>131</v>
      </c>
      <c r="H150" s="16">
        <f>G150/G152</f>
        <v>0.17847411444141689</v>
      </c>
    </row>
    <row r="151" spans="2:8" ht="16.5" thickBot="1" x14ac:dyDescent="0.3">
      <c r="E151" s="15"/>
      <c r="F151" s="23" t="s">
        <v>147</v>
      </c>
      <c r="G151" s="28">
        <v>254</v>
      </c>
      <c r="H151" s="29">
        <f>G151/G152</f>
        <v>0.34604904632152589</v>
      </c>
    </row>
    <row r="152" spans="2:8" ht="16.5" thickBot="1" x14ac:dyDescent="0.3">
      <c r="E152" s="27"/>
      <c r="F152" s="39" t="s">
        <v>15</v>
      </c>
      <c r="G152" s="45">
        <f>SUM(G149:G151)</f>
        <v>734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284</v>
      </c>
      <c r="H155" s="16">
        <f>G155/G158</f>
        <v>0.39118457300275483</v>
      </c>
    </row>
    <row r="156" spans="2:8" x14ac:dyDescent="0.25">
      <c r="E156" s="15"/>
      <c r="F156" s="11" t="s">
        <v>150</v>
      </c>
      <c r="G156" s="9">
        <v>123</v>
      </c>
      <c r="H156" s="16">
        <f>G156/G158</f>
        <v>0.16942148760330578</v>
      </c>
    </row>
    <row r="157" spans="2:8" ht="16.5" thickBot="1" x14ac:dyDescent="0.3">
      <c r="E157" s="15"/>
      <c r="F157" s="23" t="s">
        <v>151</v>
      </c>
      <c r="G157" s="28">
        <v>319</v>
      </c>
      <c r="H157" s="29">
        <f>G157/G158</f>
        <v>0.43939393939393939</v>
      </c>
    </row>
    <row r="158" spans="2:8" ht="16.5" thickBot="1" x14ac:dyDescent="0.3">
      <c r="E158" s="27"/>
      <c r="F158" s="39" t="s">
        <v>15</v>
      </c>
      <c r="G158" s="45">
        <f>SUM(G155:G157)</f>
        <v>726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413</v>
      </c>
      <c r="H161" s="16">
        <f>G161/G163</f>
        <v>0.58498583569405094</v>
      </c>
    </row>
    <row r="162" spans="5:8" ht="16.5" thickBot="1" x14ac:dyDescent="0.3">
      <c r="E162" s="15"/>
      <c r="F162" s="23" t="s">
        <v>154</v>
      </c>
      <c r="G162" s="28">
        <v>293</v>
      </c>
      <c r="H162" s="29">
        <f>G162/G163</f>
        <v>0.41501416430594901</v>
      </c>
    </row>
    <row r="163" spans="5:8" ht="16.5" thickBot="1" x14ac:dyDescent="0.3">
      <c r="E163" s="27"/>
      <c r="F163" s="39" t="s">
        <v>15</v>
      </c>
      <c r="G163" s="45">
        <f>SUM(G161:G162)</f>
        <v>706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379</v>
      </c>
      <c r="H166" s="16">
        <f>G166/G168</f>
        <v>0.55735294117647061</v>
      </c>
    </row>
    <row r="167" spans="5:8" ht="16.5" thickBot="1" x14ac:dyDescent="0.3">
      <c r="E167" s="15"/>
      <c r="F167" s="23" t="s">
        <v>157</v>
      </c>
      <c r="G167" s="28">
        <v>301</v>
      </c>
      <c r="H167" s="29">
        <f>G167/G168</f>
        <v>0.44264705882352939</v>
      </c>
    </row>
    <row r="168" spans="5:8" ht="16.5" thickBot="1" x14ac:dyDescent="0.3">
      <c r="E168" s="27"/>
      <c r="F168" s="39" t="s">
        <v>15</v>
      </c>
      <c r="G168" s="45">
        <f>SUM(G166:G167)</f>
        <v>680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205</v>
      </c>
      <c r="H171" s="16">
        <f>G171/G176</f>
        <v>0.12568976088289394</v>
      </c>
    </row>
    <row r="172" spans="5:8" x14ac:dyDescent="0.25">
      <c r="E172" s="15"/>
      <c r="F172" s="11" t="s">
        <v>50</v>
      </c>
      <c r="G172" s="9">
        <v>817</v>
      </c>
      <c r="H172" s="16">
        <f>G172/G176</f>
        <v>0.50091968117719188</v>
      </c>
    </row>
    <row r="173" spans="5:8" x14ac:dyDescent="0.25">
      <c r="E173" s="15"/>
      <c r="F173" s="11" t="s">
        <v>160</v>
      </c>
      <c r="G173" s="9">
        <v>244</v>
      </c>
      <c r="H173" s="16">
        <f>G173/G176</f>
        <v>0.14960147148988351</v>
      </c>
    </row>
    <row r="174" spans="5:8" x14ac:dyDescent="0.25">
      <c r="E174" s="15"/>
      <c r="F174" s="11" t="s">
        <v>161</v>
      </c>
      <c r="G174" s="9">
        <v>150</v>
      </c>
      <c r="H174" s="16">
        <f>G174/G176</f>
        <v>9.1968117719190681E-2</v>
      </c>
    </row>
    <row r="175" spans="5:8" ht="16.5" thickBot="1" x14ac:dyDescent="0.3">
      <c r="E175" s="15"/>
      <c r="F175" s="23" t="s">
        <v>162</v>
      </c>
      <c r="G175" s="28">
        <v>215</v>
      </c>
      <c r="H175" s="29">
        <f>G175/G176</f>
        <v>0.13182096873083998</v>
      </c>
    </row>
    <row r="176" spans="5:8" ht="16.5" thickBot="1" x14ac:dyDescent="0.3">
      <c r="E176" s="27"/>
      <c r="F176" s="39" t="s">
        <v>15</v>
      </c>
      <c r="G176" s="45">
        <f>SUM(G171:G175)</f>
        <v>1631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1196</v>
      </c>
      <c r="H179" s="16">
        <f>G179/G181</f>
        <v>0.80322364002686364</v>
      </c>
    </row>
    <row r="180" spans="5:8" ht="16.5" thickBot="1" x14ac:dyDescent="0.3">
      <c r="E180" s="15"/>
      <c r="F180" s="23" t="s">
        <v>165</v>
      </c>
      <c r="G180" s="28">
        <v>293</v>
      </c>
      <c r="H180" s="29">
        <f>G180/G181</f>
        <v>0.19677635997313633</v>
      </c>
    </row>
    <row r="181" spans="5:8" ht="16.5" thickBot="1" x14ac:dyDescent="0.3">
      <c r="E181" s="27"/>
      <c r="F181" s="39" t="s">
        <v>15</v>
      </c>
      <c r="G181" s="45">
        <f>SUM(G179:G180)</f>
        <v>1489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1019</v>
      </c>
      <c r="H184" s="16">
        <f>G184/G186</f>
        <v>0.70372928176795579</v>
      </c>
    </row>
    <row r="185" spans="5:8" ht="16.5" thickBot="1" x14ac:dyDescent="0.3">
      <c r="E185" s="15"/>
      <c r="F185" s="23" t="s">
        <v>168</v>
      </c>
      <c r="G185" s="28">
        <v>429</v>
      </c>
      <c r="H185" s="29">
        <f>G185/G186</f>
        <v>0.29627071823204421</v>
      </c>
    </row>
    <row r="186" spans="5:8" ht="16.5" thickBot="1" x14ac:dyDescent="0.3">
      <c r="E186" s="27"/>
      <c r="F186" s="39" t="s">
        <v>15</v>
      </c>
      <c r="G186" s="45">
        <f>SUM(G184:G185)</f>
        <v>1448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9.125" customWidth="1"/>
    <col min="16" max="16" width="10.875" style="1"/>
    <col min="17" max="17" width="13.6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12" t="s">
        <v>295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42</v>
      </c>
      <c r="C3" s="16">
        <f>B3/B16</f>
        <v>6.5573770491803279E-3</v>
      </c>
      <c r="E3" s="15" t="s">
        <v>56</v>
      </c>
      <c r="F3" s="8" t="s">
        <v>57</v>
      </c>
      <c r="G3" s="9">
        <v>484</v>
      </c>
      <c r="H3" s="16">
        <f>G3/G5</f>
        <v>0.50627615062761511</v>
      </c>
      <c r="J3" s="15"/>
      <c r="K3" s="8" t="s">
        <v>197</v>
      </c>
      <c r="L3" s="9">
        <v>438</v>
      </c>
      <c r="M3" s="16">
        <f>L3/L5</f>
        <v>0.33486238532110091</v>
      </c>
      <c r="O3" s="15" t="s">
        <v>449</v>
      </c>
      <c r="P3" s="9">
        <v>923</v>
      </c>
      <c r="Q3" s="16">
        <f>P3/P5</f>
        <v>0.5553549939831528</v>
      </c>
    </row>
    <row r="4" spans="1:17" ht="16.5" thickBot="1" x14ac:dyDescent="0.3">
      <c r="A4" s="15" t="s">
        <v>3</v>
      </c>
      <c r="B4" s="9">
        <v>593</v>
      </c>
      <c r="C4" s="16">
        <f>B4/B16</f>
        <v>9.2583918813427007E-2</v>
      </c>
      <c r="E4" s="15"/>
      <c r="F4" s="24" t="s">
        <v>58</v>
      </c>
      <c r="G4" s="28">
        <v>472</v>
      </c>
      <c r="H4" s="29">
        <f>G4/G5</f>
        <v>0.49372384937238495</v>
      </c>
      <c r="J4" s="15"/>
      <c r="K4" s="10" t="s">
        <v>196</v>
      </c>
      <c r="L4" s="28">
        <v>870</v>
      </c>
      <c r="M4" s="29">
        <f>L4/L5</f>
        <v>0.66513761467889909</v>
      </c>
      <c r="O4" s="17" t="s">
        <v>450</v>
      </c>
      <c r="P4" s="40">
        <v>739</v>
      </c>
      <c r="Q4" s="41">
        <f>P4/P5</f>
        <v>0.4446450060168472</v>
      </c>
    </row>
    <row r="5" spans="1:17" ht="16.5" thickBot="1" x14ac:dyDescent="0.3">
      <c r="A5" s="15" t="s">
        <v>4</v>
      </c>
      <c r="B5" s="9">
        <v>9</v>
      </c>
      <c r="C5" s="16">
        <f>B5/B16</f>
        <v>1.405152224824356E-3</v>
      </c>
      <c r="E5" s="27"/>
      <c r="F5" s="32" t="s">
        <v>15</v>
      </c>
      <c r="G5" s="45">
        <f>SUM(G3:G4)</f>
        <v>956</v>
      </c>
      <c r="H5" s="34">
        <f>SUM(H3:H4)</f>
        <v>1</v>
      </c>
      <c r="J5" s="27"/>
      <c r="K5" s="32" t="s">
        <v>15</v>
      </c>
      <c r="L5" s="45">
        <f>SUM(L3:L4)</f>
        <v>1308</v>
      </c>
      <c r="M5" s="34">
        <f>SUM(M3:M4)</f>
        <v>1</v>
      </c>
      <c r="O5" s="32" t="s">
        <v>15</v>
      </c>
      <c r="P5" s="45">
        <f>SUM(P3:P4)</f>
        <v>1662</v>
      </c>
      <c r="Q5" s="34">
        <f>SUM(Q3:Q4)</f>
        <v>1</v>
      </c>
    </row>
    <row r="6" spans="1:17" ht="16.5" thickBot="1" x14ac:dyDescent="0.3">
      <c r="A6" s="15" t="s">
        <v>5</v>
      </c>
      <c r="B6" s="9">
        <v>1520</v>
      </c>
      <c r="C6" s="16">
        <f>B6/B16</f>
        <v>0.23731459797033569</v>
      </c>
    </row>
    <row r="7" spans="1:17" x14ac:dyDescent="0.25">
      <c r="A7" s="15" t="s">
        <v>6</v>
      </c>
      <c r="B7" s="9">
        <v>5</v>
      </c>
      <c r="C7" s="16">
        <f>B7/B16</f>
        <v>7.8064012490241998E-4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12" t="s">
        <v>301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2</v>
      </c>
      <c r="C8" s="16">
        <f>B8/B16</f>
        <v>3.1225604996096799E-4</v>
      </c>
      <c r="E8" s="15"/>
      <c r="F8" s="8" t="s">
        <v>60</v>
      </c>
      <c r="G8" s="9">
        <v>328</v>
      </c>
      <c r="H8" s="16">
        <f>G8/G11</f>
        <v>0.29818181818181816</v>
      </c>
      <c r="J8" s="15"/>
      <c r="K8" s="8" t="s">
        <v>199</v>
      </c>
      <c r="L8" s="9">
        <v>658</v>
      </c>
      <c r="M8" s="16">
        <f>L8/L10</f>
        <v>0.51974723538704581</v>
      </c>
      <c r="O8" s="15" t="s">
        <v>451</v>
      </c>
      <c r="P8" s="9">
        <v>804</v>
      </c>
      <c r="Q8" s="16">
        <f>P8/P13</f>
        <v>0.48492159227985526</v>
      </c>
    </row>
    <row r="9" spans="1:17" ht="16.5" thickBot="1" x14ac:dyDescent="0.3">
      <c r="A9" s="15" t="s">
        <v>8</v>
      </c>
      <c r="B9" s="9">
        <v>35</v>
      </c>
      <c r="C9" s="16">
        <f>B9/B16</f>
        <v>5.4644808743169399E-3</v>
      </c>
      <c r="E9" s="15"/>
      <c r="F9" s="8" t="s">
        <v>61</v>
      </c>
      <c r="G9" s="9">
        <v>407</v>
      </c>
      <c r="H9" s="16">
        <f>G9/G11</f>
        <v>0.37</v>
      </c>
      <c r="J9" s="15"/>
      <c r="K9" s="24" t="s">
        <v>200</v>
      </c>
      <c r="L9" s="28">
        <v>608</v>
      </c>
      <c r="M9" s="29">
        <f>L9/L10</f>
        <v>0.48025276461295419</v>
      </c>
      <c r="O9" s="15" t="s">
        <v>452</v>
      </c>
      <c r="P9" s="9">
        <v>183</v>
      </c>
      <c r="Q9" s="16">
        <f>P9/P13</f>
        <v>0.11037394451145958</v>
      </c>
    </row>
    <row r="10" spans="1:17" ht="16.5" thickBot="1" x14ac:dyDescent="0.3">
      <c r="A10" s="15" t="s">
        <v>9</v>
      </c>
      <c r="B10" s="9">
        <v>147</v>
      </c>
      <c r="C10" s="16">
        <f>B10/B16</f>
        <v>2.2950819672131147E-2</v>
      </c>
      <c r="E10" s="15"/>
      <c r="F10" s="24" t="s">
        <v>62</v>
      </c>
      <c r="G10" s="28">
        <v>365</v>
      </c>
      <c r="H10" s="29">
        <f>G10/G11</f>
        <v>0.33181818181818185</v>
      </c>
      <c r="J10" s="27"/>
      <c r="K10" s="32" t="s">
        <v>15</v>
      </c>
      <c r="L10" s="45">
        <f>SUM(L8:L9)</f>
        <v>1266</v>
      </c>
      <c r="M10" s="34">
        <f>SUM(M8:M9)</f>
        <v>1</v>
      </c>
      <c r="O10" s="15" t="s">
        <v>453</v>
      </c>
      <c r="P10" s="9">
        <v>96</v>
      </c>
      <c r="Q10" s="16">
        <f>P10/P13</f>
        <v>5.790108564535585E-2</v>
      </c>
    </row>
    <row r="11" spans="1:17" ht="16.5" thickBot="1" x14ac:dyDescent="0.3">
      <c r="A11" s="15" t="s">
        <v>10</v>
      </c>
      <c r="B11" s="9">
        <v>15</v>
      </c>
      <c r="C11" s="16">
        <f>B11/B16</f>
        <v>2.34192037470726E-3</v>
      </c>
      <c r="E11" s="27"/>
      <c r="F11" s="32" t="s">
        <v>15</v>
      </c>
      <c r="G11" s="45">
        <f>SUM(G8:G10)</f>
        <v>1100</v>
      </c>
      <c r="H11" s="34">
        <f>SUM(H8:H10)</f>
        <v>1</v>
      </c>
      <c r="O11" s="15" t="s">
        <v>454</v>
      </c>
      <c r="P11" s="9">
        <v>206</v>
      </c>
      <c r="Q11" s="16">
        <f>P11/P13</f>
        <v>0.12424607961399277</v>
      </c>
    </row>
    <row r="12" spans="1:17" ht="16.5" thickBot="1" x14ac:dyDescent="0.3">
      <c r="A12" s="15" t="s">
        <v>11</v>
      </c>
      <c r="B12" s="9">
        <v>832</v>
      </c>
      <c r="C12" s="16">
        <f>B12/B16</f>
        <v>0.12989851678376269</v>
      </c>
      <c r="F12" s="4"/>
      <c r="J12" s="12" t="s">
        <v>221</v>
      </c>
      <c r="K12" s="13"/>
      <c r="L12" s="44" t="s">
        <v>16</v>
      </c>
      <c r="M12" s="19" t="s">
        <v>17</v>
      </c>
      <c r="O12" s="17" t="s">
        <v>455</v>
      </c>
      <c r="P12" s="40">
        <v>369</v>
      </c>
      <c r="Q12" s="41">
        <f>P12/P13</f>
        <v>0.22255729794933654</v>
      </c>
    </row>
    <row r="13" spans="1:17" ht="16.5" thickBot="1" x14ac:dyDescent="0.3">
      <c r="A13" s="15" t="s">
        <v>12</v>
      </c>
      <c r="B13" s="9">
        <v>7</v>
      </c>
      <c r="C13" s="16">
        <f>B13/B16</f>
        <v>1.092896174863388E-3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428</v>
      </c>
      <c r="M13" s="16">
        <f>L13/L15</f>
        <v>0.4627027027027027</v>
      </c>
      <c r="O13" s="32" t="s">
        <v>15</v>
      </c>
      <c r="P13" s="45">
        <f>SUM(P8:P12)</f>
        <v>1658</v>
      </c>
      <c r="Q13" s="34">
        <f>SUM(Q8:Q12)</f>
        <v>1</v>
      </c>
    </row>
    <row r="14" spans="1:17" ht="16.5" thickBot="1" x14ac:dyDescent="0.3">
      <c r="A14" s="15" t="s">
        <v>13</v>
      </c>
      <c r="B14" s="9">
        <v>3114</v>
      </c>
      <c r="C14" s="16">
        <f>B14/B16</f>
        <v>0.48618266978922714</v>
      </c>
      <c r="E14" s="21"/>
      <c r="F14" s="10" t="s">
        <v>64</v>
      </c>
      <c r="G14" s="9">
        <v>366</v>
      </c>
      <c r="H14" s="16">
        <f>G14/G17</f>
        <v>0.35603112840466927</v>
      </c>
      <c r="J14" s="15"/>
      <c r="K14" s="24" t="s">
        <v>223</v>
      </c>
      <c r="L14" s="28">
        <v>497</v>
      </c>
      <c r="M14" s="29">
        <f>L14/L15</f>
        <v>0.53729729729729725</v>
      </c>
    </row>
    <row r="15" spans="1:17" ht="16.5" thickBot="1" x14ac:dyDescent="0.3">
      <c r="A15" s="22" t="s">
        <v>14</v>
      </c>
      <c r="B15" s="28">
        <v>84</v>
      </c>
      <c r="C15" s="29">
        <f>B15/B16</f>
        <v>1.3114754098360656E-2</v>
      </c>
      <c r="E15" s="21"/>
      <c r="F15" s="10" t="s">
        <v>65</v>
      </c>
      <c r="G15" s="9">
        <v>391</v>
      </c>
      <c r="H15" s="16">
        <f>G15/G17</f>
        <v>0.38035019455252916</v>
      </c>
      <c r="J15" s="27"/>
      <c r="K15" s="32" t="s">
        <v>15</v>
      </c>
      <c r="L15" s="45">
        <f>SUM(L13:L14)</f>
        <v>925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6405</v>
      </c>
      <c r="C16" s="34">
        <f>SUM(C3:C15)</f>
        <v>0.99999999999999989</v>
      </c>
      <c r="E16" s="15"/>
      <c r="F16" s="31" t="s">
        <v>66</v>
      </c>
      <c r="G16" s="28">
        <v>271</v>
      </c>
      <c r="H16" s="29">
        <f>G16/G17</f>
        <v>0.26361867704280156</v>
      </c>
    </row>
    <row r="17" spans="1:13" ht="16.5" thickBot="1" x14ac:dyDescent="0.3">
      <c r="E17" s="27"/>
      <c r="F17" s="38" t="s">
        <v>15</v>
      </c>
      <c r="G17" s="45">
        <f>SUM(G14:G16)</f>
        <v>1028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1271</v>
      </c>
      <c r="M18" s="16">
        <f>L18/L20</f>
        <v>0.6242632612966601</v>
      </c>
    </row>
    <row r="19" spans="1:13" ht="16.5" thickBot="1" x14ac:dyDescent="0.3">
      <c r="A19" s="15" t="s">
        <v>19</v>
      </c>
      <c r="B19" s="9">
        <v>160</v>
      </c>
      <c r="C19" s="16">
        <f>B19/B24</f>
        <v>2.6963262554769128E-2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765</v>
      </c>
      <c r="M19" s="29">
        <f>L19/L20</f>
        <v>0.3757367387033399</v>
      </c>
    </row>
    <row r="20" spans="1:13" ht="16.5" thickBot="1" x14ac:dyDescent="0.3">
      <c r="A20" s="15" t="s">
        <v>20</v>
      </c>
      <c r="B20" s="9">
        <v>258</v>
      </c>
      <c r="C20" s="16">
        <f>B20/B24</f>
        <v>4.3478260869565216E-2</v>
      </c>
      <c r="E20" s="15"/>
      <c r="F20" s="11" t="s">
        <v>68</v>
      </c>
      <c r="G20" s="9">
        <v>378</v>
      </c>
      <c r="H20" s="16">
        <f>G20/G22</f>
        <v>0.3783783783783784</v>
      </c>
      <c r="J20" s="27"/>
      <c r="K20" s="32" t="s">
        <v>15</v>
      </c>
      <c r="L20" s="45">
        <f>SUM(L18:L19)</f>
        <v>2036</v>
      </c>
      <c r="M20" s="34">
        <f>SUM(M18:M19)</f>
        <v>1</v>
      </c>
    </row>
    <row r="21" spans="1:13" ht="16.5" thickBot="1" x14ac:dyDescent="0.3">
      <c r="A21" s="15" t="s">
        <v>21</v>
      </c>
      <c r="B21" s="9">
        <v>1225</v>
      </c>
      <c r="C21" s="16">
        <f>B21/B24</f>
        <v>0.20643747893495112</v>
      </c>
      <c r="E21" s="15"/>
      <c r="F21" s="23" t="s">
        <v>69</v>
      </c>
      <c r="G21" s="28">
        <v>621</v>
      </c>
      <c r="H21" s="29">
        <f>G21/G22</f>
        <v>0.6216216216216216</v>
      </c>
    </row>
    <row r="22" spans="1:13" ht="16.5" thickBot="1" x14ac:dyDescent="0.3">
      <c r="A22" s="15" t="s">
        <v>22</v>
      </c>
      <c r="B22" s="9">
        <v>78</v>
      </c>
      <c r="C22" s="16">
        <f>B22/B24</f>
        <v>1.314459049544995E-2</v>
      </c>
      <c r="E22" s="27"/>
      <c r="F22" s="39" t="s">
        <v>15</v>
      </c>
      <c r="G22" s="45">
        <f>SUM(G20:G21)</f>
        <v>999</v>
      </c>
      <c r="H22" s="34">
        <f>SUM(H20:H21)</f>
        <v>1</v>
      </c>
    </row>
    <row r="23" spans="1:13" ht="16.5" thickBot="1" x14ac:dyDescent="0.3">
      <c r="A23" s="22" t="s">
        <v>23</v>
      </c>
      <c r="B23" s="28">
        <v>4213</v>
      </c>
      <c r="C23" s="29">
        <f>B23/B24</f>
        <v>0.70997640714526455</v>
      </c>
      <c r="F23" s="3"/>
    </row>
    <row r="24" spans="1:13" ht="16.5" thickBot="1" x14ac:dyDescent="0.3">
      <c r="A24" s="35" t="s">
        <v>15</v>
      </c>
      <c r="B24" s="45">
        <f>SUM(B19:B23)</f>
        <v>5934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328</v>
      </c>
      <c r="H25" s="16">
        <f>G25/G29</f>
        <v>0.33435270132517841</v>
      </c>
    </row>
    <row r="26" spans="1:13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155</v>
      </c>
      <c r="H26" s="16">
        <f>G26/G29</f>
        <v>0.1580020387359837</v>
      </c>
    </row>
    <row r="27" spans="1:13" x14ac:dyDescent="0.25">
      <c r="A27" s="15" t="s">
        <v>30</v>
      </c>
      <c r="B27" s="9">
        <v>1640</v>
      </c>
      <c r="C27" s="16">
        <f>B27/B30</f>
        <v>0.26991441737985516</v>
      </c>
      <c r="E27" s="15"/>
      <c r="F27" s="11" t="s">
        <v>73</v>
      </c>
      <c r="G27" s="9">
        <v>174</v>
      </c>
      <c r="H27" s="16">
        <f>G27/G29</f>
        <v>0.17737003058103976</v>
      </c>
    </row>
    <row r="28" spans="1:13" ht="16.5" thickBot="1" x14ac:dyDescent="0.3">
      <c r="A28" s="15" t="s">
        <v>28</v>
      </c>
      <c r="B28" s="9">
        <v>4091</v>
      </c>
      <c r="C28" s="16">
        <f>B28/B30</f>
        <v>0.67330480579328511</v>
      </c>
      <c r="E28" s="15"/>
      <c r="F28" s="23" t="s">
        <v>74</v>
      </c>
      <c r="G28" s="28">
        <v>324</v>
      </c>
      <c r="H28" s="29">
        <f>G28/G29</f>
        <v>0.33027522935779818</v>
      </c>
    </row>
    <row r="29" spans="1:13" ht="16.5" thickBot="1" x14ac:dyDescent="0.3">
      <c r="A29" s="22" t="s">
        <v>29</v>
      </c>
      <c r="B29" s="28">
        <v>345</v>
      </c>
      <c r="C29" s="29">
        <f>B29/B30</f>
        <v>5.6780776826859773E-2</v>
      </c>
      <c r="E29" s="27"/>
      <c r="F29" s="39" t="s">
        <v>15</v>
      </c>
      <c r="G29" s="45">
        <f>SUM(G25:G28)</f>
        <v>981</v>
      </c>
      <c r="H29" s="34">
        <f>SUM(H25:H28)</f>
        <v>1</v>
      </c>
    </row>
    <row r="30" spans="1:13" ht="16.5" thickBot="1" x14ac:dyDescent="0.3">
      <c r="A30" s="32" t="s">
        <v>15</v>
      </c>
      <c r="B30" s="45">
        <f>SUM(B27:B29)</f>
        <v>6076</v>
      </c>
      <c r="C30" s="34">
        <f>SUM(C27:C29)</f>
        <v>1</v>
      </c>
      <c r="E30" s="4"/>
      <c r="F30" s="3"/>
      <c r="G30" s="43"/>
      <c r="H30" s="6"/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351</v>
      </c>
      <c r="H32" s="16">
        <f>G32/G37</f>
        <v>0.36562499999999998</v>
      </c>
    </row>
    <row r="33" spans="1:8" x14ac:dyDescent="0.25">
      <c r="A33" s="15" t="s">
        <v>38</v>
      </c>
      <c r="B33" s="9">
        <v>1259</v>
      </c>
      <c r="C33" s="16">
        <f>B33/B35</f>
        <v>0.2682718943106755</v>
      </c>
      <c r="E33" s="15"/>
      <c r="F33" s="11" t="s">
        <v>629</v>
      </c>
      <c r="G33" s="95">
        <v>159</v>
      </c>
      <c r="H33" s="16">
        <f>G33/G37</f>
        <v>0.16562499999999999</v>
      </c>
    </row>
    <row r="34" spans="1:8" ht="16.5" thickBot="1" x14ac:dyDescent="0.3">
      <c r="A34" s="22" t="s">
        <v>39</v>
      </c>
      <c r="B34" s="28">
        <v>3434</v>
      </c>
      <c r="C34" s="29">
        <f>B34/B35</f>
        <v>0.73172810568932456</v>
      </c>
      <c r="E34" s="15"/>
      <c r="F34" s="11" t="s">
        <v>630</v>
      </c>
      <c r="G34" s="95">
        <v>170</v>
      </c>
      <c r="H34" s="16">
        <f>G34/G37</f>
        <v>0.17708333333333334</v>
      </c>
    </row>
    <row r="35" spans="1:8" ht="16.5" thickBot="1" x14ac:dyDescent="0.3">
      <c r="A35" s="32" t="s">
        <v>15</v>
      </c>
      <c r="B35" s="45">
        <f>SUM(B33:B34)</f>
        <v>4693</v>
      </c>
      <c r="C35" s="34">
        <f>SUM(C33:C34)</f>
        <v>1</v>
      </c>
      <c r="E35" s="15"/>
      <c r="F35" s="11" t="s">
        <v>631</v>
      </c>
      <c r="G35" s="95">
        <v>210</v>
      </c>
      <c r="H35" s="16">
        <f>G35/G37</f>
        <v>0.21875</v>
      </c>
    </row>
    <row r="36" spans="1:8" ht="16.5" thickBot="1" x14ac:dyDescent="0.3">
      <c r="E36" s="15"/>
      <c r="F36" s="23" t="s">
        <v>632</v>
      </c>
      <c r="G36" s="96">
        <v>70</v>
      </c>
      <c r="H36" s="29">
        <f>G36/G37</f>
        <v>7.2916666666666671E-2</v>
      </c>
    </row>
    <row r="37" spans="1:8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960</v>
      </c>
      <c r="H37" s="37">
        <f>SUM(H32:H36)</f>
        <v>1</v>
      </c>
    </row>
    <row r="38" spans="1:8" ht="16.5" thickBot="1" x14ac:dyDescent="0.3">
      <c r="A38" s="15" t="s">
        <v>53</v>
      </c>
      <c r="B38" s="9">
        <v>2572</v>
      </c>
      <c r="C38" s="16">
        <f>B38/B40</f>
        <v>0.50699783165779622</v>
      </c>
      <c r="F38" s="3"/>
    </row>
    <row r="39" spans="1:8" ht="16.5" thickBot="1" x14ac:dyDescent="0.3">
      <c r="A39" s="22" t="s">
        <v>54</v>
      </c>
      <c r="B39" s="28">
        <v>2501</v>
      </c>
      <c r="C39" s="29">
        <f>B39/B40</f>
        <v>0.49300216834220384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5073</v>
      </c>
      <c r="C40" s="34">
        <f>SUM(C38:C39)</f>
        <v>1</v>
      </c>
      <c r="E40" s="15"/>
      <c r="F40" s="11" t="s">
        <v>76</v>
      </c>
      <c r="G40" s="9">
        <v>417</v>
      </c>
      <c r="H40" s="16">
        <f>G40/G44</f>
        <v>0.45227765726681129</v>
      </c>
    </row>
    <row r="41" spans="1:8" x14ac:dyDescent="0.25">
      <c r="E41" s="15"/>
      <c r="F41" s="11" t="s">
        <v>77</v>
      </c>
      <c r="G41" s="9">
        <v>179</v>
      </c>
      <c r="H41" s="16">
        <f>G41/G44</f>
        <v>0.19414316702819956</v>
      </c>
    </row>
    <row r="42" spans="1:8" x14ac:dyDescent="0.25">
      <c r="E42" s="15"/>
      <c r="F42" s="11" t="s">
        <v>78</v>
      </c>
      <c r="G42" s="9">
        <v>198</v>
      </c>
      <c r="H42" s="16">
        <f>G42/G44</f>
        <v>0.21475054229934923</v>
      </c>
    </row>
    <row r="43" spans="1:8" ht="16.5" thickBot="1" x14ac:dyDescent="0.3">
      <c r="E43" s="15"/>
      <c r="F43" s="23" t="s">
        <v>79</v>
      </c>
      <c r="G43" s="28">
        <v>128</v>
      </c>
      <c r="H43" s="29">
        <f>G43/G44</f>
        <v>0.13882863340563992</v>
      </c>
    </row>
    <row r="44" spans="1:8" ht="16.5" thickBot="1" x14ac:dyDescent="0.3">
      <c r="E44" s="27"/>
      <c r="F44" s="39" t="s">
        <v>15</v>
      </c>
      <c r="G44" s="45">
        <f>SUM(G40:G43)</f>
        <v>922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570</v>
      </c>
      <c r="H47" s="16">
        <f>G47/G49</f>
        <v>0.64261555806087933</v>
      </c>
    </row>
    <row r="48" spans="1:8" ht="16.5" thickBot="1" x14ac:dyDescent="0.3">
      <c r="B48"/>
      <c r="E48" s="15"/>
      <c r="F48" s="23" t="s">
        <v>82</v>
      </c>
      <c r="G48" s="28">
        <v>317</v>
      </c>
      <c r="H48" s="29">
        <f>G48/G49</f>
        <v>0.35738444193912061</v>
      </c>
    </row>
    <row r="49" spans="2:8" ht="16.5" thickBot="1" x14ac:dyDescent="0.3">
      <c r="B49"/>
      <c r="E49" s="27"/>
      <c r="F49" s="39" t="s">
        <v>15</v>
      </c>
      <c r="G49" s="45">
        <f>SUM(G47:G48)</f>
        <v>887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656</v>
      </c>
      <c r="H52" s="16">
        <f>G52/G54</f>
        <v>0.74124293785310735</v>
      </c>
    </row>
    <row r="53" spans="2:8" ht="16.5" thickBot="1" x14ac:dyDescent="0.3">
      <c r="B53"/>
      <c r="E53" s="15"/>
      <c r="F53" s="23" t="s">
        <v>85</v>
      </c>
      <c r="G53" s="28">
        <v>229</v>
      </c>
      <c r="H53" s="29">
        <f>G53/G54</f>
        <v>0.25875706214689265</v>
      </c>
    </row>
    <row r="54" spans="2:8" ht="16.5" thickBot="1" x14ac:dyDescent="0.3">
      <c r="B54"/>
      <c r="E54" s="27"/>
      <c r="F54" s="39" t="s">
        <v>15</v>
      </c>
      <c r="G54" s="45">
        <f>SUM(G52:G53)</f>
        <v>885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421</v>
      </c>
      <c r="H57" s="16">
        <f>G57/G59</f>
        <v>0.46674057649667405</v>
      </c>
    </row>
    <row r="58" spans="2:8" ht="16.5" thickBot="1" x14ac:dyDescent="0.3">
      <c r="B58"/>
      <c r="E58" s="15"/>
      <c r="F58" s="23" t="s">
        <v>88</v>
      </c>
      <c r="G58" s="28">
        <v>481</v>
      </c>
      <c r="H58" s="29">
        <f>G58/G59</f>
        <v>0.53325942350332589</v>
      </c>
    </row>
    <row r="59" spans="2:8" ht="16.5" thickBot="1" x14ac:dyDescent="0.3">
      <c r="B59"/>
      <c r="E59" s="27"/>
      <c r="F59" s="39" t="s">
        <v>15</v>
      </c>
      <c r="G59" s="45">
        <f>SUM(G57:G58)</f>
        <v>902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458</v>
      </c>
      <c r="H62" s="16">
        <f>G62/G64</f>
        <v>0.5105908584169454</v>
      </c>
    </row>
    <row r="63" spans="2:8" ht="16.5" thickBot="1" x14ac:dyDescent="0.3">
      <c r="B63"/>
      <c r="E63" s="15"/>
      <c r="F63" s="23" t="s">
        <v>91</v>
      </c>
      <c r="G63" s="28">
        <v>439</v>
      </c>
      <c r="H63" s="29">
        <f>G63/G64</f>
        <v>0.48940914158305465</v>
      </c>
    </row>
    <row r="64" spans="2:8" ht="16.5" thickBot="1" x14ac:dyDescent="0.3">
      <c r="B64"/>
      <c r="E64" s="27"/>
      <c r="F64" s="39" t="s">
        <v>15</v>
      </c>
      <c r="G64" s="45">
        <f>SUM(G62:G63)</f>
        <v>897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654</v>
      </c>
      <c r="H67" s="16">
        <f>G67/G70</f>
        <v>0.46088794926004228</v>
      </c>
    </row>
    <row r="68" spans="2:8" x14ac:dyDescent="0.25">
      <c r="B68"/>
      <c r="E68" s="15"/>
      <c r="F68" s="11" t="s">
        <v>94</v>
      </c>
      <c r="G68" s="9">
        <v>391</v>
      </c>
      <c r="H68" s="16">
        <f>G68/G70</f>
        <v>0.27554615926708947</v>
      </c>
    </row>
    <row r="69" spans="2:8" ht="16.5" thickBot="1" x14ac:dyDescent="0.3">
      <c r="B69"/>
      <c r="E69" s="15"/>
      <c r="F69" s="23" t="s">
        <v>95</v>
      </c>
      <c r="G69" s="28">
        <v>374</v>
      </c>
      <c r="H69" s="29">
        <f>G69/G70</f>
        <v>0.26356589147286824</v>
      </c>
    </row>
    <row r="70" spans="2:8" ht="16.5" thickBot="1" x14ac:dyDescent="0.3">
      <c r="B70"/>
      <c r="E70" s="27"/>
      <c r="F70" s="39" t="s">
        <v>15</v>
      </c>
      <c r="G70" s="45">
        <f>SUM(G67:G69)</f>
        <v>1419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447</v>
      </c>
      <c r="H73" s="16">
        <f>G73/G75</f>
        <v>0.33408071748878926</v>
      </c>
    </row>
    <row r="74" spans="2:8" ht="16.5" thickBot="1" x14ac:dyDescent="0.3">
      <c r="B74"/>
      <c r="E74" s="15"/>
      <c r="F74" s="23" t="s">
        <v>98</v>
      </c>
      <c r="G74" s="28">
        <v>891</v>
      </c>
      <c r="H74" s="29">
        <f>G74/G75</f>
        <v>0.6659192825112108</v>
      </c>
    </row>
    <row r="75" spans="2:8" ht="16.5" thickBot="1" x14ac:dyDescent="0.3">
      <c r="B75"/>
      <c r="E75" s="27"/>
      <c r="F75" s="39" t="s">
        <v>15</v>
      </c>
      <c r="G75" s="45">
        <f>SUM(G73:G74)</f>
        <v>1338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485</v>
      </c>
      <c r="H78" s="16">
        <f>G78/G82</f>
        <v>0.35609397944199705</v>
      </c>
    </row>
    <row r="79" spans="2:8" x14ac:dyDescent="0.25">
      <c r="B79"/>
      <c r="E79" s="22"/>
      <c r="F79" s="23" t="s">
        <v>101</v>
      </c>
      <c r="G79" s="28">
        <v>171</v>
      </c>
      <c r="H79" s="29">
        <f>G79/G82</f>
        <v>0.12555066079295155</v>
      </c>
    </row>
    <row r="80" spans="2:8" x14ac:dyDescent="0.25">
      <c r="B80"/>
      <c r="E80" s="15"/>
      <c r="F80" s="11" t="s">
        <v>635</v>
      </c>
      <c r="G80" s="9">
        <v>552</v>
      </c>
      <c r="H80" s="16">
        <f>G80/G82</f>
        <v>0.40528634361233479</v>
      </c>
    </row>
    <row r="81" spans="2:8" ht="16.5" thickBot="1" x14ac:dyDescent="0.3">
      <c r="B81"/>
      <c r="E81" s="17"/>
      <c r="F81" s="91" t="s">
        <v>636</v>
      </c>
      <c r="G81" s="40">
        <v>154</v>
      </c>
      <c r="H81" s="41">
        <f>G81/G82</f>
        <v>0.1130690161527166</v>
      </c>
    </row>
    <row r="82" spans="2:8" ht="16.5" thickBot="1" x14ac:dyDescent="0.3">
      <c r="B82"/>
      <c r="E82" s="104"/>
      <c r="F82" s="105" t="s">
        <v>15</v>
      </c>
      <c r="G82" s="106">
        <f>SUM(G78:G81)</f>
        <v>1362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590</v>
      </c>
      <c r="H85" s="16">
        <f>G85/G88</f>
        <v>0.43703703703703706</v>
      </c>
    </row>
    <row r="86" spans="2:8" x14ac:dyDescent="0.25">
      <c r="B86"/>
      <c r="E86" s="15"/>
      <c r="F86" s="11" t="s">
        <v>104</v>
      </c>
      <c r="G86" s="9">
        <v>430</v>
      </c>
      <c r="H86" s="16">
        <f>G86/G88</f>
        <v>0.31851851851851853</v>
      </c>
    </row>
    <row r="87" spans="2:8" ht="16.5" thickBot="1" x14ac:dyDescent="0.3">
      <c r="B87"/>
      <c r="E87" s="15"/>
      <c r="F87" s="23" t="s">
        <v>105</v>
      </c>
      <c r="G87" s="28">
        <v>330</v>
      </c>
      <c r="H87" s="29">
        <f>G87/G88</f>
        <v>0.24444444444444444</v>
      </c>
    </row>
    <row r="88" spans="2:8" ht="16.5" thickBot="1" x14ac:dyDescent="0.3">
      <c r="B88"/>
      <c r="E88" s="27"/>
      <c r="F88" s="39" t="s">
        <v>15</v>
      </c>
      <c r="G88" s="45">
        <f>SUM(G85:G87)</f>
        <v>1350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828</v>
      </c>
      <c r="H91" s="16">
        <f>G91/G93</f>
        <v>0.61287934863064397</v>
      </c>
    </row>
    <row r="92" spans="2:8" ht="16.5" thickBot="1" x14ac:dyDescent="0.3">
      <c r="B92"/>
      <c r="E92" s="15"/>
      <c r="F92" s="23" t="s">
        <v>108</v>
      </c>
      <c r="G92" s="28">
        <v>523</v>
      </c>
      <c r="H92" s="29">
        <f>G92/G93</f>
        <v>0.38712065136935603</v>
      </c>
    </row>
    <row r="93" spans="2:8" ht="16.5" thickBot="1" x14ac:dyDescent="0.3">
      <c r="B93"/>
      <c r="E93" s="27"/>
      <c r="F93" s="39" t="s">
        <v>15</v>
      </c>
      <c r="G93" s="45">
        <f>SUM(G91:G92)</f>
        <v>1351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678</v>
      </c>
      <c r="H96" s="16">
        <f>G96/G98</f>
        <v>0.5280373831775701</v>
      </c>
    </row>
    <row r="97" spans="2:8" ht="16.5" thickBot="1" x14ac:dyDescent="0.3">
      <c r="B97"/>
      <c r="E97" s="15"/>
      <c r="F97" s="23" t="s">
        <v>111</v>
      </c>
      <c r="G97" s="28">
        <v>606</v>
      </c>
      <c r="H97" s="29">
        <f>G97/G98</f>
        <v>0.4719626168224299</v>
      </c>
    </row>
    <row r="98" spans="2:8" ht="16.5" thickBot="1" x14ac:dyDescent="0.3">
      <c r="B98"/>
      <c r="E98" s="27"/>
      <c r="F98" s="39" t="s">
        <v>15</v>
      </c>
      <c r="G98" s="45">
        <f>SUM(G96:G97)</f>
        <v>1284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311</v>
      </c>
      <c r="H101" s="16">
        <f>G101/G103</f>
        <v>0.52181208053691275</v>
      </c>
    </row>
    <row r="102" spans="2:8" ht="16.5" thickBot="1" x14ac:dyDescent="0.3">
      <c r="B102"/>
      <c r="E102" s="15"/>
      <c r="F102" s="23" t="s">
        <v>114</v>
      </c>
      <c r="G102" s="28">
        <v>285</v>
      </c>
      <c r="H102" s="29">
        <f>G102/G103</f>
        <v>0.47818791946308725</v>
      </c>
    </row>
    <row r="103" spans="2:8" ht="16.5" thickBot="1" x14ac:dyDescent="0.3">
      <c r="B103"/>
      <c r="E103" s="27"/>
      <c r="F103" s="39" t="s">
        <v>15</v>
      </c>
      <c r="G103" s="45">
        <f>SUM(G101:G102)</f>
        <v>596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293</v>
      </c>
      <c r="H106" s="16">
        <f>G106/G108</f>
        <v>0.44193061840120662</v>
      </c>
    </row>
    <row r="107" spans="2:8" ht="16.5" thickBot="1" x14ac:dyDescent="0.3">
      <c r="B107"/>
      <c r="E107" s="15"/>
      <c r="F107" s="23" t="s">
        <v>117</v>
      </c>
      <c r="G107" s="28">
        <v>370</v>
      </c>
      <c r="H107" s="29">
        <f>G107/G108</f>
        <v>0.55806938159879338</v>
      </c>
    </row>
    <row r="108" spans="2:8" ht="16.5" thickBot="1" x14ac:dyDescent="0.3">
      <c r="B108"/>
      <c r="E108" s="27"/>
      <c r="F108" s="39" t="s">
        <v>15</v>
      </c>
      <c r="G108" s="45">
        <f>SUM(G106:G107)</f>
        <v>663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302</v>
      </c>
      <c r="H111" s="16">
        <f>G111/G116</f>
        <v>0.30019880715705766</v>
      </c>
    </row>
    <row r="112" spans="2:8" x14ac:dyDescent="0.25">
      <c r="B112"/>
      <c r="E112" s="15"/>
      <c r="F112" s="11" t="s">
        <v>120</v>
      </c>
      <c r="G112" s="9">
        <v>92</v>
      </c>
      <c r="H112" s="16">
        <f>G112/G116</f>
        <v>9.1451292246520877E-2</v>
      </c>
    </row>
    <row r="113" spans="2:8" x14ac:dyDescent="0.25">
      <c r="B113"/>
      <c r="E113" s="15"/>
      <c r="F113" s="11" t="s">
        <v>121</v>
      </c>
      <c r="G113" s="9">
        <v>271</v>
      </c>
      <c r="H113" s="16">
        <f>G113/G116</f>
        <v>0.26938369781312127</v>
      </c>
    </row>
    <row r="114" spans="2:8" x14ac:dyDescent="0.25">
      <c r="B114"/>
      <c r="E114" s="15"/>
      <c r="F114" s="11" t="s">
        <v>122</v>
      </c>
      <c r="G114" s="9">
        <v>160</v>
      </c>
      <c r="H114" s="16">
        <f>G114/G116</f>
        <v>0.15904572564612326</v>
      </c>
    </row>
    <row r="115" spans="2:8" ht="16.5" thickBot="1" x14ac:dyDescent="0.3">
      <c r="B115"/>
      <c r="E115" s="15"/>
      <c r="F115" s="23" t="s">
        <v>123</v>
      </c>
      <c r="G115" s="28">
        <v>181</v>
      </c>
      <c r="H115" s="29">
        <f>G115/G116</f>
        <v>0.17992047713717693</v>
      </c>
    </row>
    <row r="116" spans="2:8" ht="16.5" thickBot="1" x14ac:dyDescent="0.3">
      <c r="B116"/>
      <c r="E116" s="27"/>
      <c r="F116" s="39" t="s">
        <v>15</v>
      </c>
      <c r="G116" s="45">
        <f>SUM(G111:G115)</f>
        <v>1006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425</v>
      </c>
      <c r="H119" s="16">
        <f>G119/G121</f>
        <v>0.43456032719836402</v>
      </c>
    </row>
    <row r="120" spans="2:8" ht="16.5" thickBot="1" x14ac:dyDescent="0.3">
      <c r="B120"/>
      <c r="E120" s="15"/>
      <c r="F120" s="23" t="s">
        <v>126</v>
      </c>
      <c r="G120" s="28">
        <v>553</v>
      </c>
      <c r="H120" s="29">
        <f>G120/G121</f>
        <v>0.56543967280163598</v>
      </c>
    </row>
    <row r="121" spans="2:8" ht="16.5" thickBot="1" x14ac:dyDescent="0.3">
      <c r="B121"/>
      <c r="E121" s="27"/>
      <c r="F121" s="39" t="s">
        <v>15</v>
      </c>
      <c r="G121" s="45">
        <f>SUM(G119:G120)</f>
        <v>978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467</v>
      </c>
      <c r="H124" s="16">
        <f>G124/G127</f>
        <v>0.47363083164300201</v>
      </c>
    </row>
    <row r="125" spans="2:8" x14ac:dyDescent="0.25">
      <c r="B125"/>
      <c r="E125" s="15"/>
      <c r="F125" s="11" t="s">
        <v>129</v>
      </c>
      <c r="G125" s="9">
        <v>169</v>
      </c>
      <c r="H125" s="16">
        <f>G125/G127</f>
        <v>0.17139959432048682</v>
      </c>
    </row>
    <row r="126" spans="2:8" ht="16.5" thickBot="1" x14ac:dyDescent="0.3">
      <c r="B126"/>
      <c r="E126" s="15"/>
      <c r="F126" s="23" t="s">
        <v>130</v>
      </c>
      <c r="G126" s="28">
        <v>350</v>
      </c>
      <c r="H126" s="29">
        <f>G126/G127</f>
        <v>0.35496957403651114</v>
      </c>
    </row>
    <row r="127" spans="2:8" ht="16.5" thickBot="1" x14ac:dyDescent="0.3">
      <c r="B127"/>
      <c r="E127" s="27"/>
      <c r="F127" s="39" t="s">
        <v>15</v>
      </c>
      <c r="G127" s="45">
        <f>SUM(G124:G126)</f>
        <v>986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499</v>
      </c>
      <c r="H130" s="16">
        <f>G130/G134</f>
        <v>0.49357072205736896</v>
      </c>
    </row>
    <row r="131" spans="2:8" x14ac:dyDescent="0.25">
      <c r="B131"/>
      <c r="E131" s="15"/>
      <c r="F131" s="11" t="s">
        <v>133</v>
      </c>
      <c r="G131" s="9">
        <v>92</v>
      </c>
      <c r="H131" s="16">
        <f>G131/G134</f>
        <v>9.0999010880316519E-2</v>
      </c>
    </row>
    <row r="132" spans="2:8" x14ac:dyDescent="0.25">
      <c r="B132"/>
      <c r="E132" s="15"/>
      <c r="F132" s="11" t="s">
        <v>134</v>
      </c>
      <c r="G132" s="9">
        <v>346</v>
      </c>
      <c r="H132" s="16">
        <f>G132/G134</f>
        <v>0.34223541048466866</v>
      </c>
    </row>
    <row r="133" spans="2:8" ht="16.5" thickBot="1" x14ac:dyDescent="0.3">
      <c r="B133"/>
      <c r="E133" s="15"/>
      <c r="F133" s="23" t="s">
        <v>135</v>
      </c>
      <c r="G133" s="28">
        <v>74</v>
      </c>
      <c r="H133" s="29">
        <f>G133/G134</f>
        <v>7.3194856577645892E-2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1011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505</v>
      </c>
      <c r="H137" s="16">
        <f>G137/G139</f>
        <v>0.52277432712215322</v>
      </c>
    </row>
    <row r="138" spans="2:8" ht="16.5" thickBot="1" x14ac:dyDescent="0.3">
      <c r="B138"/>
      <c r="E138" s="15"/>
      <c r="F138" s="23" t="s">
        <v>138</v>
      </c>
      <c r="G138" s="28">
        <v>461</v>
      </c>
      <c r="H138" s="29">
        <f>G138/G139</f>
        <v>0.47722567287784678</v>
      </c>
    </row>
    <row r="139" spans="2:8" ht="16.5" thickBot="1" x14ac:dyDescent="0.3">
      <c r="B139"/>
      <c r="E139" s="27"/>
      <c r="F139" s="39" t="s">
        <v>15</v>
      </c>
      <c r="G139" s="45">
        <f>SUM(G137:G138)</f>
        <v>966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147</v>
      </c>
      <c r="H142" s="16">
        <f>G142/G146</f>
        <v>0.14554455445544554</v>
      </c>
    </row>
    <row r="143" spans="2:8" x14ac:dyDescent="0.25">
      <c r="B143"/>
      <c r="E143" s="15"/>
      <c r="F143" s="11" t="s">
        <v>141</v>
      </c>
      <c r="G143" s="9">
        <v>377</v>
      </c>
      <c r="H143" s="16">
        <f>G143/G146</f>
        <v>0.37326732673267327</v>
      </c>
    </row>
    <row r="144" spans="2:8" x14ac:dyDescent="0.25">
      <c r="E144" s="15"/>
      <c r="F144" s="11" t="s">
        <v>142</v>
      </c>
      <c r="G144" s="9">
        <v>171</v>
      </c>
      <c r="H144" s="16">
        <f>G144/G146</f>
        <v>0.16930693069306932</v>
      </c>
    </row>
    <row r="145" spans="5:8" ht="16.5" thickBot="1" x14ac:dyDescent="0.3">
      <c r="E145" s="15"/>
      <c r="F145" s="23" t="s">
        <v>143</v>
      </c>
      <c r="G145" s="28">
        <v>315</v>
      </c>
      <c r="H145" s="29">
        <f>G145/G146</f>
        <v>0.31188118811881188</v>
      </c>
    </row>
    <row r="146" spans="5:8" ht="16.5" thickBot="1" x14ac:dyDescent="0.3">
      <c r="E146" s="27"/>
      <c r="F146" s="39" t="s">
        <v>15</v>
      </c>
      <c r="G146" s="45">
        <f>SUM(G142:G145)</f>
        <v>1010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443</v>
      </c>
      <c r="H149" s="16">
        <f>G149/G152</f>
        <v>0.43135345666991237</v>
      </c>
    </row>
    <row r="150" spans="5:8" x14ac:dyDescent="0.25">
      <c r="E150" s="15"/>
      <c r="F150" s="11" t="s">
        <v>146</v>
      </c>
      <c r="G150" s="9">
        <v>154</v>
      </c>
      <c r="H150" s="16">
        <f>G150/G152</f>
        <v>0.14995131450827653</v>
      </c>
    </row>
    <row r="151" spans="5:8" ht="16.5" thickBot="1" x14ac:dyDescent="0.3">
      <c r="E151" s="15"/>
      <c r="F151" s="23" t="s">
        <v>147</v>
      </c>
      <c r="G151" s="28">
        <v>430</v>
      </c>
      <c r="H151" s="29">
        <f>G151/G152</f>
        <v>0.41869522882181109</v>
      </c>
    </row>
    <row r="152" spans="5:8" ht="16.5" thickBot="1" x14ac:dyDescent="0.3">
      <c r="E152" s="27"/>
      <c r="F152" s="39" t="s">
        <v>15</v>
      </c>
      <c r="G152" s="45">
        <f>SUM(G149:G151)</f>
        <v>1027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482</v>
      </c>
      <c r="H155" s="16">
        <f>G155/G158</f>
        <v>0.47864945382323731</v>
      </c>
    </row>
    <row r="156" spans="5:8" x14ac:dyDescent="0.25">
      <c r="E156" s="15"/>
      <c r="F156" s="11" t="s">
        <v>150</v>
      </c>
      <c r="G156" s="9">
        <v>175</v>
      </c>
      <c r="H156" s="16">
        <f>G156/G158</f>
        <v>0.17378351539225423</v>
      </c>
    </row>
    <row r="157" spans="5:8" ht="16.5" thickBot="1" x14ac:dyDescent="0.3">
      <c r="E157" s="15"/>
      <c r="F157" s="23" t="s">
        <v>151</v>
      </c>
      <c r="G157" s="28">
        <v>350</v>
      </c>
      <c r="H157" s="29">
        <f>G157/G158</f>
        <v>0.34756703078450846</v>
      </c>
    </row>
    <row r="158" spans="5:8" ht="16.5" thickBot="1" x14ac:dyDescent="0.3">
      <c r="E158" s="27"/>
      <c r="F158" s="39" t="s">
        <v>15</v>
      </c>
      <c r="G158" s="45">
        <f>SUM(G155:G157)</f>
        <v>1007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558</v>
      </c>
      <c r="H161" s="16">
        <f>G161/G163</f>
        <v>0.57704239917269906</v>
      </c>
    </row>
    <row r="162" spans="5:8" ht="16.5" thickBot="1" x14ac:dyDescent="0.3">
      <c r="E162" s="15"/>
      <c r="F162" s="23" t="s">
        <v>154</v>
      </c>
      <c r="G162" s="28">
        <v>409</v>
      </c>
      <c r="H162" s="29">
        <f>G162/G163</f>
        <v>0.42295760082730094</v>
      </c>
    </row>
    <row r="163" spans="5:8" ht="16.5" thickBot="1" x14ac:dyDescent="0.3">
      <c r="E163" s="27"/>
      <c r="F163" s="39" t="s">
        <v>15</v>
      </c>
      <c r="G163" s="45">
        <f>SUM(G161:G162)</f>
        <v>967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503</v>
      </c>
      <c r="H166" s="16">
        <f>G166/G168</f>
        <v>0.53397027600849256</v>
      </c>
    </row>
    <row r="167" spans="5:8" ht="16.5" thickBot="1" x14ac:dyDescent="0.3">
      <c r="E167" s="15"/>
      <c r="F167" s="23" t="s">
        <v>157</v>
      </c>
      <c r="G167" s="28">
        <v>439</v>
      </c>
      <c r="H167" s="29">
        <f>G167/G168</f>
        <v>0.46602972399150744</v>
      </c>
    </row>
    <row r="168" spans="5:8" ht="16.5" thickBot="1" x14ac:dyDescent="0.3">
      <c r="E168" s="27"/>
      <c r="F168" s="39" t="s">
        <v>15</v>
      </c>
      <c r="G168" s="45">
        <f>SUM(G166:G167)</f>
        <v>942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668</v>
      </c>
      <c r="H171" s="16">
        <f>G171/G176</f>
        <v>0.29928315412186379</v>
      </c>
    </row>
    <row r="172" spans="5:8" x14ac:dyDescent="0.25">
      <c r="E172" s="15"/>
      <c r="F172" s="11" t="s">
        <v>50</v>
      </c>
      <c r="G172" s="9">
        <v>638</v>
      </c>
      <c r="H172" s="16">
        <f>G172/G176</f>
        <v>0.28584229390681004</v>
      </c>
    </row>
    <row r="173" spans="5:8" x14ac:dyDescent="0.25">
      <c r="E173" s="15"/>
      <c r="F173" s="11" t="s">
        <v>160</v>
      </c>
      <c r="G173" s="9">
        <v>476</v>
      </c>
      <c r="H173" s="16">
        <f>G173/G176</f>
        <v>0.2132616487455197</v>
      </c>
    </row>
    <row r="174" spans="5:8" x14ac:dyDescent="0.25">
      <c r="E174" s="15"/>
      <c r="F174" s="11" t="s">
        <v>161</v>
      </c>
      <c r="G174" s="9">
        <v>152</v>
      </c>
      <c r="H174" s="16">
        <f>G174/G176</f>
        <v>6.8100358422939072E-2</v>
      </c>
    </row>
    <row r="175" spans="5:8" ht="16.5" thickBot="1" x14ac:dyDescent="0.3">
      <c r="E175" s="15"/>
      <c r="F175" s="23" t="s">
        <v>162</v>
      </c>
      <c r="G175" s="28">
        <v>298</v>
      </c>
      <c r="H175" s="29">
        <f>G175/G176</f>
        <v>0.13351254480286739</v>
      </c>
    </row>
    <row r="176" spans="5:8" ht="16.5" thickBot="1" x14ac:dyDescent="0.3">
      <c r="E176" s="27"/>
      <c r="F176" s="39" t="s">
        <v>15</v>
      </c>
      <c r="G176" s="45">
        <f>SUM(G171:G175)</f>
        <v>2232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1689</v>
      </c>
      <c r="H179" s="16">
        <f>G179/G181</f>
        <v>0.79184247538677921</v>
      </c>
    </row>
    <row r="180" spans="5:8" ht="16.5" thickBot="1" x14ac:dyDescent="0.3">
      <c r="E180" s="15"/>
      <c r="F180" s="23" t="s">
        <v>165</v>
      </c>
      <c r="G180" s="28">
        <v>444</v>
      </c>
      <c r="H180" s="29">
        <f>G180/G181</f>
        <v>0.20815752461322082</v>
      </c>
    </row>
    <row r="181" spans="5:8" ht="16.5" thickBot="1" x14ac:dyDescent="0.3">
      <c r="E181" s="27"/>
      <c r="F181" s="39" t="s">
        <v>15</v>
      </c>
      <c r="G181" s="45">
        <f>SUM(G179:G180)</f>
        <v>2133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1494</v>
      </c>
      <c r="H184" s="16">
        <f>G184/G186</f>
        <v>0.72453928225024244</v>
      </c>
    </row>
    <row r="185" spans="5:8" ht="16.5" thickBot="1" x14ac:dyDescent="0.3">
      <c r="E185" s="15"/>
      <c r="F185" s="23" t="s">
        <v>168</v>
      </c>
      <c r="G185" s="28">
        <v>568</v>
      </c>
      <c r="H185" s="29">
        <f>G185/G186</f>
        <v>0.2754607177497575</v>
      </c>
    </row>
    <row r="186" spans="5:8" ht="16.5" thickBot="1" x14ac:dyDescent="0.3">
      <c r="E186" s="27"/>
      <c r="F186" s="39" t="s">
        <v>15</v>
      </c>
      <c r="G186" s="45">
        <f>SUM(G184:G185)</f>
        <v>2062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2</v>
      </c>
      <c r="C3" s="16">
        <f>B3/B16</f>
        <v>7.326007326007326E-3</v>
      </c>
      <c r="E3" s="15" t="s">
        <v>56</v>
      </c>
      <c r="F3" s="8" t="s">
        <v>57</v>
      </c>
      <c r="G3" s="9">
        <v>22</v>
      </c>
      <c r="H3" s="16">
        <f>G3/G5</f>
        <v>0.51162790697674421</v>
      </c>
      <c r="J3" s="15"/>
      <c r="K3" s="8" t="s">
        <v>173</v>
      </c>
      <c r="L3" s="9">
        <v>18</v>
      </c>
      <c r="M3" s="16">
        <f>L3/L5</f>
        <v>0.51428571428571423</v>
      </c>
    </row>
    <row r="4" spans="1:13" ht="16.5" thickBot="1" x14ac:dyDescent="0.3">
      <c r="A4" s="15" t="s">
        <v>3</v>
      </c>
      <c r="B4" s="9">
        <v>19</v>
      </c>
      <c r="C4" s="16">
        <f>B4/B16</f>
        <v>6.95970695970696E-2</v>
      </c>
      <c r="E4" s="15"/>
      <c r="F4" s="24" t="s">
        <v>58</v>
      </c>
      <c r="G4" s="28">
        <v>21</v>
      </c>
      <c r="H4" s="29">
        <f>G4/G5</f>
        <v>0.48837209302325579</v>
      </c>
      <c r="J4" s="15"/>
      <c r="K4" s="10" t="s">
        <v>172</v>
      </c>
      <c r="L4" s="28">
        <v>17</v>
      </c>
      <c r="M4" s="29">
        <f>L4/L5</f>
        <v>0.48571428571428571</v>
      </c>
    </row>
    <row r="5" spans="1:13" ht="16.5" thickBot="1" x14ac:dyDescent="0.3">
      <c r="A5" s="15" t="s">
        <v>4</v>
      </c>
      <c r="B5" s="9">
        <v>1</v>
      </c>
      <c r="C5" s="16">
        <f>B5/B16</f>
        <v>3.663003663003663E-3</v>
      </c>
      <c r="E5" s="27"/>
      <c r="F5" s="32" t="s">
        <v>15</v>
      </c>
      <c r="G5" s="45">
        <f>SUM(G3:G4)</f>
        <v>43</v>
      </c>
      <c r="H5" s="34">
        <f>SUM(H3:H4)</f>
        <v>1</v>
      </c>
      <c r="J5" s="27"/>
      <c r="K5" s="32" t="s">
        <v>15</v>
      </c>
      <c r="L5" s="45">
        <f>SUM(L3:L4)</f>
        <v>35</v>
      </c>
      <c r="M5" s="34">
        <f>SUM(M3:M4)</f>
        <v>1</v>
      </c>
    </row>
    <row r="6" spans="1:13" ht="16.5" thickBot="1" x14ac:dyDescent="0.3">
      <c r="A6" s="15" t="s">
        <v>5</v>
      </c>
      <c r="B6" s="9">
        <v>59</v>
      </c>
      <c r="C6" s="16">
        <f>B6/B16</f>
        <v>0.21611721611721613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16</v>
      </c>
      <c r="H8" s="16">
        <f>G8/G11</f>
        <v>0.34042553191489361</v>
      </c>
      <c r="J8" s="15"/>
      <c r="K8" s="8" t="s">
        <v>210</v>
      </c>
      <c r="L8" s="9">
        <v>24</v>
      </c>
      <c r="M8" s="16">
        <f>L8/L10</f>
        <v>0.36923076923076925</v>
      </c>
    </row>
    <row r="9" spans="1:13" ht="16.5" thickBot="1" x14ac:dyDescent="0.3">
      <c r="A9" s="15" t="s">
        <v>8</v>
      </c>
      <c r="B9" s="9">
        <v>1</v>
      </c>
      <c r="C9" s="16">
        <f>B9/B16</f>
        <v>3.663003663003663E-3</v>
      </c>
      <c r="E9" s="15"/>
      <c r="F9" s="8" t="s">
        <v>61</v>
      </c>
      <c r="G9" s="9">
        <v>20</v>
      </c>
      <c r="H9" s="16">
        <f>G9/G11</f>
        <v>0.42553191489361702</v>
      </c>
      <c r="J9" s="15"/>
      <c r="K9" s="24" t="s">
        <v>211</v>
      </c>
      <c r="L9" s="28">
        <v>41</v>
      </c>
      <c r="M9" s="29">
        <f>L9/L10</f>
        <v>0.63076923076923075</v>
      </c>
    </row>
    <row r="10" spans="1:13" ht="16.5" thickBot="1" x14ac:dyDescent="0.3">
      <c r="A10" s="15" t="s">
        <v>9</v>
      </c>
      <c r="B10" s="9">
        <v>10</v>
      </c>
      <c r="C10" s="16">
        <f>B10/B16</f>
        <v>3.6630036630036632E-2</v>
      </c>
      <c r="E10" s="15"/>
      <c r="F10" s="24" t="s">
        <v>62</v>
      </c>
      <c r="G10" s="28">
        <v>11</v>
      </c>
      <c r="H10" s="29">
        <f>G10/G11</f>
        <v>0.23404255319148937</v>
      </c>
      <c r="J10" s="27"/>
      <c r="K10" s="32" t="s">
        <v>15</v>
      </c>
      <c r="L10" s="45">
        <f>SUM(L8:L9)</f>
        <v>65</v>
      </c>
      <c r="M10" s="34">
        <f>SUM(M8:M9)</f>
        <v>1</v>
      </c>
    </row>
    <row r="11" spans="1:13" ht="16.5" thickBot="1" x14ac:dyDescent="0.3">
      <c r="A11" s="15" t="s">
        <v>10</v>
      </c>
      <c r="B11" s="9">
        <v>0</v>
      </c>
      <c r="C11" s="16">
        <f>B11/B16</f>
        <v>0</v>
      </c>
      <c r="E11" s="27"/>
      <c r="F11" s="32" t="s">
        <v>15</v>
      </c>
      <c r="G11" s="45">
        <f>SUM(G8:G10)</f>
        <v>47</v>
      </c>
      <c r="H11" s="34">
        <f>SUM(H8:H10)</f>
        <v>1</v>
      </c>
    </row>
    <row r="12" spans="1:13" ht="16.5" thickBot="1" x14ac:dyDescent="0.3">
      <c r="A12" s="15" t="s">
        <v>11</v>
      </c>
      <c r="B12" s="9">
        <v>33</v>
      </c>
      <c r="C12" s="16">
        <f>B12/B16</f>
        <v>0.12087912087912088</v>
      </c>
      <c r="F12" s="4"/>
      <c r="J12" s="12" t="s">
        <v>215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1</v>
      </c>
      <c r="C13" s="16">
        <f>B13/B16</f>
        <v>3.663003663003663E-3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31</v>
      </c>
      <c r="M13" s="16">
        <f>L13/L15</f>
        <v>0.57407407407407407</v>
      </c>
    </row>
    <row r="14" spans="1:13" ht="16.5" thickBot="1" x14ac:dyDescent="0.3">
      <c r="A14" s="15" t="s">
        <v>13</v>
      </c>
      <c r="B14" s="9">
        <v>147</v>
      </c>
      <c r="C14" s="16">
        <f>B14/B16</f>
        <v>0.53846153846153844</v>
      </c>
      <c r="E14" s="21"/>
      <c r="F14" s="10" t="s">
        <v>64</v>
      </c>
      <c r="G14" s="9">
        <v>21</v>
      </c>
      <c r="H14" s="16">
        <f>G14/G17</f>
        <v>0.45652173913043476</v>
      </c>
      <c r="J14" s="15"/>
      <c r="K14" s="10" t="s">
        <v>212</v>
      </c>
      <c r="L14" s="28">
        <v>23</v>
      </c>
      <c r="M14" s="29">
        <f>L14/L15</f>
        <v>0.42592592592592593</v>
      </c>
    </row>
    <row r="15" spans="1:13" ht="16.5" thickBot="1" x14ac:dyDescent="0.3">
      <c r="A15" s="22" t="s">
        <v>14</v>
      </c>
      <c r="B15" s="28">
        <v>0</v>
      </c>
      <c r="C15" s="29">
        <f>B15/B16</f>
        <v>0</v>
      </c>
      <c r="E15" s="21"/>
      <c r="F15" s="10" t="s">
        <v>65</v>
      </c>
      <c r="G15" s="9">
        <v>12</v>
      </c>
      <c r="H15" s="16">
        <f>G15/G17</f>
        <v>0.2608695652173913</v>
      </c>
      <c r="J15" s="27"/>
      <c r="K15" s="32" t="s">
        <v>15</v>
      </c>
      <c r="L15" s="45">
        <f>SUM(L13:L14)</f>
        <v>54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273</v>
      </c>
      <c r="C16" s="34">
        <f>SUM(C3:C15)</f>
        <v>1</v>
      </c>
      <c r="E16" s="15"/>
      <c r="F16" s="31" t="s">
        <v>66</v>
      </c>
      <c r="G16" s="28">
        <v>13</v>
      </c>
      <c r="H16" s="29">
        <f>G16/G17</f>
        <v>0.28260869565217389</v>
      </c>
    </row>
    <row r="17" spans="1:13" ht="16.5" thickBot="1" x14ac:dyDescent="0.3">
      <c r="E17" s="27"/>
      <c r="F17" s="38" t="s">
        <v>15</v>
      </c>
      <c r="G17" s="45">
        <f>SUM(G14:G16)</f>
        <v>46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31</v>
      </c>
      <c r="M18" s="16">
        <f>L18/L20</f>
        <v>0.83783783783783783</v>
      </c>
    </row>
    <row r="19" spans="1:13" ht="16.5" thickBot="1" x14ac:dyDescent="0.3">
      <c r="A19" s="15" t="s">
        <v>19</v>
      </c>
      <c r="B19" s="9">
        <v>3</v>
      </c>
      <c r="C19" s="16">
        <f>B19/B24</f>
        <v>1.2195121951219513E-2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6</v>
      </c>
      <c r="M19" s="29">
        <f>L19/L20</f>
        <v>0.16216216216216217</v>
      </c>
    </row>
    <row r="20" spans="1:13" ht="16.5" thickBot="1" x14ac:dyDescent="0.3">
      <c r="A20" s="15" t="s">
        <v>20</v>
      </c>
      <c r="B20" s="9">
        <v>2</v>
      </c>
      <c r="C20" s="16">
        <f>B20/B24</f>
        <v>8.130081300813009E-3</v>
      </c>
      <c r="E20" s="15"/>
      <c r="F20" s="11" t="s">
        <v>68</v>
      </c>
      <c r="G20" s="9">
        <v>17</v>
      </c>
      <c r="H20" s="16">
        <f>G20/G22</f>
        <v>0.40476190476190477</v>
      </c>
      <c r="J20" s="27"/>
      <c r="K20" s="32" t="s">
        <v>15</v>
      </c>
      <c r="L20" s="45">
        <f>SUM(L18:L19)</f>
        <v>37</v>
      </c>
      <c r="M20" s="34">
        <f>SUM(M18:M19)</f>
        <v>1</v>
      </c>
    </row>
    <row r="21" spans="1:13" ht="16.5" thickBot="1" x14ac:dyDescent="0.3">
      <c r="A21" s="15" t="s">
        <v>21</v>
      </c>
      <c r="B21" s="9">
        <v>71</v>
      </c>
      <c r="C21" s="16">
        <f>B21/B24</f>
        <v>0.2886178861788618</v>
      </c>
      <c r="E21" s="15"/>
      <c r="F21" s="23" t="s">
        <v>69</v>
      </c>
      <c r="G21" s="28">
        <v>25</v>
      </c>
      <c r="H21" s="29">
        <f>G21/G22</f>
        <v>0.59523809523809523</v>
      </c>
    </row>
    <row r="22" spans="1:13" ht="16.5" thickBot="1" x14ac:dyDescent="0.3">
      <c r="A22" s="15" t="s">
        <v>22</v>
      </c>
      <c r="B22" s="9">
        <v>0</v>
      </c>
      <c r="C22" s="16">
        <f>B22/B24</f>
        <v>0</v>
      </c>
      <c r="E22" s="27"/>
      <c r="F22" s="39" t="s">
        <v>15</v>
      </c>
      <c r="G22" s="45">
        <f>SUM(G20:G21)</f>
        <v>42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170</v>
      </c>
      <c r="C23" s="29">
        <f>B23/B24</f>
        <v>0.69105691056910568</v>
      </c>
      <c r="F23" s="3"/>
      <c r="J23" s="15"/>
      <c r="K23" s="8" t="s">
        <v>265</v>
      </c>
      <c r="L23" s="9">
        <v>117</v>
      </c>
      <c r="M23" s="16">
        <f>L23/L25</f>
        <v>0.90697674418604646</v>
      </c>
    </row>
    <row r="24" spans="1:13" ht="16.5" thickBot="1" x14ac:dyDescent="0.3">
      <c r="A24" s="35" t="s">
        <v>15</v>
      </c>
      <c r="B24" s="45">
        <f>SUM(B19:B23)</f>
        <v>246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12</v>
      </c>
      <c r="M24" s="29">
        <f>L24/L25</f>
        <v>9.3023255813953487E-2</v>
      </c>
    </row>
    <row r="25" spans="1:13" ht="16.5" thickBot="1" x14ac:dyDescent="0.3">
      <c r="E25" s="15"/>
      <c r="F25" s="11" t="s">
        <v>71</v>
      </c>
      <c r="G25" s="9">
        <v>14</v>
      </c>
      <c r="H25" s="16">
        <f>G25/G29</f>
        <v>0.34146341463414637</v>
      </c>
      <c r="J25" s="27"/>
      <c r="K25" s="32" t="s">
        <v>15</v>
      </c>
      <c r="L25" s="45">
        <f>SUM(L23:L24)</f>
        <v>129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8</v>
      </c>
      <c r="H26" s="16">
        <f>G26/G29</f>
        <v>0.1951219512195122</v>
      </c>
    </row>
    <row r="27" spans="1:13" x14ac:dyDescent="0.25">
      <c r="A27" s="15" t="s">
        <v>38</v>
      </c>
      <c r="B27" s="9">
        <v>45</v>
      </c>
      <c r="C27" s="16">
        <f>B27/B29</f>
        <v>0.25</v>
      </c>
      <c r="E27" s="15"/>
      <c r="F27" s="11" t="s">
        <v>73</v>
      </c>
      <c r="G27" s="9">
        <v>4</v>
      </c>
      <c r="H27" s="16">
        <f>G27/G29</f>
        <v>9.7560975609756101E-2</v>
      </c>
    </row>
    <row r="28" spans="1:13" ht="16.5" thickBot="1" x14ac:dyDescent="0.3">
      <c r="A28" s="22" t="s">
        <v>39</v>
      </c>
      <c r="B28" s="28">
        <v>135</v>
      </c>
      <c r="C28" s="29">
        <f>B28/B29</f>
        <v>0.75</v>
      </c>
      <c r="E28" s="15"/>
      <c r="F28" s="23" t="s">
        <v>74</v>
      </c>
      <c r="G28" s="28">
        <v>15</v>
      </c>
      <c r="H28" s="29">
        <f>G28/G29</f>
        <v>0.36585365853658536</v>
      </c>
    </row>
    <row r="29" spans="1:13" ht="16.5" thickBot="1" x14ac:dyDescent="0.3">
      <c r="A29" s="32" t="s">
        <v>15</v>
      </c>
      <c r="B29" s="45">
        <f>SUM(B27:B28)</f>
        <v>180</v>
      </c>
      <c r="C29" s="34">
        <f>SUM(C27:C28)</f>
        <v>1</v>
      </c>
      <c r="E29" s="27"/>
      <c r="F29" s="39" t="s">
        <v>15</v>
      </c>
      <c r="G29" s="45">
        <f>SUM(G25:G28)</f>
        <v>41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165</v>
      </c>
      <c r="C32" s="16">
        <f>B32/B34</f>
        <v>0.75342465753424659</v>
      </c>
      <c r="E32" s="15"/>
      <c r="F32" s="11" t="s">
        <v>628</v>
      </c>
      <c r="G32" s="95">
        <v>15</v>
      </c>
      <c r="H32" s="16">
        <f>G32/G37</f>
        <v>0.39473684210526316</v>
      </c>
    </row>
    <row r="33" spans="1:8" ht="16.5" thickBot="1" x14ac:dyDescent="0.3">
      <c r="A33" s="22" t="s">
        <v>54</v>
      </c>
      <c r="B33" s="28">
        <v>54</v>
      </c>
      <c r="C33" s="29">
        <f>B33/B34</f>
        <v>0.24657534246575341</v>
      </c>
      <c r="E33" s="15"/>
      <c r="F33" s="11" t="s">
        <v>629</v>
      </c>
      <c r="G33" s="95">
        <v>2</v>
      </c>
      <c r="H33" s="16">
        <f>G33/G37</f>
        <v>5.2631578947368418E-2</v>
      </c>
    </row>
    <row r="34" spans="1:8" ht="16.5" thickBot="1" x14ac:dyDescent="0.3">
      <c r="A34" s="32" t="s">
        <v>15</v>
      </c>
      <c r="B34" s="45">
        <f>SUM(B32:B33)</f>
        <v>219</v>
      </c>
      <c r="C34" s="34">
        <f>SUM(C32:C33)</f>
        <v>1</v>
      </c>
      <c r="E34" s="15"/>
      <c r="F34" s="11" t="s">
        <v>630</v>
      </c>
      <c r="G34" s="95">
        <v>5</v>
      </c>
      <c r="H34" s="16">
        <f>G34/G37</f>
        <v>0.13157894736842105</v>
      </c>
    </row>
    <row r="35" spans="1:8" x14ac:dyDescent="0.25">
      <c r="E35" s="15"/>
      <c r="F35" s="11" t="s">
        <v>631</v>
      </c>
      <c r="G35" s="95">
        <v>12</v>
      </c>
      <c r="H35" s="16">
        <f>G35/G37</f>
        <v>0.31578947368421051</v>
      </c>
    </row>
    <row r="36" spans="1:8" ht="16.5" thickBot="1" x14ac:dyDescent="0.3">
      <c r="E36" s="15"/>
      <c r="F36" s="23" t="s">
        <v>632</v>
      </c>
      <c r="G36" s="96">
        <v>4</v>
      </c>
      <c r="H36" s="29">
        <f>G36/G37</f>
        <v>0.10526315789473684</v>
      </c>
    </row>
    <row r="37" spans="1:8" ht="16.5" thickBot="1" x14ac:dyDescent="0.3">
      <c r="E37" s="27"/>
      <c r="F37" s="39" t="s">
        <v>15</v>
      </c>
      <c r="G37" s="97">
        <f>SUM(G32:G36)</f>
        <v>38</v>
      </c>
      <c r="H37" s="37">
        <f>SUM(H32:H36)</f>
        <v>1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14</v>
      </c>
      <c r="H40" s="16">
        <f>G40/G44</f>
        <v>0.36842105263157893</v>
      </c>
    </row>
    <row r="41" spans="1:8" x14ac:dyDescent="0.25">
      <c r="E41" s="15"/>
      <c r="F41" s="11" t="s">
        <v>77</v>
      </c>
      <c r="G41" s="9">
        <v>7</v>
      </c>
      <c r="H41" s="16">
        <f>G41/G44</f>
        <v>0.18421052631578946</v>
      </c>
    </row>
    <row r="42" spans="1:8" x14ac:dyDescent="0.25">
      <c r="B42"/>
      <c r="E42" s="15"/>
      <c r="F42" s="11" t="s">
        <v>78</v>
      </c>
      <c r="G42" s="9">
        <v>8</v>
      </c>
      <c r="H42" s="16">
        <f>G42/G44</f>
        <v>0.21052631578947367</v>
      </c>
    </row>
    <row r="43" spans="1:8" ht="16.5" thickBot="1" x14ac:dyDescent="0.3">
      <c r="B43"/>
      <c r="E43" s="15"/>
      <c r="F43" s="23" t="s">
        <v>79</v>
      </c>
      <c r="G43" s="28">
        <v>9</v>
      </c>
      <c r="H43" s="29">
        <f>G43/G44</f>
        <v>0.23684210526315788</v>
      </c>
    </row>
    <row r="44" spans="1:8" ht="16.5" thickBot="1" x14ac:dyDescent="0.3">
      <c r="B44"/>
      <c r="E44" s="27"/>
      <c r="F44" s="39" t="s">
        <v>15</v>
      </c>
      <c r="G44" s="45">
        <f>SUM(G40:G43)</f>
        <v>38</v>
      </c>
      <c r="H44" s="34">
        <f>SUM(H40:H43)</f>
        <v>0.99999999999999989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31</v>
      </c>
      <c r="H47" s="16">
        <f>G47/G49</f>
        <v>0.81578947368421051</v>
      </c>
    </row>
    <row r="48" spans="1:8" ht="16.5" thickBot="1" x14ac:dyDescent="0.3">
      <c r="B48"/>
      <c r="E48" s="15"/>
      <c r="F48" s="23" t="s">
        <v>82</v>
      </c>
      <c r="G48" s="28">
        <v>7</v>
      </c>
      <c r="H48" s="29">
        <f>G48/G49</f>
        <v>0.18421052631578946</v>
      </c>
    </row>
    <row r="49" spans="2:8" ht="16.5" thickBot="1" x14ac:dyDescent="0.3">
      <c r="B49"/>
      <c r="E49" s="27"/>
      <c r="F49" s="39" t="s">
        <v>15</v>
      </c>
      <c r="G49" s="45">
        <f>SUM(G47:G48)</f>
        <v>38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23</v>
      </c>
      <c r="H52" s="16">
        <f>G52/G54</f>
        <v>0.63888888888888884</v>
      </c>
    </row>
    <row r="53" spans="2:8" ht="16.5" thickBot="1" x14ac:dyDescent="0.3">
      <c r="B53"/>
      <c r="E53" s="15"/>
      <c r="F53" s="23" t="s">
        <v>85</v>
      </c>
      <c r="G53" s="28">
        <v>13</v>
      </c>
      <c r="H53" s="29">
        <f>G53/G54</f>
        <v>0.3611111111111111</v>
      </c>
    </row>
    <row r="54" spans="2:8" ht="16.5" thickBot="1" x14ac:dyDescent="0.3">
      <c r="B54"/>
      <c r="E54" s="27"/>
      <c r="F54" s="39" t="s">
        <v>15</v>
      </c>
      <c r="G54" s="45">
        <f>SUM(G52:G53)</f>
        <v>36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16</v>
      </c>
      <c r="H57" s="16">
        <f>G57/G59</f>
        <v>0.42105263157894735</v>
      </c>
    </row>
    <row r="58" spans="2:8" ht="16.5" thickBot="1" x14ac:dyDescent="0.3">
      <c r="B58"/>
      <c r="E58" s="15"/>
      <c r="F58" s="23" t="s">
        <v>88</v>
      </c>
      <c r="G58" s="28">
        <v>22</v>
      </c>
      <c r="H58" s="29">
        <f>G58/G59</f>
        <v>0.57894736842105265</v>
      </c>
    </row>
    <row r="59" spans="2:8" ht="16.5" thickBot="1" x14ac:dyDescent="0.3">
      <c r="B59"/>
      <c r="E59" s="27"/>
      <c r="F59" s="39" t="s">
        <v>15</v>
      </c>
      <c r="G59" s="45">
        <f>SUM(G57:G58)</f>
        <v>38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18</v>
      </c>
      <c r="H62" s="16">
        <f>G62/G64</f>
        <v>0.48648648648648651</v>
      </c>
    </row>
    <row r="63" spans="2:8" ht="16.5" thickBot="1" x14ac:dyDescent="0.3">
      <c r="B63"/>
      <c r="E63" s="15"/>
      <c r="F63" s="23" t="s">
        <v>91</v>
      </c>
      <c r="G63" s="28">
        <v>19</v>
      </c>
      <c r="H63" s="29">
        <f>G63/G64</f>
        <v>0.51351351351351349</v>
      </c>
    </row>
    <row r="64" spans="2:8" ht="16.5" thickBot="1" x14ac:dyDescent="0.3">
      <c r="B64"/>
      <c r="E64" s="27"/>
      <c r="F64" s="39" t="s">
        <v>15</v>
      </c>
      <c r="G64" s="45">
        <f>SUM(G62:G63)</f>
        <v>37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30</v>
      </c>
      <c r="H67" s="16">
        <f>G67/G70</f>
        <v>0.47619047619047616</v>
      </c>
    </row>
    <row r="68" spans="2:8" x14ac:dyDescent="0.25">
      <c r="B68"/>
      <c r="E68" s="15"/>
      <c r="F68" s="11" t="s">
        <v>94</v>
      </c>
      <c r="G68" s="9">
        <v>9</v>
      </c>
      <c r="H68" s="16">
        <f>G68/G70</f>
        <v>0.14285714285714285</v>
      </c>
    </row>
    <row r="69" spans="2:8" ht="16.5" thickBot="1" x14ac:dyDescent="0.3">
      <c r="B69"/>
      <c r="E69" s="15"/>
      <c r="F69" s="23" t="s">
        <v>95</v>
      </c>
      <c r="G69" s="28">
        <v>24</v>
      </c>
      <c r="H69" s="29">
        <f>G69/G70</f>
        <v>0.38095238095238093</v>
      </c>
    </row>
    <row r="70" spans="2:8" ht="16.5" thickBot="1" x14ac:dyDescent="0.3">
      <c r="B70"/>
      <c r="E70" s="27"/>
      <c r="F70" s="39" t="s">
        <v>15</v>
      </c>
      <c r="G70" s="45">
        <f>SUM(G67:G69)</f>
        <v>63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19</v>
      </c>
      <c r="H73" s="16">
        <f>G73/G75</f>
        <v>0.32203389830508472</v>
      </c>
    </row>
    <row r="74" spans="2:8" ht="16.5" thickBot="1" x14ac:dyDescent="0.3">
      <c r="B74"/>
      <c r="E74" s="15"/>
      <c r="F74" s="23" t="s">
        <v>98</v>
      </c>
      <c r="G74" s="28">
        <v>40</v>
      </c>
      <c r="H74" s="29">
        <f>G74/G75</f>
        <v>0.67796610169491522</v>
      </c>
    </row>
    <row r="75" spans="2:8" ht="16.5" thickBot="1" x14ac:dyDescent="0.3">
      <c r="B75"/>
      <c r="E75" s="27"/>
      <c r="F75" s="39" t="s">
        <v>15</v>
      </c>
      <c r="G75" s="45">
        <f>SUM(G73:G74)</f>
        <v>59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24</v>
      </c>
      <c r="H78" s="16">
        <f>G78/G82</f>
        <v>0.4</v>
      </c>
    </row>
    <row r="79" spans="2:8" x14ac:dyDescent="0.25">
      <c r="B79"/>
      <c r="E79" s="22"/>
      <c r="F79" s="23" t="s">
        <v>101</v>
      </c>
      <c r="G79" s="28">
        <v>5</v>
      </c>
      <c r="H79" s="29">
        <f>G79/G82</f>
        <v>8.3333333333333329E-2</v>
      </c>
    </row>
    <row r="80" spans="2:8" x14ac:dyDescent="0.25">
      <c r="B80"/>
      <c r="E80" s="15"/>
      <c r="F80" s="11" t="s">
        <v>635</v>
      </c>
      <c r="G80" s="9">
        <v>20</v>
      </c>
      <c r="H80" s="16">
        <f>G80/G82</f>
        <v>0.33333333333333331</v>
      </c>
    </row>
    <row r="81" spans="2:8" ht="16.5" thickBot="1" x14ac:dyDescent="0.3">
      <c r="B81"/>
      <c r="E81" s="17"/>
      <c r="F81" s="91" t="s">
        <v>636</v>
      </c>
      <c r="G81" s="40">
        <v>11</v>
      </c>
      <c r="H81" s="41">
        <f>G81/G82</f>
        <v>0.18333333333333332</v>
      </c>
    </row>
    <row r="82" spans="2:8" ht="16.5" thickBot="1" x14ac:dyDescent="0.3">
      <c r="B82"/>
      <c r="E82" s="104"/>
      <c r="F82" s="105" t="s">
        <v>15</v>
      </c>
      <c r="G82" s="106">
        <f>SUM(G78:G81)</f>
        <v>60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25</v>
      </c>
      <c r="H85" s="16">
        <f>G85/G88</f>
        <v>0.42372881355932202</v>
      </c>
    </row>
    <row r="86" spans="2:8" x14ac:dyDescent="0.25">
      <c r="B86"/>
      <c r="E86" s="15"/>
      <c r="F86" s="11" t="s">
        <v>104</v>
      </c>
      <c r="G86" s="9">
        <v>25</v>
      </c>
      <c r="H86" s="16">
        <f>G86/G88</f>
        <v>0.42372881355932202</v>
      </c>
    </row>
    <row r="87" spans="2:8" ht="16.5" thickBot="1" x14ac:dyDescent="0.3">
      <c r="B87"/>
      <c r="E87" s="15"/>
      <c r="F87" s="23" t="s">
        <v>105</v>
      </c>
      <c r="G87" s="28">
        <v>9</v>
      </c>
      <c r="H87" s="29">
        <f>G87/G88</f>
        <v>0.15254237288135594</v>
      </c>
    </row>
    <row r="88" spans="2:8" ht="16.5" thickBot="1" x14ac:dyDescent="0.3">
      <c r="B88"/>
      <c r="E88" s="27"/>
      <c r="F88" s="39" t="s">
        <v>15</v>
      </c>
      <c r="G88" s="45">
        <f>SUM(G85:G87)</f>
        <v>59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30</v>
      </c>
      <c r="H91" s="16">
        <f>G91/G93</f>
        <v>0.51724137931034486</v>
      </c>
    </row>
    <row r="92" spans="2:8" ht="16.5" thickBot="1" x14ac:dyDescent="0.3">
      <c r="B92"/>
      <c r="E92" s="15"/>
      <c r="F92" s="23" t="s">
        <v>108</v>
      </c>
      <c r="G92" s="28">
        <v>28</v>
      </c>
      <c r="H92" s="29">
        <f>G92/G93</f>
        <v>0.48275862068965519</v>
      </c>
    </row>
    <row r="93" spans="2:8" ht="16.5" thickBot="1" x14ac:dyDescent="0.3">
      <c r="B93"/>
      <c r="E93" s="27"/>
      <c r="F93" s="39" t="s">
        <v>15</v>
      </c>
      <c r="G93" s="45">
        <f>SUM(G91:G92)</f>
        <v>58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22</v>
      </c>
      <c r="H96" s="16">
        <f>G96/G98</f>
        <v>0.40740740740740738</v>
      </c>
    </row>
    <row r="97" spans="2:8" ht="16.5" thickBot="1" x14ac:dyDescent="0.3">
      <c r="B97"/>
      <c r="E97" s="15"/>
      <c r="F97" s="23" t="s">
        <v>111</v>
      </c>
      <c r="G97" s="28">
        <v>32</v>
      </c>
      <c r="H97" s="29">
        <f>G97/G98</f>
        <v>0.59259259259259256</v>
      </c>
    </row>
    <row r="98" spans="2:8" ht="16.5" thickBot="1" x14ac:dyDescent="0.3">
      <c r="B98"/>
      <c r="E98" s="27"/>
      <c r="F98" s="39" t="s">
        <v>15</v>
      </c>
      <c r="G98" s="45">
        <f>SUM(G96:G97)</f>
        <v>54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16</v>
      </c>
      <c r="H101" s="16">
        <f>G101/G103</f>
        <v>0.61538461538461542</v>
      </c>
    </row>
    <row r="102" spans="2:8" ht="16.5" thickBot="1" x14ac:dyDescent="0.3">
      <c r="B102"/>
      <c r="E102" s="15"/>
      <c r="F102" s="23" t="s">
        <v>114</v>
      </c>
      <c r="G102" s="28">
        <v>10</v>
      </c>
      <c r="H102" s="29">
        <f>G102/G103</f>
        <v>0.38461538461538464</v>
      </c>
    </row>
    <row r="103" spans="2:8" ht="16.5" thickBot="1" x14ac:dyDescent="0.3">
      <c r="B103"/>
      <c r="E103" s="27"/>
      <c r="F103" s="39" t="s">
        <v>15</v>
      </c>
      <c r="G103" s="45">
        <f>SUM(G101:G102)</f>
        <v>26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12</v>
      </c>
      <c r="H106" s="16">
        <f>G106/G108</f>
        <v>0.33333333333333331</v>
      </c>
    </row>
    <row r="107" spans="2:8" ht="16.5" thickBot="1" x14ac:dyDescent="0.3">
      <c r="B107"/>
      <c r="E107" s="15"/>
      <c r="F107" s="23" t="s">
        <v>117</v>
      </c>
      <c r="G107" s="28">
        <v>24</v>
      </c>
      <c r="H107" s="29">
        <f>G107/G108</f>
        <v>0.66666666666666663</v>
      </c>
    </row>
    <row r="108" spans="2:8" ht="16.5" thickBot="1" x14ac:dyDescent="0.3">
      <c r="B108"/>
      <c r="E108" s="27"/>
      <c r="F108" s="39" t="s">
        <v>15</v>
      </c>
      <c r="G108" s="45">
        <f>SUM(G106:G107)</f>
        <v>36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8</v>
      </c>
      <c r="H111" s="16">
        <f>G111/G116</f>
        <v>0.1951219512195122</v>
      </c>
    </row>
    <row r="112" spans="2:8" x14ac:dyDescent="0.25">
      <c r="B112"/>
      <c r="E112" s="15"/>
      <c r="F112" s="11" t="s">
        <v>120</v>
      </c>
      <c r="G112" s="9">
        <v>4</v>
      </c>
      <c r="H112" s="16">
        <f>G112/G116</f>
        <v>9.7560975609756101E-2</v>
      </c>
    </row>
    <row r="113" spans="2:8" x14ac:dyDescent="0.25">
      <c r="B113"/>
      <c r="E113" s="15"/>
      <c r="F113" s="11" t="s">
        <v>121</v>
      </c>
      <c r="G113" s="9">
        <v>11</v>
      </c>
      <c r="H113" s="16">
        <f>G113/G116</f>
        <v>0.26829268292682928</v>
      </c>
    </row>
    <row r="114" spans="2:8" x14ac:dyDescent="0.25">
      <c r="B114"/>
      <c r="E114" s="15"/>
      <c r="F114" s="11" t="s">
        <v>122</v>
      </c>
      <c r="G114" s="9">
        <v>8</v>
      </c>
      <c r="H114" s="16">
        <f>G114/G116</f>
        <v>0.1951219512195122</v>
      </c>
    </row>
    <row r="115" spans="2:8" ht="16.5" thickBot="1" x14ac:dyDescent="0.3">
      <c r="B115"/>
      <c r="E115" s="15"/>
      <c r="F115" s="23" t="s">
        <v>123</v>
      </c>
      <c r="G115" s="28">
        <v>10</v>
      </c>
      <c r="H115" s="29">
        <f>G115/G116</f>
        <v>0.24390243902439024</v>
      </c>
    </row>
    <row r="116" spans="2:8" ht="16.5" thickBot="1" x14ac:dyDescent="0.3">
      <c r="B116"/>
      <c r="E116" s="27"/>
      <c r="F116" s="39" t="s">
        <v>15</v>
      </c>
      <c r="G116" s="45">
        <f>SUM(G111:G115)</f>
        <v>41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18</v>
      </c>
      <c r="H119" s="16">
        <f>G119/G121</f>
        <v>0.43902439024390244</v>
      </c>
    </row>
    <row r="120" spans="2:8" ht="16.5" thickBot="1" x14ac:dyDescent="0.3">
      <c r="B120"/>
      <c r="E120" s="15"/>
      <c r="F120" s="23" t="s">
        <v>126</v>
      </c>
      <c r="G120" s="28">
        <v>23</v>
      </c>
      <c r="H120" s="29">
        <f>G120/G121</f>
        <v>0.56097560975609762</v>
      </c>
    </row>
    <row r="121" spans="2:8" ht="16.5" thickBot="1" x14ac:dyDescent="0.3">
      <c r="B121"/>
      <c r="E121" s="27"/>
      <c r="F121" s="39" t="s">
        <v>15</v>
      </c>
      <c r="G121" s="45">
        <f>SUM(G119:G120)</f>
        <v>41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20</v>
      </c>
      <c r="H124" s="16">
        <f>G124/G127</f>
        <v>0.45454545454545453</v>
      </c>
    </row>
    <row r="125" spans="2:8" x14ac:dyDescent="0.25">
      <c r="B125"/>
      <c r="E125" s="15"/>
      <c r="F125" s="11" t="s">
        <v>129</v>
      </c>
      <c r="G125" s="9">
        <v>10</v>
      </c>
      <c r="H125" s="16">
        <f>G125/G127</f>
        <v>0.22727272727272727</v>
      </c>
    </row>
    <row r="126" spans="2:8" ht="16.5" thickBot="1" x14ac:dyDescent="0.3">
      <c r="B126"/>
      <c r="E126" s="15"/>
      <c r="F126" s="23" t="s">
        <v>130</v>
      </c>
      <c r="G126" s="28">
        <v>14</v>
      </c>
      <c r="H126" s="29">
        <f>G126/G127</f>
        <v>0.31818181818181818</v>
      </c>
    </row>
    <row r="127" spans="2:8" ht="16.5" thickBot="1" x14ac:dyDescent="0.3">
      <c r="B127"/>
      <c r="E127" s="27"/>
      <c r="F127" s="39" t="s">
        <v>15</v>
      </c>
      <c r="G127" s="45">
        <f>SUM(G124:G126)</f>
        <v>44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22</v>
      </c>
      <c r="H130" s="16">
        <f>G130/G134</f>
        <v>0.51162790697674421</v>
      </c>
    </row>
    <row r="131" spans="2:8" x14ac:dyDescent="0.25">
      <c r="B131"/>
      <c r="E131" s="15"/>
      <c r="F131" s="11" t="s">
        <v>133</v>
      </c>
      <c r="G131" s="9">
        <v>7</v>
      </c>
      <c r="H131" s="16">
        <f>G131/G134</f>
        <v>0.16279069767441862</v>
      </c>
    </row>
    <row r="132" spans="2:8" x14ac:dyDescent="0.25">
      <c r="B132"/>
      <c r="E132" s="15"/>
      <c r="F132" s="11" t="s">
        <v>134</v>
      </c>
      <c r="G132" s="9">
        <v>12</v>
      </c>
      <c r="H132" s="16">
        <f>G132/G134</f>
        <v>0.27906976744186046</v>
      </c>
    </row>
    <row r="133" spans="2:8" ht="16.5" thickBot="1" x14ac:dyDescent="0.3">
      <c r="B133"/>
      <c r="E133" s="15"/>
      <c r="F133" s="23" t="s">
        <v>135</v>
      </c>
      <c r="G133" s="28">
        <v>2</v>
      </c>
      <c r="H133" s="29">
        <f>G133/G134</f>
        <v>4.6511627906976744E-2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43</v>
      </c>
      <c r="H134" s="34">
        <f>SUM(H130:H133)</f>
        <v>1.0000000000000002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31</v>
      </c>
      <c r="H137" s="16">
        <f>G137/G139</f>
        <v>0.72093023255813948</v>
      </c>
    </row>
    <row r="138" spans="2:8" ht="16.5" thickBot="1" x14ac:dyDescent="0.3">
      <c r="E138" s="15"/>
      <c r="F138" s="23" t="s">
        <v>138</v>
      </c>
      <c r="G138" s="28">
        <v>12</v>
      </c>
      <c r="H138" s="29">
        <f>G138/G139</f>
        <v>0.27906976744186046</v>
      </c>
    </row>
    <row r="139" spans="2:8" ht="16.5" thickBot="1" x14ac:dyDescent="0.3">
      <c r="E139" s="27"/>
      <c r="F139" s="39" t="s">
        <v>15</v>
      </c>
      <c r="G139" s="45">
        <f>SUM(G137:G138)</f>
        <v>43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4</v>
      </c>
      <c r="H142" s="16">
        <f>G142/G146</f>
        <v>9.3023255813953487E-2</v>
      </c>
    </row>
    <row r="143" spans="2:8" x14ac:dyDescent="0.25">
      <c r="E143" s="15"/>
      <c r="F143" s="11" t="s">
        <v>141</v>
      </c>
      <c r="G143" s="9">
        <v>20</v>
      </c>
      <c r="H143" s="16">
        <f>G143/G146</f>
        <v>0.46511627906976744</v>
      </c>
    </row>
    <row r="144" spans="2:8" x14ac:dyDescent="0.25">
      <c r="E144" s="15"/>
      <c r="F144" s="11" t="s">
        <v>142</v>
      </c>
      <c r="G144" s="9">
        <v>9</v>
      </c>
      <c r="H144" s="16">
        <f>G144/G146</f>
        <v>0.20930232558139536</v>
      </c>
    </row>
    <row r="145" spans="5:8" ht="16.5" thickBot="1" x14ac:dyDescent="0.3">
      <c r="E145" s="15"/>
      <c r="F145" s="23" t="s">
        <v>143</v>
      </c>
      <c r="G145" s="28">
        <v>10</v>
      </c>
      <c r="H145" s="29">
        <f>G145/G146</f>
        <v>0.23255813953488372</v>
      </c>
    </row>
    <row r="146" spans="5:8" ht="16.5" thickBot="1" x14ac:dyDescent="0.3">
      <c r="E146" s="27"/>
      <c r="F146" s="39" t="s">
        <v>15</v>
      </c>
      <c r="G146" s="45">
        <f>SUM(G142:G145)</f>
        <v>43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19</v>
      </c>
      <c r="H149" s="16">
        <f>G149/G152</f>
        <v>0.44186046511627908</v>
      </c>
    </row>
    <row r="150" spans="5:8" x14ac:dyDescent="0.25">
      <c r="E150" s="15"/>
      <c r="F150" s="11" t="s">
        <v>146</v>
      </c>
      <c r="G150" s="9">
        <v>6</v>
      </c>
      <c r="H150" s="16">
        <f>G150/G152</f>
        <v>0.13953488372093023</v>
      </c>
    </row>
    <row r="151" spans="5:8" ht="16.5" thickBot="1" x14ac:dyDescent="0.3">
      <c r="E151" s="15"/>
      <c r="F151" s="23" t="s">
        <v>147</v>
      </c>
      <c r="G151" s="28">
        <v>18</v>
      </c>
      <c r="H151" s="29">
        <f>G151/G152</f>
        <v>0.41860465116279072</v>
      </c>
    </row>
    <row r="152" spans="5:8" ht="16.5" thickBot="1" x14ac:dyDescent="0.3">
      <c r="E152" s="27"/>
      <c r="F152" s="39" t="s">
        <v>15</v>
      </c>
      <c r="G152" s="45">
        <f>SUM(G149:G151)</f>
        <v>43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26</v>
      </c>
      <c r="H155" s="16">
        <f>G155/G158</f>
        <v>0.61904761904761907</v>
      </c>
    </row>
    <row r="156" spans="5:8" x14ac:dyDescent="0.25">
      <c r="E156" s="15"/>
      <c r="F156" s="11" t="s">
        <v>150</v>
      </c>
      <c r="G156" s="9">
        <v>4</v>
      </c>
      <c r="H156" s="16">
        <f>G156/G158</f>
        <v>9.5238095238095233E-2</v>
      </c>
    </row>
    <row r="157" spans="5:8" ht="16.5" thickBot="1" x14ac:dyDescent="0.3">
      <c r="E157" s="15"/>
      <c r="F157" s="23" t="s">
        <v>151</v>
      </c>
      <c r="G157" s="28">
        <v>12</v>
      </c>
      <c r="H157" s="29">
        <f>G157/G158</f>
        <v>0.2857142857142857</v>
      </c>
    </row>
    <row r="158" spans="5:8" ht="16.5" thickBot="1" x14ac:dyDescent="0.3">
      <c r="E158" s="27"/>
      <c r="F158" s="39" t="s">
        <v>15</v>
      </c>
      <c r="G158" s="45">
        <f>SUM(G155:G157)</f>
        <v>42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31</v>
      </c>
      <c r="H161" s="16">
        <f>G161/G163</f>
        <v>0.70454545454545459</v>
      </c>
    </row>
    <row r="162" spans="5:8" ht="16.5" thickBot="1" x14ac:dyDescent="0.3">
      <c r="E162" s="15"/>
      <c r="F162" s="23" t="s">
        <v>154</v>
      </c>
      <c r="G162" s="28">
        <v>13</v>
      </c>
      <c r="H162" s="29">
        <f>G162/G163</f>
        <v>0.29545454545454547</v>
      </c>
    </row>
    <row r="163" spans="5:8" ht="16.5" thickBot="1" x14ac:dyDescent="0.3">
      <c r="E163" s="27"/>
      <c r="F163" s="39" t="s">
        <v>15</v>
      </c>
      <c r="G163" s="45">
        <f>SUM(G161:G162)</f>
        <v>44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14</v>
      </c>
      <c r="H166" s="16">
        <f>G166/G168</f>
        <v>0.35</v>
      </c>
    </row>
    <row r="167" spans="5:8" ht="16.5" thickBot="1" x14ac:dyDescent="0.3">
      <c r="E167" s="15"/>
      <c r="F167" s="23" t="s">
        <v>157</v>
      </c>
      <c r="G167" s="28">
        <v>26</v>
      </c>
      <c r="H167" s="29">
        <f>G167/G168</f>
        <v>0.65</v>
      </c>
    </row>
    <row r="168" spans="5:8" ht="16.5" thickBot="1" x14ac:dyDescent="0.3">
      <c r="E168" s="27"/>
      <c r="F168" s="39" t="s">
        <v>15</v>
      </c>
      <c r="G168" s="45">
        <f>SUM(G166:G167)</f>
        <v>40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17</v>
      </c>
      <c r="H171" s="16">
        <f>G171/G176</f>
        <v>0.1650485436893204</v>
      </c>
    </row>
    <row r="172" spans="5:8" x14ac:dyDescent="0.25">
      <c r="E172" s="15"/>
      <c r="F172" s="11" t="s">
        <v>50</v>
      </c>
      <c r="G172" s="9">
        <v>48</v>
      </c>
      <c r="H172" s="16">
        <f>G172/G176</f>
        <v>0.46601941747572817</v>
      </c>
    </row>
    <row r="173" spans="5:8" x14ac:dyDescent="0.25">
      <c r="E173" s="15"/>
      <c r="F173" s="11" t="s">
        <v>160</v>
      </c>
      <c r="G173" s="9">
        <v>13</v>
      </c>
      <c r="H173" s="16">
        <f>G173/G176</f>
        <v>0.12621359223300971</v>
      </c>
    </row>
    <row r="174" spans="5:8" x14ac:dyDescent="0.25">
      <c r="E174" s="15"/>
      <c r="F174" s="11" t="s">
        <v>161</v>
      </c>
      <c r="G174" s="9">
        <v>11</v>
      </c>
      <c r="H174" s="16">
        <f>G174/G176</f>
        <v>0.10679611650485436</v>
      </c>
    </row>
    <row r="175" spans="5:8" ht="16.5" thickBot="1" x14ac:dyDescent="0.3">
      <c r="E175" s="15"/>
      <c r="F175" s="23" t="s">
        <v>162</v>
      </c>
      <c r="G175" s="28">
        <v>14</v>
      </c>
      <c r="H175" s="29">
        <f>G175/G176</f>
        <v>0.13592233009708737</v>
      </c>
    </row>
    <row r="176" spans="5:8" ht="16.5" thickBot="1" x14ac:dyDescent="0.3">
      <c r="E176" s="27"/>
      <c r="F176" s="39" t="s">
        <v>15</v>
      </c>
      <c r="G176" s="45">
        <f>SUM(G171:G175)</f>
        <v>103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78</v>
      </c>
      <c r="H179" s="16">
        <f>G179/G181</f>
        <v>0.75728155339805825</v>
      </c>
    </row>
    <row r="180" spans="5:8" ht="16.5" thickBot="1" x14ac:dyDescent="0.3">
      <c r="E180" s="15"/>
      <c r="F180" s="23" t="s">
        <v>165</v>
      </c>
      <c r="G180" s="28">
        <v>25</v>
      </c>
      <c r="H180" s="29">
        <f>G180/G181</f>
        <v>0.24271844660194175</v>
      </c>
    </row>
    <row r="181" spans="5:8" ht="16.5" thickBot="1" x14ac:dyDescent="0.3">
      <c r="E181" s="27"/>
      <c r="F181" s="39" t="s">
        <v>15</v>
      </c>
      <c r="G181" s="45">
        <f>SUM(G179:G180)</f>
        <v>103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64</v>
      </c>
      <c r="H184" s="16">
        <f>G184/G186</f>
        <v>0.65306122448979587</v>
      </c>
    </row>
    <row r="185" spans="5:8" ht="16.5" thickBot="1" x14ac:dyDescent="0.3">
      <c r="E185" s="15"/>
      <c r="F185" s="23" t="s">
        <v>168</v>
      </c>
      <c r="G185" s="28">
        <v>34</v>
      </c>
      <c r="H185" s="29">
        <f>G185/G186</f>
        <v>0.34693877551020408</v>
      </c>
    </row>
    <row r="186" spans="5:8" ht="16.5" thickBot="1" x14ac:dyDescent="0.3">
      <c r="E186" s="27"/>
      <c r="F186" s="39" t="s">
        <v>15</v>
      </c>
      <c r="G186" s="45">
        <f>SUM(G184:G185)</f>
        <v>98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5.875" customWidth="1"/>
    <col min="16" max="16" width="10.875" style="1"/>
    <col min="17" max="17" width="12.6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  <c r="O2" s="4"/>
      <c r="P2" s="43"/>
      <c r="Q2" s="4"/>
    </row>
    <row r="3" spans="1:17" x14ac:dyDescent="0.25">
      <c r="A3" s="15" t="s">
        <v>2</v>
      </c>
      <c r="B3" s="9">
        <v>2</v>
      </c>
      <c r="C3" s="16">
        <f>B3/B16</f>
        <v>1.76522506619594E-3</v>
      </c>
      <c r="E3" s="15" t="s">
        <v>56</v>
      </c>
      <c r="F3" s="8" t="s">
        <v>57</v>
      </c>
      <c r="G3" s="9">
        <v>90</v>
      </c>
      <c r="H3" s="16">
        <f>G3/G5</f>
        <v>0.52631578947368418</v>
      </c>
      <c r="J3" s="15"/>
      <c r="K3" s="8" t="s">
        <v>173</v>
      </c>
      <c r="L3" s="9">
        <v>57</v>
      </c>
      <c r="M3" s="16">
        <f>L3/L5</f>
        <v>0.5</v>
      </c>
      <c r="O3" s="4"/>
      <c r="P3" s="43"/>
      <c r="Q3" s="7"/>
    </row>
    <row r="4" spans="1:17" ht="16.5" thickBot="1" x14ac:dyDescent="0.3">
      <c r="A4" s="15" t="s">
        <v>3</v>
      </c>
      <c r="B4" s="9">
        <v>88</v>
      </c>
      <c r="C4" s="16">
        <f>B4/B16</f>
        <v>7.7669902912621352E-2</v>
      </c>
      <c r="E4" s="15"/>
      <c r="F4" s="24" t="s">
        <v>58</v>
      </c>
      <c r="G4" s="28">
        <v>81</v>
      </c>
      <c r="H4" s="29">
        <f>G4/G5</f>
        <v>0.47368421052631576</v>
      </c>
      <c r="J4" s="15"/>
      <c r="K4" s="10" t="s">
        <v>172</v>
      </c>
      <c r="L4" s="28">
        <v>57</v>
      </c>
      <c r="M4" s="29">
        <f>L4/L5</f>
        <v>0.5</v>
      </c>
      <c r="O4" s="4"/>
      <c r="P4" s="43"/>
      <c r="Q4" s="7"/>
    </row>
    <row r="5" spans="1:17" ht="16.5" thickBot="1" x14ac:dyDescent="0.3">
      <c r="A5" s="15" t="s">
        <v>4</v>
      </c>
      <c r="B5" s="9">
        <v>2</v>
      </c>
      <c r="C5" s="16">
        <f>B5/B16</f>
        <v>1.76522506619594E-3</v>
      </c>
      <c r="E5" s="27"/>
      <c r="F5" s="32" t="s">
        <v>15</v>
      </c>
      <c r="G5" s="45">
        <f>SUM(G3:G4)</f>
        <v>171</v>
      </c>
      <c r="H5" s="34">
        <f>SUM(H3:H4)</f>
        <v>1</v>
      </c>
      <c r="J5" s="27"/>
      <c r="K5" s="32" t="s">
        <v>15</v>
      </c>
      <c r="L5" s="45">
        <f>SUM(L3:L4)</f>
        <v>114</v>
      </c>
      <c r="M5" s="34">
        <f>SUM(M3:M4)</f>
        <v>1</v>
      </c>
      <c r="O5" s="4"/>
      <c r="P5" s="43"/>
      <c r="Q5" s="7"/>
    </row>
    <row r="6" spans="1:17" ht="16.5" thickBot="1" x14ac:dyDescent="0.3">
      <c r="A6" s="15" t="s">
        <v>5</v>
      </c>
      <c r="B6" s="9">
        <v>283</v>
      </c>
      <c r="C6" s="16">
        <f>B6/B16</f>
        <v>0.24977934686672551</v>
      </c>
      <c r="O6" s="4"/>
      <c r="P6" s="43"/>
      <c r="Q6" s="7"/>
    </row>
    <row r="7" spans="1:17" x14ac:dyDescent="0.25">
      <c r="A7" s="15" t="s">
        <v>6</v>
      </c>
      <c r="B7" s="9">
        <v>1</v>
      </c>
      <c r="C7" s="16">
        <f>B7/B16</f>
        <v>8.8261253309797002E-4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  <c r="O7" s="4"/>
      <c r="P7" s="43"/>
      <c r="Q7" s="6"/>
    </row>
    <row r="8" spans="1:17" x14ac:dyDescent="0.25">
      <c r="A8" s="15" t="s">
        <v>7</v>
      </c>
      <c r="B8" s="9">
        <v>1</v>
      </c>
      <c r="C8" s="16">
        <f>B8/B16</f>
        <v>8.8261253309797002E-4</v>
      </c>
      <c r="E8" s="15"/>
      <c r="F8" s="8" t="s">
        <v>60</v>
      </c>
      <c r="G8" s="9">
        <v>71</v>
      </c>
      <c r="H8" s="16">
        <f>G8/G11</f>
        <v>0.36979166666666669</v>
      </c>
      <c r="J8" s="15"/>
      <c r="K8" s="8" t="s">
        <v>210</v>
      </c>
      <c r="L8" s="9">
        <v>115</v>
      </c>
      <c r="M8" s="16">
        <f>L8/L10</f>
        <v>0.452755905511811</v>
      </c>
      <c r="O8" s="4"/>
      <c r="P8" s="43"/>
      <c r="Q8" s="4"/>
    </row>
    <row r="9" spans="1:17" ht="16.5" thickBot="1" x14ac:dyDescent="0.3">
      <c r="A9" s="15" t="s">
        <v>8</v>
      </c>
      <c r="B9" s="9">
        <v>3</v>
      </c>
      <c r="C9" s="16">
        <f>B9/B16</f>
        <v>2.6478375992939102E-3</v>
      </c>
      <c r="E9" s="15"/>
      <c r="F9" s="8" t="s">
        <v>61</v>
      </c>
      <c r="G9" s="9">
        <v>72</v>
      </c>
      <c r="H9" s="16">
        <f>G9/G11</f>
        <v>0.375</v>
      </c>
      <c r="J9" s="15"/>
      <c r="K9" s="24" t="s">
        <v>211</v>
      </c>
      <c r="L9" s="28">
        <v>139</v>
      </c>
      <c r="M9" s="29">
        <f>L9/L10</f>
        <v>0.547244094488189</v>
      </c>
      <c r="O9" s="4"/>
      <c r="P9" s="43"/>
      <c r="Q9" s="4"/>
    </row>
    <row r="10" spans="1:17" ht="16.5" thickBot="1" x14ac:dyDescent="0.3">
      <c r="A10" s="15" t="s">
        <v>9</v>
      </c>
      <c r="B10" s="9">
        <v>24</v>
      </c>
      <c r="C10" s="16">
        <f>B10/B16</f>
        <v>2.1182700794351281E-2</v>
      </c>
      <c r="E10" s="15"/>
      <c r="F10" s="24" t="s">
        <v>62</v>
      </c>
      <c r="G10" s="28">
        <v>49</v>
      </c>
      <c r="H10" s="29">
        <f>G10/G11</f>
        <v>0.25520833333333331</v>
      </c>
      <c r="J10" s="27"/>
      <c r="K10" s="32" t="s">
        <v>15</v>
      </c>
      <c r="L10" s="45">
        <f>SUM(L8:L9)</f>
        <v>254</v>
      </c>
      <c r="M10" s="34">
        <f>SUM(M8:M9)</f>
        <v>1</v>
      </c>
      <c r="O10" s="4"/>
      <c r="P10" s="43"/>
      <c r="Q10" s="7"/>
    </row>
    <row r="11" spans="1:17" ht="16.5" thickBot="1" x14ac:dyDescent="0.3">
      <c r="A11" s="15" t="s">
        <v>10</v>
      </c>
      <c r="B11" s="9">
        <v>0</v>
      </c>
      <c r="C11" s="16">
        <f>B11/B16</f>
        <v>0</v>
      </c>
      <c r="E11" s="27"/>
      <c r="F11" s="32" t="s">
        <v>15</v>
      </c>
      <c r="G11" s="45">
        <f>SUM(G8:G10)</f>
        <v>192</v>
      </c>
      <c r="H11" s="34">
        <f>SUM(H8:H10)</f>
        <v>1</v>
      </c>
      <c r="O11" s="4"/>
      <c r="P11" s="43"/>
      <c r="Q11" s="7"/>
    </row>
    <row r="12" spans="1:17" ht="16.5" thickBot="1" x14ac:dyDescent="0.3">
      <c r="A12" s="15" t="s">
        <v>11</v>
      </c>
      <c r="B12" s="9">
        <v>133</v>
      </c>
      <c r="C12" s="16">
        <f>B12/B16</f>
        <v>0.11738746690203</v>
      </c>
      <c r="F12" s="4"/>
      <c r="J12" s="12" t="s">
        <v>215</v>
      </c>
      <c r="K12" s="13"/>
      <c r="L12" s="44" t="s">
        <v>16</v>
      </c>
      <c r="M12" s="19" t="s">
        <v>17</v>
      </c>
      <c r="O12" s="4"/>
      <c r="P12" s="43"/>
      <c r="Q12" s="6"/>
    </row>
    <row r="13" spans="1:17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133</v>
      </c>
      <c r="M13" s="16">
        <f>L13/L15</f>
        <v>0.58849557522123896</v>
      </c>
    </row>
    <row r="14" spans="1:17" ht="16.5" thickBot="1" x14ac:dyDescent="0.3">
      <c r="A14" s="15" t="s">
        <v>13</v>
      </c>
      <c r="B14" s="9">
        <v>590</v>
      </c>
      <c r="C14" s="16">
        <f>B14/B16</f>
        <v>0.52074139452780233</v>
      </c>
      <c r="E14" s="21"/>
      <c r="F14" s="10" t="s">
        <v>64</v>
      </c>
      <c r="G14" s="9">
        <v>86</v>
      </c>
      <c r="H14" s="16">
        <f>G14/G17</f>
        <v>0.48314606741573035</v>
      </c>
      <c r="J14" s="15"/>
      <c r="K14" s="10" t="s">
        <v>212</v>
      </c>
      <c r="L14" s="28">
        <v>93</v>
      </c>
      <c r="M14" s="29">
        <f>L14/L15</f>
        <v>0.41150442477876104</v>
      </c>
    </row>
    <row r="15" spans="1:17" ht="16.5" thickBot="1" x14ac:dyDescent="0.3">
      <c r="A15" s="22" t="s">
        <v>14</v>
      </c>
      <c r="B15" s="28">
        <v>6</v>
      </c>
      <c r="C15" s="29">
        <f>B15/B16</f>
        <v>5.2956751985878204E-3</v>
      </c>
      <c r="E15" s="21"/>
      <c r="F15" s="10" t="s">
        <v>65</v>
      </c>
      <c r="G15" s="9">
        <v>53</v>
      </c>
      <c r="H15" s="16">
        <f>G15/G17</f>
        <v>0.29775280898876405</v>
      </c>
      <c r="J15" s="27"/>
      <c r="K15" s="32" t="s">
        <v>15</v>
      </c>
      <c r="L15" s="45">
        <f>SUM(L13:L14)</f>
        <v>226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1133</v>
      </c>
      <c r="C16" s="34">
        <f>SUM(C3:C15)</f>
        <v>1</v>
      </c>
      <c r="E16" s="15"/>
      <c r="F16" s="31" t="s">
        <v>66</v>
      </c>
      <c r="G16" s="28">
        <v>39</v>
      </c>
      <c r="H16" s="29">
        <f>G16/G17</f>
        <v>0.21910112359550563</v>
      </c>
    </row>
    <row r="17" spans="1:13" ht="16.5" thickBot="1" x14ac:dyDescent="0.3">
      <c r="E17" s="27"/>
      <c r="F17" s="38" t="s">
        <v>15</v>
      </c>
      <c r="G17" s="45">
        <f>SUM(G14:G16)</f>
        <v>178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112</v>
      </c>
      <c r="M18" s="16">
        <f>L18/L20</f>
        <v>0.73202614379084963</v>
      </c>
    </row>
    <row r="19" spans="1:13" ht="16.5" thickBot="1" x14ac:dyDescent="0.3">
      <c r="A19" s="15" t="s">
        <v>19</v>
      </c>
      <c r="B19" s="9">
        <v>12</v>
      </c>
      <c r="C19" s="16">
        <f>B19/B24</f>
        <v>1.1583011583011582E-2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41</v>
      </c>
      <c r="M19" s="29">
        <f>L19/L20</f>
        <v>0.26797385620915032</v>
      </c>
    </row>
    <row r="20" spans="1:13" ht="16.5" thickBot="1" x14ac:dyDescent="0.3">
      <c r="A20" s="15" t="s">
        <v>20</v>
      </c>
      <c r="B20" s="9">
        <v>24</v>
      </c>
      <c r="C20" s="16">
        <f>B20/B24</f>
        <v>2.3166023166023165E-2</v>
      </c>
      <c r="E20" s="15"/>
      <c r="F20" s="11" t="s">
        <v>68</v>
      </c>
      <c r="G20" s="9">
        <v>96</v>
      </c>
      <c r="H20" s="16">
        <f>G20/G22</f>
        <v>0.56804733727810652</v>
      </c>
      <c r="J20" s="27"/>
      <c r="K20" s="32" t="s">
        <v>15</v>
      </c>
      <c r="L20" s="45">
        <f>SUM(L18:L19)</f>
        <v>153</v>
      </c>
      <c r="M20" s="34">
        <f>SUM(M18:M19)</f>
        <v>1</v>
      </c>
    </row>
    <row r="21" spans="1:13" ht="16.5" thickBot="1" x14ac:dyDescent="0.3">
      <c r="A21" s="15" t="s">
        <v>21</v>
      </c>
      <c r="B21" s="9">
        <v>233</v>
      </c>
      <c r="C21" s="16">
        <f>B21/B24</f>
        <v>0.2249034749034749</v>
      </c>
      <c r="E21" s="15"/>
      <c r="F21" s="23" t="s">
        <v>69</v>
      </c>
      <c r="G21" s="28">
        <v>73</v>
      </c>
      <c r="H21" s="29">
        <f>G21/G22</f>
        <v>0.43195266272189348</v>
      </c>
    </row>
    <row r="22" spans="1:13" ht="16.5" thickBot="1" x14ac:dyDescent="0.3">
      <c r="A22" s="15" t="s">
        <v>22</v>
      </c>
      <c r="B22" s="9">
        <v>4</v>
      </c>
      <c r="C22" s="16">
        <f>B22/B24</f>
        <v>3.8610038610038611E-3</v>
      </c>
      <c r="E22" s="27"/>
      <c r="F22" s="39" t="s">
        <v>15</v>
      </c>
      <c r="G22" s="45">
        <f>SUM(G20:G21)</f>
        <v>169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763</v>
      </c>
      <c r="C23" s="29">
        <f>B23/B24</f>
        <v>0.73648648648648651</v>
      </c>
      <c r="F23" s="3"/>
      <c r="J23" s="15"/>
      <c r="K23" s="8" t="s">
        <v>265</v>
      </c>
      <c r="L23" s="9">
        <v>292</v>
      </c>
      <c r="M23" s="16">
        <f>L23/L25</f>
        <v>0.70702179176755453</v>
      </c>
    </row>
    <row r="24" spans="1:13" ht="16.5" thickBot="1" x14ac:dyDescent="0.3">
      <c r="A24" s="35" t="s">
        <v>15</v>
      </c>
      <c r="B24" s="45">
        <f>SUM(B19:B23)</f>
        <v>1036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121</v>
      </c>
      <c r="M24" s="29">
        <f>L24/L25</f>
        <v>0.29297820823244553</v>
      </c>
    </row>
    <row r="25" spans="1:13" ht="16.5" thickBot="1" x14ac:dyDescent="0.3">
      <c r="E25" s="15"/>
      <c r="F25" s="11" t="s">
        <v>71</v>
      </c>
      <c r="G25" s="9">
        <v>62</v>
      </c>
      <c r="H25" s="16">
        <f>G25/G29</f>
        <v>0.35428571428571426</v>
      </c>
      <c r="J25" s="27"/>
      <c r="K25" s="32" t="s">
        <v>15</v>
      </c>
      <c r="L25" s="45">
        <f>SUM(L23:L24)</f>
        <v>413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17</v>
      </c>
      <c r="H26" s="16">
        <f>G26/G29</f>
        <v>9.7142857142857142E-2</v>
      </c>
    </row>
    <row r="27" spans="1:13" x14ac:dyDescent="0.25">
      <c r="A27" s="15" t="s">
        <v>38</v>
      </c>
      <c r="B27" s="9">
        <v>143</v>
      </c>
      <c r="C27" s="16">
        <f>B27/B29</f>
        <v>0.1801007556675063</v>
      </c>
      <c r="E27" s="15"/>
      <c r="F27" s="11" t="s">
        <v>73</v>
      </c>
      <c r="G27" s="9">
        <v>25</v>
      </c>
      <c r="H27" s="16">
        <f>G27/G29</f>
        <v>0.14285714285714285</v>
      </c>
    </row>
    <row r="28" spans="1:13" ht="16.5" thickBot="1" x14ac:dyDescent="0.3">
      <c r="A28" s="22" t="s">
        <v>39</v>
      </c>
      <c r="B28" s="28">
        <v>651</v>
      </c>
      <c r="C28" s="29">
        <f>B28/B29</f>
        <v>0.81989924433249373</v>
      </c>
      <c r="E28" s="15"/>
      <c r="F28" s="23" t="s">
        <v>74</v>
      </c>
      <c r="G28" s="28">
        <v>71</v>
      </c>
      <c r="H28" s="29">
        <f>G28/G29</f>
        <v>0.40571428571428569</v>
      </c>
    </row>
    <row r="29" spans="1:13" ht="16.5" thickBot="1" x14ac:dyDescent="0.3">
      <c r="A29" s="32" t="s">
        <v>15</v>
      </c>
      <c r="B29" s="45">
        <f>SUM(B27:B28)</f>
        <v>794</v>
      </c>
      <c r="C29" s="34">
        <f>SUM(C27:C28)</f>
        <v>1</v>
      </c>
      <c r="E29" s="27"/>
      <c r="F29" s="39" t="s">
        <v>15</v>
      </c>
      <c r="G29" s="45">
        <f>SUM(G25:G28)</f>
        <v>175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633</v>
      </c>
      <c r="C32" s="16">
        <f>B32/B34</f>
        <v>0.69407894736842102</v>
      </c>
      <c r="E32" s="15"/>
      <c r="F32" s="11" t="s">
        <v>628</v>
      </c>
      <c r="G32" s="95">
        <v>81</v>
      </c>
      <c r="H32" s="16">
        <f>G32/G37</f>
        <v>0.49693251533742333</v>
      </c>
    </row>
    <row r="33" spans="1:8" ht="16.5" thickBot="1" x14ac:dyDescent="0.3">
      <c r="A33" s="22" t="s">
        <v>54</v>
      </c>
      <c r="B33" s="28">
        <v>279</v>
      </c>
      <c r="C33" s="29">
        <f>B33/B34</f>
        <v>0.30592105263157893</v>
      </c>
      <c r="E33" s="15"/>
      <c r="F33" s="11" t="s">
        <v>629</v>
      </c>
      <c r="G33" s="95">
        <v>21</v>
      </c>
      <c r="H33" s="16">
        <f>G33/G37</f>
        <v>0.12883435582822086</v>
      </c>
    </row>
    <row r="34" spans="1:8" ht="16.5" thickBot="1" x14ac:dyDescent="0.3">
      <c r="A34" s="32" t="s">
        <v>15</v>
      </c>
      <c r="B34" s="45">
        <f>SUM(B32:B33)</f>
        <v>912</v>
      </c>
      <c r="C34" s="34">
        <f>SUM(C32:C33)</f>
        <v>1</v>
      </c>
      <c r="E34" s="15"/>
      <c r="F34" s="11" t="s">
        <v>630</v>
      </c>
      <c r="G34" s="95">
        <v>18</v>
      </c>
      <c r="H34" s="16">
        <f>G34/G37</f>
        <v>0.11042944785276074</v>
      </c>
    </row>
    <row r="35" spans="1:8" x14ac:dyDescent="0.25">
      <c r="E35" s="15"/>
      <c r="F35" s="11" t="s">
        <v>631</v>
      </c>
      <c r="G35" s="95">
        <v>33</v>
      </c>
      <c r="H35" s="16">
        <f>G35/G37</f>
        <v>0.20245398773006135</v>
      </c>
    </row>
    <row r="36" spans="1:8" ht="16.5" thickBot="1" x14ac:dyDescent="0.3">
      <c r="E36" s="15"/>
      <c r="F36" s="23" t="s">
        <v>632</v>
      </c>
      <c r="G36" s="96">
        <v>10</v>
      </c>
      <c r="H36" s="29">
        <f>G36/G37</f>
        <v>6.1349693251533742E-2</v>
      </c>
    </row>
    <row r="37" spans="1:8" ht="16.5" thickBot="1" x14ac:dyDescent="0.3">
      <c r="E37" s="27"/>
      <c r="F37" s="39" t="s">
        <v>15</v>
      </c>
      <c r="G37" s="97">
        <f>SUM(G32:G36)</f>
        <v>163</v>
      </c>
      <c r="H37" s="37">
        <f>SUM(H32:H36)</f>
        <v>1.0000000000000002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83</v>
      </c>
      <c r="H40" s="16">
        <f>G40/G44</f>
        <v>0.51875000000000004</v>
      </c>
    </row>
    <row r="41" spans="1:8" x14ac:dyDescent="0.25">
      <c r="E41" s="15"/>
      <c r="F41" s="11" t="s">
        <v>77</v>
      </c>
      <c r="G41" s="9">
        <v>19</v>
      </c>
      <c r="H41" s="16">
        <f>G41/G44</f>
        <v>0.11874999999999999</v>
      </c>
    </row>
    <row r="42" spans="1:8" x14ac:dyDescent="0.25">
      <c r="B42"/>
      <c r="E42" s="15"/>
      <c r="F42" s="11" t="s">
        <v>78</v>
      </c>
      <c r="G42" s="9">
        <v>43</v>
      </c>
      <c r="H42" s="16">
        <f>G42/G44</f>
        <v>0.26874999999999999</v>
      </c>
    </row>
    <row r="43" spans="1:8" ht="16.5" thickBot="1" x14ac:dyDescent="0.3">
      <c r="B43"/>
      <c r="E43" s="15"/>
      <c r="F43" s="23" t="s">
        <v>79</v>
      </c>
      <c r="G43" s="28">
        <v>15</v>
      </c>
      <c r="H43" s="29">
        <f>G43/G44</f>
        <v>9.375E-2</v>
      </c>
    </row>
    <row r="44" spans="1:8" ht="16.5" thickBot="1" x14ac:dyDescent="0.3">
      <c r="B44"/>
      <c r="E44" s="27"/>
      <c r="F44" s="39" t="s">
        <v>15</v>
      </c>
      <c r="G44" s="45">
        <f>SUM(G40:G43)</f>
        <v>160</v>
      </c>
      <c r="H44" s="34">
        <f>SUM(H40:H43)</f>
        <v>1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118</v>
      </c>
      <c r="H47" s="16">
        <f>G47/G49</f>
        <v>0.79194630872483218</v>
      </c>
    </row>
    <row r="48" spans="1:8" ht="16.5" thickBot="1" x14ac:dyDescent="0.3">
      <c r="B48"/>
      <c r="E48" s="15"/>
      <c r="F48" s="23" t="s">
        <v>82</v>
      </c>
      <c r="G48" s="28">
        <v>31</v>
      </c>
      <c r="H48" s="29">
        <f>G48/G49</f>
        <v>0.20805369127516779</v>
      </c>
    </row>
    <row r="49" spans="2:8" ht="16.5" thickBot="1" x14ac:dyDescent="0.3">
      <c r="B49"/>
      <c r="E49" s="27"/>
      <c r="F49" s="39" t="s">
        <v>15</v>
      </c>
      <c r="G49" s="45">
        <f>SUM(G47:G48)</f>
        <v>149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113</v>
      </c>
      <c r="H52" s="16">
        <f>G52/G54</f>
        <v>0.79577464788732399</v>
      </c>
    </row>
    <row r="53" spans="2:8" ht="16.5" thickBot="1" x14ac:dyDescent="0.3">
      <c r="B53"/>
      <c r="E53" s="15"/>
      <c r="F53" s="23" t="s">
        <v>85</v>
      </c>
      <c r="G53" s="28">
        <v>29</v>
      </c>
      <c r="H53" s="29">
        <f>G53/G54</f>
        <v>0.20422535211267606</v>
      </c>
    </row>
    <row r="54" spans="2:8" ht="16.5" thickBot="1" x14ac:dyDescent="0.3">
      <c r="B54"/>
      <c r="E54" s="27"/>
      <c r="F54" s="39" t="s">
        <v>15</v>
      </c>
      <c r="G54" s="45">
        <f>SUM(G52:G53)</f>
        <v>142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59</v>
      </c>
      <c r="H57" s="16">
        <f>G57/G59</f>
        <v>0.38311688311688313</v>
      </c>
    </row>
    <row r="58" spans="2:8" ht="16.5" thickBot="1" x14ac:dyDescent="0.3">
      <c r="B58"/>
      <c r="E58" s="15"/>
      <c r="F58" s="23" t="s">
        <v>88</v>
      </c>
      <c r="G58" s="28">
        <v>95</v>
      </c>
      <c r="H58" s="29">
        <f>G58/G59</f>
        <v>0.61688311688311692</v>
      </c>
    </row>
    <row r="59" spans="2:8" ht="16.5" thickBot="1" x14ac:dyDescent="0.3">
      <c r="B59"/>
      <c r="E59" s="27"/>
      <c r="F59" s="39" t="s">
        <v>15</v>
      </c>
      <c r="G59" s="45">
        <f>SUM(G57:G58)</f>
        <v>154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68</v>
      </c>
      <c r="H62" s="16">
        <f>G62/G64</f>
        <v>0.44444444444444442</v>
      </c>
    </row>
    <row r="63" spans="2:8" ht="16.5" thickBot="1" x14ac:dyDescent="0.3">
      <c r="B63"/>
      <c r="E63" s="15"/>
      <c r="F63" s="23" t="s">
        <v>91</v>
      </c>
      <c r="G63" s="28">
        <v>85</v>
      </c>
      <c r="H63" s="29">
        <f>G63/G64</f>
        <v>0.55555555555555558</v>
      </c>
    </row>
    <row r="64" spans="2:8" ht="16.5" thickBot="1" x14ac:dyDescent="0.3">
      <c r="B64"/>
      <c r="E64" s="27"/>
      <c r="F64" s="39" t="s">
        <v>15</v>
      </c>
      <c r="G64" s="45">
        <f>SUM(G62:G63)</f>
        <v>153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136</v>
      </c>
      <c r="H67" s="16">
        <f>G67/G70</f>
        <v>0.46258503401360546</v>
      </c>
    </row>
    <row r="68" spans="2:8" x14ac:dyDescent="0.25">
      <c r="B68"/>
      <c r="E68" s="15"/>
      <c r="F68" s="11" t="s">
        <v>94</v>
      </c>
      <c r="G68" s="9">
        <v>54</v>
      </c>
      <c r="H68" s="16">
        <f>G68/G70</f>
        <v>0.18367346938775511</v>
      </c>
    </row>
    <row r="69" spans="2:8" ht="16.5" thickBot="1" x14ac:dyDescent="0.3">
      <c r="B69"/>
      <c r="E69" s="15"/>
      <c r="F69" s="23" t="s">
        <v>95</v>
      </c>
      <c r="G69" s="28">
        <v>104</v>
      </c>
      <c r="H69" s="29">
        <f>G69/G70</f>
        <v>0.35374149659863946</v>
      </c>
    </row>
    <row r="70" spans="2:8" ht="16.5" thickBot="1" x14ac:dyDescent="0.3">
      <c r="B70"/>
      <c r="E70" s="27"/>
      <c r="F70" s="39" t="s">
        <v>15</v>
      </c>
      <c r="G70" s="45">
        <f>SUM(G67:G69)</f>
        <v>294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90</v>
      </c>
      <c r="H73" s="16">
        <f>G73/G75</f>
        <v>0.33707865168539325</v>
      </c>
    </row>
    <row r="74" spans="2:8" ht="16.5" thickBot="1" x14ac:dyDescent="0.3">
      <c r="B74"/>
      <c r="E74" s="15"/>
      <c r="F74" s="23" t="s">
        <v>98</v>
      </c>
      <c r="G74" s="28">
        <v>177</v>
      </c>
      <c r="H74" s="29">
        <f>G74/G75</f>
        <v>0.6629213483146067</v>
      </c>
    </row>
    <row r="75" spans="2:8" ht="16.5" thickBot="1" x14ac:dyDescent="0.3">
      <c r="B75"/>
      <c r="E75" s="27"/>
      <c r="F75" s="39" t="s">
        <v>15</v>
      </c>
      <c r="G75" s="45">
        <f>SUM(G73:G74)</f>
        <v>267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88</v>
      </c>
      <c r="H78" s="16">
        <f>G78/G82</f>
        <v>0.32713754646840149</v>
      </c>
    </row>
    <row r="79" spans="2:8" x14ac:dyDescent="0.25">
      <c r="B79"/>
      <c r="E79" s="22"/>
      <c r="F79" s="23" t="s">
        <v>101</v>
      </c>
      <c r="G79" s="28">
        <v>21</v>
      </c>
      <c r="H79" s="29">
        <f>G79/G82</f>
        <v>7.8066914498141265E-2</v>
      </c>
    </row>
    <row r="80" spans="2:8" x14ac:dyDescent="0.25">
      <c r="B80"/>
      <c r="E80" s="15"/>
      <c r="F80" s="11" t="s">
        <v>635</v>
      </c>
      <c r="G80" s="9">
        <v>124</v>
      </c>
      <c r="H80" s="16">
        <f>G80/G82</f>
        <v>0.46096654275092935</v>
      </c>
    </row>
    <row r="81" spans="2:8" ht="16.5" thickBot="1" x14ac:dyDescent="0.3">
      <c r="B81"/>
      <c r="E81" s="17"/>
      <c r="F81" s="91" t="s">
        <v>636</v>
      </c>
      <c r="G81" s="40">
        <v>36</v>
      </c>
      <c r="H81" s="41">
        <f>G81/G82</f>
        <v>0.13382899628252787</v>
      </c>
    </row>
    <row r="82" spans="2:8" ht="16.5" thickBot="1" x14ac:dyDescent="0.3">
      <c r="B82"/>
      <c r="E82" s="104"/>
      <c r="F82" s="105" t="s">
        <v>15</v>
      </c>
      <c r="G82" s="106">
        <f>SUM(G78:G81)</f>
        <v>269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96</v>
      </c>
      <c r="H85" s="16">
        <f>G85/G88</f>
        <v>0.35820895522388058</v>
      </c>
    </row>
    <row r="86" spans="2:8" x14ac:dyDescent="0.25">
      <c r="B86"/>
      <c r="E86" s="15"/>
      <c r="F86" s="11" t="s">
        <v>104</v>
      </c>
      <c r="G86" s="9">
        <v>89</v>
      </c>
      <c r="H86" s="16">
        <f>G86/G88</f>
        <v>0.33208955223880599</v>
      </c>
    </row>
    <row r="87" spans="2:8" ht="16.5" thickBot="1" x14ac:dyDescent="0.3">
      <c r="B87"/>
      <c r="E87" s="15"/>
      <c r="F87" s="23" t="s">
        <v>105</v>
      </c>
      <c r="G87" s="28">
        <v>83</v>
      </c>
      <c r="H87" s="29">
        <f>G87/G88</f>
        <v>0.30970149253731344</v>
      </c>
    </row>
    <row r="88" spans="2:8" ht="16.5" thickBot="1" x14ac:dyDescent="0.3">
      <c r="B88"/>
      <c r="E88" s="27"/>
      <c r="F88" s="39" t="s">
        <v>15</v>
      </c>
      <c r="G88" s="45">
        <f>SUM(G85:G87)</f>
        <v>268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155</v>
      </c>
      <c r="H91" s="16">
        <f>G91/G93</f>
        <v>0.59845559845559848</v>
      </c>
    </row>
    <row r="92" spans="2:8" ht="16.5" thickBot="1" x14ac:dyDescent="0.3">
      <c r="B92"/>
      <c r="E92" s="15"/>
      <c r="F92" s="23" t="s">
        <v>108</v>
      </c>
      <c r="G92" s="28">
        <v>104</v>
      </c>
      <c r="H92" s="29">
        <f>G92/G93</f>
        <v>0.40154440154440152</v>
      </c>
    </row>
    <row r="93" spans="2:8" ht="16.5" thickBot="1" x14ac:dyDescent="0.3">
      <c r="B93"/>
      <c r="E93" s="27"/>
      <c r="F93" s="39" t="s">
        <v>15</v>
      </c>
      <c r="G93" s="45">
        <f>SUM(G91:G92)</f>
        <v>259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115</v>
      </c>
      <c r="H96" s="16">
        <f>G96/G98</f>
        <v>0.47717842323651455</v>
      </c>
    </row>
    <row r="97" spans="2:8" ht="16.5" thickBot="1" x14ac:dyDescent="0.3">
      <c r="B97"/>
      <c r="E97" s="15"/>
      <c r="F97" s="23" t="s">
        <v>111</v>
      </c>
      <c r="G97" s="28">
        <v>126</v>
      </c>
      <c r="H97" s="29">
        <f>G97/G98</f>
        <v>0.52282157676348551</v>
      </c>
    </row>
    <row r="98" spans="2:8" ht="16.5" thickBot="1" x14ac:dyDescent="0.3">
      <c r="B98"/>
      <c r="E98" s="27"/>
      <c r="F98" s="39" t="s">
        <v>15</v>
      </c>
      <c r="G98" s="45">
        <f>SUM(G96:G97)</f>
        <v>241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76</v>
      </c>
      <c r="H101" s="16">
        <f>G101/G103</f>
        <v>0.66086956521739126</v>
      </c>
    </row>
    <row r="102" spans="2:8" ht="16.5" thickBot="1" x14ac:dyDescent="0.3">
      <c r="B102"/>
      <c r="E102" s="15"/>
      <c r="F102" s="23" t="s">
        <v>114</v>
      </c>
      <c r="G102" s="28">
        <v>39</v>
      </c>
      <c r="H102" s="29">
        <f>G102/G103</f>
        <v>0.33913043478260868</v>
      </c>
    </row>
    <row r="103" spans="2:8" ht="16.5" thickBot="1" x14ac:dyDescent="0.3">
      <c r="B103"/>
      <c r="E103" s="27"/>
      <c r="F103" s="39" t="s">
        <v>15</v>
      </c>
      <c r="G103" s="45">
        <f>SUM(G101:G102)</f>
        <v>115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44</v>
      </c>
      <c r="H106" s="16">
        <f>G106/G108</f>
        <v>0.36065573770491804</v>
      </c>
    </row>
    <row r="107" spans="2:8" ht="16.5" thickBot="1" x14ac:dyDescent="0.3">
      <c r="B107"/>
      <c r="E107" s="15"/>
      <c r="F107" s="23" t="s">
        <v>117</v>
      </c>
      <c r="G107" s="28">
        <v>78</v>
      </c>
      <c r="H107" s="29">
        <f>G107/G108</f>
        <v>0.63934426229508201</v>
      </c>
    </row>
    <row r="108" spans="2:8" ht="16.5" thickBot="1" x14ac:dyDescent="0.3">
      <c r="B108"/>
      <c r="E108" s="27"/>
      <c r="F108" s="39" t="s">
        <v>15</v>
      </c>
      <c r="G108" s="45">
        <f>SUM(G106:G107)</f>
        <v>122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66</v>
      </c>
      <c r="H111" s="16">
        <f>G111/G116</f>
        <v>0.35869565217391303</v>
      </c>
    </row>
    <row r="112" spans="2:8" x14ac:dyDescent="0.25">
      <c r="B112"/>
      <c r="E112" s="15"/>
      <c r="F112" s="11" t="s">
        <v>120</v>
      </c>
      <c r="G112" s="9">
        <v>12</v>
      </c>
      <c r="H112" s="16">
        <f>G112/G116</f>
        <v>6.5217391304347824E-2</v>
      </c>
    </row>
    <row r="113" spans="2:8" x14ac:dyDescent="0.25">
      <c r="B113"/>
      <c r="E113" s="15"/>
      <c r="F113" s="11" t="s">
        <v>121</v>
      </c>
      <c r="G113" s="9">
        <v>33</v>
      </c>
      <c r="H113" s="16">
        <f>G113/G116</f>
        <v>0.17934782608695651</v>
      </c>
    </row>
    <row r="114" spans="2:8" x14ac:dyDescent="0.25">
      <c r="B114"/>
      <c r="E114" s="15"/>
      <c r="F114" s="11" t="s">
        <v>122</v>
      </c>
      <c r="G114" s="9">
        <v>32</v>
      </c>
      <c r="H114" s="16">
        <f>G114/G116</f>
        <v>0.17391304347826086</v>
      </c>
    </row>
    <row r="115" spans="2:8" ht="16.5" thickBot="1" x14ac:dyDescent="0.3">
      <c r="B115"/>
      <c r="E115" s="15"/>
      <c r="F115" s="23" t="s">
        <v>123</v>
      </c>
      <c r="G115" s="28">
        <v>41</v>
      </c>
      <c r="H115" s="29">
        <f>G115/G116</f>
        <v>0.22282608695652173</v>
      </c>
    </row>
    <row r="116" spans="2:8" ht="16.5" thickBot="1" x14ac:dyDescent="0.3">
      <c r="B116"/>
      <c r="E116" s="27"/>
      <c r="F116" s="39" t="s">
        <v>15</v>
      </c>
      <c r="G116" s="45">
        <f>SUM(G111:G115)</f>
        <v>184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72</v>
      </c>
      <c r="H119" s="16">
        <f>G119/G121</f>
        <v>0.4022346368715084</v>
      </c>
    </row>
    <row r="120" spans="2:8" ht="16.5" thickBot="1" x14ac:dyDescent="0.3">
      <c r="B120"/>
      <c r="E120" s="15"/>
      <c r="F120" s="23" t="s">
        <v>126</v>
      </c>
      <c r="G120" s="28">
        <v>107</v>
      </c>
      <c r="H120" s="29">
        <f>G120/G121</f>
        <v>0.5977653631284916</v>
      </c>
    </row>
    <row r="121" spans="2:8" ht="16.5" thickBot="1" x14ac:dyDescent="0.3">
      <c r="B121"/>
      <c r="E121" s="27"/>
      <c r="F121" s="39" t="s">
        <v>15</v>
      </c>
      <c r="G121" s="45">
        <f>SUM(G119:G120)</f>
        <v>179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99</v>
      </c>
      <c r="H124" s="16">
        <f>G124/G127</f>
        <v>0.532258064516129</v>
      </c>
    </row>
    <row r="125" spans="2:8" x14ac:dyDescent="0.25">
      <c r="B125"/>
      <c r="E125" s="15"/>
      <c r="F125" s="11" t="s">
        <v>129</v>
      </c>
      <c r="G125" s="9">
        <v>33</v>
      </c>
      <c r="H125" s="16">
        <f>G125/G127</f>
        <v>0.17741935483870969</v>
      </c>
    </row>
    <row r="126" spans="2:8" ht="16.5" thickBot="1" x14ac:dyDescent="0.3">
      <c r="B126"/>
      <c r="E126" s="15"/>
      <c r="F126" s="23" t="s">
        <v>130</v>
      </c>
      <c r="G126" s="28">
        <v>54</v>
      </c>
      <c r="H126" s="29">
        <f>G126/G127</f>
        <v>0.29032258064516131</v>
      </c>
    </row>
    <row r="127" spans="2:8" ht="16.5" thickBot="1" x14ac:dyDescent="0.3">
      <c r="B127"/>
      <c r="E127" s="27"/>
      <c r="F127" s="39" t="s">
        <v>15</v>
      </c>
      <c r="G127" s="45">
        <f>SUM(G124:G126)</f>
        <v>186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106</v>
      </c>
      <c r="H130" s="16">
        <f>G130/G134</f>
        <v>0.56382978723404253</v>
      </c>
    </row>
    <row r="131" spans="2:8" x14ac:dyDescent="0.25">
      <c r="B131"/>
      <c r="E131" s="15"/>
      <c r="F131" s="11" t="s">
        <v>133</v>
      </c>
      <c r="G131" s="9">
        <v>21</v>
      </c>
      <c r="H131" s="16">
        <f>G131/G134</f>
        <v>0.11170212765957446</v>
      </c>
    </row>
    <row r="132" spans="2:8" x14ac:dyDescent="0.25">
      <c r="B132"/>
      <c r="E132" s="15"/>
      <c r="F132" s="11" t="s">
        <v>134</v>
      </c>
      <c r="G132" s="9">
        <v>52</v>
      </c>
      <c r="H132" s="16">
        <f>G132/G134</f>
        <v>0.27659574468085107</v>
      </c>
    </row>
    <row r="133" spans="2:8" ht="16.5" thickBot="1" x14ac:dyDescent="0.3">
      <c r="B133"/>
      <c r="E133" s="15"/>
      <c r="F133" s="23" t="s">
        <v>135</v>
      </c>
      <c r="G133" s="28">
        <v>9</v>
      </c>
      <c r="H133" s="29">
        <f>G133/G134</f>
        <v>4.7872340425531915E-2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188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128</v>
      </c>
      <c r="H137" s="16">
        <f>G137/G139</f>
        <v>0.67368421052631577</v>
      </c>
    </row>
    <row r="138" spans="2:8" ht="16.5" thickBot="1" x14ac:dyDescent="0.3">
      <c r="E138" s="15"/>
      <c r="F138" s="23" t="s">
        <v>138</v>
      </c>
      <c r="G138" s="28">
        <v>62</v>
      </c>
      <c r="H138" s="29">
        <f>G138/G139</f>
        <v>0.32631578947368423</v>
      </c>
    </row>
    <row r="139" spans="2:8" ht="16.5" thickBot="1" x14ac:dyDescent="0.3">
      <c r="E139" s="27"/>
      <c r="F139" s="39" t="s">
        <v>15</v>
      </c>
      <c r="G139" s="45">
        <f>SUM(G137:G138)</f>
        <v>190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47</v>
      </c>
      <c r="H142" s="16">
        <f>G142/G146</f>
        <v>0.25133689839572193</v>
      </c>
    </row>
    <row r="143" spans="2:8" x14ac:dyDescent="0.25">
      <c r="E143" s="15"/>
      <c r="F143" s="11" t="s">
        <v>141</v>
      </c>
      <c r="G143" s="9">
        <v>57</v>
      </c>
      <c r="H143" s="16">
        <f>G143/G146</f>
        <v>0.30481283422459893</v>
      </c>
    </row>
    <row r="144" spans="2:8" x14ac:dyDescent="0.25">
      <c r="E144" s="15"/>
      <c r="F144" s="11" t="s">
        <v>142</v>
      </c>
      <c r="G144" s="9">
        <v>37</v>
      </c>
      <c r="H144" s="16">
        <f>G144/G146</f>
        <v>0.19786096256684493</v>
      </c>
    </row>
    <row r="145" spans="5:8" ht="16.5" thickBot="1" x14ac:dyDescent="0.3">
      <c r="E145" s="15"/>
      <c r="F145" s="23" t="s">
        <v>143</v>
      </c>
      <c r="G145" s="28">
        <v>46</v>
      </c>
      <c r="H145" s="29">
        <f>G145/G146</f>
        <v>0.24598930481283424</v>
      </c>
    </row>
    <row r="146" spans="5:8" ht="16.5" thickBot="1" x14ac:dyDescent="0.3">
      <c r="E146" s="27"/>
      <c r="F146" s="39" t="s">
        <v>15</v>
      </c>
      <c r="G146" s="45">
        <f>SUM(G142:G145)</f>
        <v>187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93</v>
      </c>
      <c r="H149" s="16">
        <f>G149/G152</f>
        <v>0.49468085106382981</v>
      </c>
    </row>
    <row r="150" spans="5:8" x14ac:dyDescent="0.25">
      <c r="E150" s="15"/>
      <c r="F150" s="11" t="s">
        <v>146</v>
      </c>
      <c r="G150" s="9">
        <v>37</v>
      </c>
      <c r="H150" s="16">
        <f>G150/G152</f>
        <v>0.19680851063829788</v>
      </c>
    </row>
    <row r="151" spans="5:8" ht="16.5" thickBot="1" x14ac:dyDescent="0.3">
      <c r="E151" s="15"/>
      <c r="F151" s="23" t="s">
        <v>147</v>
      </c>
      <c r="G151" s="28">
        <v>58</v>
      </c>
      <c r="H151" s="29">
        <f>G151/G152</f>
        <v>0.30851063829787234</v>
      </c>
    </row>
    <row r="152" spans="5:8" ht="16.5" thickBot="1" x14ac:dyDescent="0.3">
      <c r="E152" s="27"/>
      <c r="F152" s="39" t="s">
        <v>15</v>
      </c>
      <c r="G152" s="45">
        <f>SUM(G149:G151)</f>
        <v>188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96</v>
      </c>
      <c r="H155" s="16">
        <f>G155/G158</f>
        <v>0.53038674033149169</v>
      </c>
    </row>
    <row r="156" spans="5:8" x14ac:dyDescent="0.25">
      <c r="E156" s="15"/>
      <c r="F156" s="11" t="s">
        <v>150</v>
      </c>
      <c r="G156" s="9">
        <v>21</v>
      </c>
      <c r="H156" s="16">
        <f>G156/G158</f>
        <v>0.11602209944751381</v>
      </c>
    </row>
    <row r="157" spans="5:8" ht="16.5" thickBot="1" x14ac:dyDescent="0.3">
      <c r="E157" s="15"/>
      <c r="F157" s="23" t="s">
        <v>151</v>
      </c>
      <c r="G157" s="28">
        <v>64</v>
      </c>
      <c r="H157" s="29">
        <f>G157/G158</f>
        <v>0.35359116022099446</v>
      </c>
    </row>
    <row r="158" spans="5:8" ht="16.5" thickBot="1" x14ac:dyDescent="0.3">
      <c r="E158" s="27"/>
      <c r="F158" s="39" t="s">
        <v>15</v>
      </c>
      <c r="G158" s="45">
        <f>SUM(G155:G157)</f>
        <v>181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104</v>
      </c>
      <c r="H161" s="16">
        <f>G161/G163</f>
        <v>0.5842696629213483</v>
      </c>
    </row>
    <row r="162" spans="5:8" ht="16.5" thickBot="1" x14ac:dyDescent="0.3">
      <c r="E162" s="15"/>
      <c r="F162" s="23" t="s">
        <v>154</v>
      </c>
      <c r="G162" s="28">
        <v>74</v>
      </c>
      <c r="H162" s="29">
        <f>G162/G163</f>
        <v>0.4157303370786517</v>
      </c>
    </row>
    <row r="163" spans="5:8" ht="16.5" thickBot="1" x14ac:dyDescent="0.3">
      <c r="E163" s="27"/>
      <c r="F163" s="39" t="s">
        <v>15</v>
      </c>
      <c r="G163" s="45">
        <f>SUM(G161:G162)</f>
        <v>178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70</v>
      </c>
      <c r="H166" s="16">
        <f>G166/G168</f>
        <v>0.42424242424242425</v>
      </c>
    </row>
    <row r="167" spans="5:8" ht="16.5" thickBot="1" x14ac:dyDescent="0.3">
      <c r="E167" s="15"/>
      <c r="F167" s="23" t="s">
        <v>157</v>
      </c>
      <c r="G167" s="28">
        <v>95</v>
      </c>
      <c r="H167" s="29">
        <f>G167/G168</f>
        <v>0.5757575757575758</v>
      </c>
    </row>
    <row r="168" spans="5:8" ht="16.5" thickBot="1" x14ac:dyDescent="0.3">
      <c r="E168" s="27"/>
      <c r="F168" s="39" t="s">
        <v>15</v>
      </c>
      <c r="G168" s="45">
        <f>SUM(G166:G167)</f>
        <v>165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67</v>
      </c>
      <c r="H171" s="16">
        <f>G171/G176</f>
        <v>0.14596949891067537</v>
      </c>
    </row>
    <row r="172" spans="5:8" x14ac:dyDescent="0.25">
      <c r="E172" s="15"/>
      <c r="F172" s="11" t="s">
        <v>50</v>
      </c>
      <c r="G172" s="9">
        <v>191</v>
      </c>
      <c r="H172" s="16">
        <f>G172/G176</f>
        <v>0.41612200435729846</v>
      </c>
    </row>
    <row r="173" spans="5:8" x14ac:dyDescent="0.25">
      <c r="E173" s="15"/>
      <c r="F173" s="11" t="s">
        <v>160</v>
      </c>
      <c r="G173" s="9">
        <v>105</v>
      </c>
      <c r="H173" s="16">
        <f>G173/G176</f>
        <v>0.22875816993464052</v>
      </c>
    </row>
    <row r="174" spans="5:8" x14ac:dyDescent="0.25">
      <c r="E174" s="15"/>
      <c r="F174" s="11" t="s">
        <v>161</v>
      </c>
      <c r="G174" s="9">
        <v>45</v>
      </c>
      <c r="H174" s="16">
        <f>G174/G176</f>
        <v>9.8039215686274508E-2</v>
      </c>
    </row>
    <row r="175" spans="5:8" ht="16.5" thickBot="1" x14ac:dyDescent="0.3">
      <c r="E175" s="15"/>
      <c r="F175" s="23" t="s">
        <v>162</v>
      </c>
      <c r="G175" s="28">
        <v>51</v>
      </c>
      <c r="H175" s="29">
        <f>G175/G176</f>
        <v>0.1111111111111111</v>
      </c>
    </row>
    <row r="176" spans="5:8" ht="16.5" thickBot="1" x14ac:dyDescent="0.3">
      <c r="E176" s="27"/>
      <c r="F176" s="39" t="s">
        <v>15</v>
      </c>
      <c r="G176" s="45">
        <f>SUM(G171:G175)</f>
        <v>459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346</v>
      </c>
      <c r="H179" s="16">
        <f>G179/G181</f>
        <v>0.79176201372997712</v>
      </c>
    </row>
    <row r="180" spans="5:8" ht="16.5" thickBot="1" x14ac:dyDescent="0.3">
      <c r="E180" s="15"/>
      <c r="F180" s="23" t="s">
        <v>165</v>
      </c>
      <c r="G180" s="28">
        <v>91</v>
      </c>
      <c r="H180" s="29">
        <f>G180/G181</f>
        <v>0.20823798627002288</v>
      </c>
    </row>
    <row r="181" spans="5:8" ht="16.5" thickBot="1" x14ac:dyDescent="0.3">
      <c r="E181" s="27"/>
      <c r="F181" s="39" t="s">
        <v>15</v>
      </c>
      <c r="G181" s="45">
        <f>SUM(G179:G180)</f>
        <v>437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269</v>
      </c>
      <c r="H184" s="16">
        <f>G184/G186</f>
        <v>0.63895486935866985</v>
      </c>
    </row>
    <row r="185" spans="5:8" ht="16.5" thickBot="1" x14ac:dyDescent="0.3">
      <c r="E185" s="15"/>
      <c r="F185" s="23" t="s">
        <v>168</v>
      </c>
      <c r="G185" s="28">
        <v>152</v>
      </c>
      <c r="H185" s="29">
        <f>G185/G186</f>
        <v>0.36104513064133015</v>
      </c>
    </row>
    <row r="186" spans="5:8" ht="16.5" thickBot="1" x14ac:dyDescent="0.3">
      <c r="E186" s="27"/>
      <c r="F186" s="39" t="s">
        <v>15</v>
      </c>
      <c r="G186" s="45">
        <f>SUM(G184:G185)</f>
        <v>421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H1" workbookViewId="0">
      <selection activeCell="T10" sqref="T10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5.625" customWidth="1"/>
    <col min="17" max="17" width="12" customWidth="1"/>
    <col min="19" max="19" width="21.875" customWidth="1"/>
  </cols>
  <sheetData>
    <row r="1" spans="1:21" ht="16.5" thickBot="1" x14ac:dyDescent="0.3">
      <c r="A1" t="s">
        <v>0</v>
      </c>
    </row>
    <row r="2" spans="1:21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20" t="s">
        <v>456</v>
      </c>
      <c r="P2" s="62" t="s">
        <v>463</v>
      </c>
      <c r="Q2" s="63" t="s">
        <v>17</v>
      </c>
      <c r="S2" s="20" t="s">
        <v>456</v>
      </c>
      <c r="T2" s="62" t="s">
        <v>463</v>
      </c>
      <c r="U2" s="63" t="s">
        <v>17</v>
      </c>
    </row>
    <row r="3" spans="1:21" x14ac:dyDescent="0.25">
      <c r="A3" s="15" t="s">
        <v>2</v>
      </c>
      <c r="B3" s="9">
        <v>21</v>
      </c>
      <c r="C3" s="16">
        <f>B3/B16</f>
        <v>5.523408732246186E-3</v>
      </c>
      <c r="E3" s="15" t="s">
        <v>56</v>
      </c>
      <c r="F3" s="8" t="s">
        <v>57</v>
      </c>
      <c r="G3" s="9">
        <v>245</v>
      </c>
      <c r="H3" s="16">
        <f>G3/G5</f>
        <v>0.4766536964980545</v>
      </c>
      <c r="J3" s="15"/>
      <c r="K3" s="8" t="s">
        <v>197</v>
      </c>
      <c r="L3" s="9">
        <v>237</v>
      </c>
      <c r="M3" s="16">
        <f>L3/L5</f>
        <v>0.34904270986745212</v>
      </c>
      <c r="O3" s="64" t="s">
        <v>457</v>
      </c>
      <c r="P3" s="65">
        <v>1147</v>
      </c>
      <c r="Q3" s="71">
        <f>P3/P7</f>
        <v>0.33636363636363636</v>
      </c>
      <c r="S3" s="64" t="s">
        <v>457</v>
      </c>
      <c r="T3" s="65">
        <f>P3+Houston!P3</f>
        <v>8271</v>
      </c>
      <c r="U3" s="71">
        <f>T3/T7</f>
        <v>0.3741518139871528</v>
      </c>
    </row>
    <row r="4" spans="1:21" ht="16.5" thickBot="1" x14ac:dyDescent="0.3">
      <c r="A4" s="15" t="s">
        <v>3</v>
      </c>
      <c r="B4" s="9">
        <v>436</v>
      </c>
      <c r="C4" s="16">
        <f>B4/B16</f>
        <v>0.11467648605996844</v>
      </c>
      <c r="E4" s="15"/>
      <c r="F4" s="24" t="s">
        <v>58</v>
      </c>
      <c r="G4" s="28">
        <v>269</v>
      </c>
      <c r="H4" s="29">
        <f>G4/G5</f>
        <v>0.52334630350194555</v>
      </c>
      <c r="J4" s="15"/>
      <c r="K4" s="10" t="s">
        <v>196</v>
      </c>
      <c r="L4" s="28">
        <v>442</v>
      </c>
      <c r="M4" s="29">
        <f>L4/L5</f>
        <v>0.65095729013254788</v>
      </c>
      <c r="O4" s="64" t="s">
        <v>458</v>
      </c>
      <c r="P4" s="65">
        <v>167</v>
      </c>
      <c r="Q4" s="71">
        <f>P4/P7</f>
        <v>4.8973607038123167E-2</v>
      </c>
      <c r="S4" s="64" t="s">
        <v>458</v>
      </c>
      <c r="T4" s="65">
        <f>P4+Houston!P4</f>
        <v>1067</v>
      </c>
      <c r="U4" s="71">
        <f>T4/T7</f>
        <v>4.826743870442414E-2</v>
      </c>
    </row>
    <row r="5" spans="1:21" ht="16.5" thickBot="1" x14ac:dyDescent="0.3">
      <c r="A5" s="15" t="s">
        <v>4</v>
      </c>
      <c r="B5" s="9">
        <v>7</v>
      </c>
      <c r="C5" s="16">
        <f>B5/B16</f>
        <v>1.841136244082062E-3</v>
      </c>
      <c r="E5" s="27"/>
      <c r="F5" s="32" t="s">
        <v>15</v>
      </c>
      <c r="G5" s="45">
        <f>SUM(G3:G4)</f>
        <v>514</v>
      </c>
      <c r="H5" s="34">
        <f>SUM(H3:H4)</f>
        <v>1</v>
      </c>
      <c r="J5" s="27"/>
      <c r="K5" s="32" t="s">
        <v>15</v>
      </c>
      <c r="L5" s="45">
        <f>SUM(L3:L4)</f>
        <v>679</v>
      </c>
      <c r="M5" s="34">
        <f>SUM(M3:M4)</f>
        <v>1</v>
      </c>
      <c r="O5" s="64" t="s">
        <v>459</v>
      </c>
      <c r="P5" s="65">
        <v>836</v>
      </c>
      <c r="Q5" s="71">
        <f>P5/P7</f>
        <v>0.24516129032258063</v>
      </c>
      <c r="S5" s="64" t="s">
        <v>459</v>
      </c>
      <c r="T5" s="65">
        <f>P5+Houston!P5</f>
        <v>6438</v>
      </c>
      <c r="U5" s="71">
        <f>T5/T7</f>
        <v>0.29123314937121142</v>
      </c>
    </row>
    <row r="6" spans="1:21" ht="16.5" thickBot="1" x14ac:dyDescent="0.3">
      <c r="A6" s="15" t="s">
        <v>5</v>
      </c>
      <c r="B6" s="9">
        <v>847</v>
      </c>
      <c r="C6" s="16">
        <f>B6/B16</f>
        <v>0.22277748553392951</v>
      </c>
      <c r="O6" s="81" t="s">
        <v>460</v>
      </c>
      <c r="P6" s="82">
        <v>1260</v>
      </c>
      <c r="Q6" s="87">
        <f>P6/P7</f>
        <v>0.36950146627565983</v>
      </c>
      <c r="S6" s="81" t="s">
        <v>460</v>
      </c>
      <c r="T6" s="65">
        <f>P6+Houston!P6</f>
        <v>6330</v>
      </c>
      <c r="U6" s="87">
        <f>T6/T7</f>
        <v>0.2863475979372116</v>
      </c>
    </row>
    <row r="7" spans="1:21" ht="16.5" thickBot="1" x14ac:dyDescent="0.3">
      <c r="A7" s="15" t="s">
        <v>6</v>
      </c>
      <c r="B7" s="9">
        <v>1</v>
      </c>
      <c r="C7" s="16">
        <f>B7/B16</f>
        <v>2.6301946344029457E-4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81" t="s">
        <v>15</v>
      </c>
      <c r="P7" s="82">
        <f>SUM(P3:P6)</f>
        <v>3410</v>
      </c>
      <c r="Q7" s="86">
        <f>SUM(Q3:Q6)</f>
        <v>1</v>
      </c>
      <c r="S7" s="81" t="s">
        <v>15</v>
      </c>
      <c r="T7" s="82">
        <f>SUM(T3:T6)</f>
        <v>22106</v>
      </c>
      <c r="U7" s="86">
        <f>SUM(U3:U6)</f>
        <v>1</v>
      </c>
    </row>
    <row r="8" spans="1:21" ht="16.5" thickBot="1" x14ac:dyDescent="0.3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182</v>
      </c>
      <c r="H8" s="16">
        <f>G8/G11</f>
        <v>0.31707317073170732</v>
      </c>
      <c r="J8" s="15"/>
      <c r="K8" s="8" t="s">
        <v>199</v>
      </c>
      <c r="L8" s="9">
        <v>399</v>
      </c>
      <c r="M8" s="16">
        <f>L8/L10</f>
        <v>0.61479198767334364</v>
      </c>
      <c r="O8" s="2"/>
      <c r="P8" s="85"/>
      <c r="Q8" s="2"/>
    </row>
    <row r="9" spans="1:21" ht="16.5" thickBot="1" x14ac:dyDescent="0.3">
      <c r="A9" s="15" t="s">
        <v>8</v>
      </c>
      <c r="B9" s="9">
        <v>11</v>
      </c>
      <c r="C9" s="16">
        <f>B9/B16</f>
        <v>2.8932140978432403E-3</v>
      </c>
      <c r="E9" s="15"/>
      <c r="F9" s="8" t="s">
        <v>61</v>
      </c>
      <c r="G9" s="9">
        <v>232</v>
      </c>
      <c r="H9" s="16">
        <f>G9/G11</f>
        <v>0.40418118466898956</v>
      </c>
      <c r="J9" s="15"/>
      <c r="K9" s="24" t="s">
        <v>200</v>
      </c>
      <c r="L9" s="28">
        <v>250</v>
      </c>
      <c r="M9" s="29">
        <f>L9/L10</f>
        <v>0.38520801232665641</v>
      </c>
      <c r="O9" s="20" t="s">
        <v>319</v>
      </c>
      <c r="P9" s="62" t="s">
        <v>463</v>
      </c>
      <c r="Q9" s="63" t="s">
        <v>17</v>
      </c>
    </row>
    <row r="10" spans="1:21" ht="16.5" thickBot="1" x14ac:dyDescent="0.3">
      <c r="A10" s="15" t="s">
        <v>9</v>
      </c>
      <c r="B10" s="9">
        <v>107</v>
      </c>
      <c r="C10" s="16">
        <f>B10/B16</f>
        <v>2.8143082588111521E-2</v>
      </c>
      <c r="E10" s="15"/>
      <c r="F10" s="24" t="s">
        <v>62</v>
      </c>
      <c r="G10" s="28">
        <v>160</v>
      </c>
      <c r="H10" s="29">
        <f>G10/G11</f>
        <v>0.27874564459930312</v>
      </c>
      <c r="J10" s="27"/>
      <c r="K10" s="32" t="s">
        <v>15</v>
      </c>
      <c r="L10" s="45">
        <f>SUM(L8:L9)</f>
        <v>649</v>
      </c>
      <c r="M10" s="34">
        <f>SUM(M8:M9)</f>
        <v>1</v>
      </c>
      <c r="O10" s="64" t="s">
        <v>461</v>
      </c>
      <c r="P10" s="65">
        <v>789</v>
      </c>
      <c r="Q10" s="66">
        <f>P10/P12</f>
        <v>0.70825852782764809</v>
      </c>
    </row>
    <row r="11" spans="1:21" ht="16.5" thickBot="1" x14ac:dyDescent="0.3">
      <c r="A11" s="15" t="s">
        <v>10</v>
      </c>
      <c r="B11" s="9">
        <v>4</v>
      </c>
      <c r="C11" s="16">
        <f>B11/B16</f>
        <v>1.0520778537611783E-3</v>
      </c>
      <c r="E11" s="27"/>
      <c r="F11" s="32" t="s">
        <v>15</v>
      </c>
      <c r="G11" s="45">
        <f>SUM(G8:G10)</f>
        <v>574</v>
      </c>
      <c r="H11" s="34">
        <f>SUM(H8:H10)</f>
        <v>1</v>
      </c>
      <c r="O11" s="81" t="s">
        <v>462</v>
      </c>
      <c r="P11" s="82">
        <v>325</v>
      </c>
      <c r="Q11" s="83">
        <f>P11/P12</f>
        <v>0.29174147217235191</v>
      </c>
    </row>
    <row r="12" spans="1:21" ht="16.5" thickBot="1" x14ac:dyDescent="0.3">
      <c r="A12" s="15" t="s">
        <v>11</v>
      </c>
      <c r="B12" s="9">
        <v>546</v>
      </c>
      <c r="C12" s="16">
        <f>B12/B16</f>
        <v>0.14360862703840085</v>
      </c>
      <c r="F12" s="4"/>
      <c r="J12" s="12" t="s">
        <v>221</v>
      </c>
      <c r="K12" s="13"/>
      <c r="L12" s="44" t="s">
        <v>16</v>
      </c>
      <c r="M12" s="19" t="s">
        <v>17</v>
      </c>
      <c r="O12" s="81" t="s">
        <v>15</v>
      </c>
      <c r="P12" s="82">
        <f>SUM(P10:P11)</f>
        <v>1114</v>
      </c>
      <c r="Q12" s="84">
        <f>SUM(Q10:Q11)</f>
        <v>1</v>
      </c>
    </row>
    <row r="13" spans="1:21" x14ac:dyDescent="0.25">
      <c r="A13" s="15" t="s">
        <v>12</v>
      </c>
      <c r="B13" s="9">
        <v>3</v>
      </c>
      <c r="C13" s="16">
        <f>B13/B16</f>
        <v>7.8905839032088372E-4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238</v>
      </c>
      <c r="M13" s="16">
        <f>L13/L15</f>
        <v>0.49072164948453606</v>
      </c>
    </row>
    <row r="14" spans="1:21" ht="16.5" thickBot="1" x14ac:dyDescent="0.3">
      <c r="A14" s="15" t="s">
        <v>13</v>
      </c>
      <c r="B14" s="9">
        <v>1779</v>
      </c>
      <c r="C14" s="16">
        <f>B14/B16</f>
        <v>0.46791162546028409</v>
      </c>
      <c r="E14" s="21"/>
      <c r="F14" s="10" t="s">
        <v>64</v>
      </c>
      <c r="G14" s="9">
        <v>194</v>
      </c>
      <c r="H14" s="16">
        <f>G14/G17</f>
        <v>0.34519572953736655</v>
      </c>
      <c r="J14" s="15"/>
      <c r="K14" s="24" t="s">
        <v>223</v>
      </c>
      <c r="L14" s="28">
        <v>247</v>
      </c>
      <c r="M14" s="29">
        <f>L14/L15</f>
        <v>0.50927835051546388</v>
      </c>
    </row>
    <row r="15" spans="1:21" ht="16.5" thickBot="1" x14ac:dyDescent="0.3">
      <c r="A15" s="22" t="s">
        <v>14</v>
      </c>
      <c r="B15" s="28">
        <v>40</v>
      </c>
      <c r="C15" s="29">
        <f>B15/B16</f>
        <v>1.0520778537611783E-2</v>
      </c>
      <c r="E15" s="21"/>
      <c r="F15" s="10" t="s">
        <v>65</v>
      </c>
      <c r="G15" s="9">
        <v>258</v>
      </c>
      <c r="H15" s="16">
        <f>G15/G17</f>
        <v>0.45907473309608543</v>
      </c>
      <c r="J15" s="27"/>
      <c r="K15" s="32" t="s">
        <v>15</v>
      </c>
      <c r="L15" s="45">
        <f>SUM(L13:L14)</f>
        <v>485</v>
      </c>
      <c r="M15" s="34">
        <f>SUM(M13:M14)</f>
        <v>1</v>
      </c>
    </row>
    <row r="16" spans="1:21" ht="16.5" thickBot="1" x14ac:dyDescent="0.3">
      <c r="A16" s="32" t="s">
        <v>15</v>
      </c>
      <c r="B16" s="45">
        <f>SUM(B3:B15)</f>
        <v>3802</v>
      </c>
      <c r="C16" s="34">
        <f>SUM(C3:C15)</f>
        <v>1</v>
      </c>
      <c r="E16" s="15"/>
      <c r="F16" s="31" t="s">
        <v>66</v>
      </c>
      <c r="G16" s="28">
        <v>110</v>
      </c>
      <c r="H16" s="29">
        <f>G16/G17</f>
        <v>0.19572953736654805</v>
      </c>
    </row>
    <row r="17" spans="1:13" ht="16.5" thickBot="1" x14ac:dyDescent="0.3">
      <c r="E17" s="27"/>
      <c r="F17" s="38" t="s">
        <v>15</v>
      </c>
      <c r="G17" s="45">
        <f>SUM(G14:G16)</f>
        <v>562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598</v>
      </c>
      <c r="M18" s="16">
        <f>L18/L20</f>
        <v>0.59149357072205733</v>
      </c>
    </row>
    <row r="19" spans="1:13" ht="16.5" thickBot="1" x14ac:dyDescent="0.3">
      <c r="A19" s="15" t="s">
        <v>19</v>
      </c>
      <c r="B19" s="9">
        <v>57</v>
      </c>
      <c r="C19" s="16">
        <f>B19/B24</f>
        <v>1.638401839609083E-2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413</v>
      </c>
      <c r="M19" s="29">
        <f>L19/L20</f>
        <v>0.40850642927794262</v>
      </c>
    </row>
    <row r="20" spans="1:13" ht="16.5" thickBot="1" x14ac:dyDescent="0.3">
      <c r="A20" s="15" t="s">
        <v>20</v>
      </c>
      <c r="B20" s="9">
        <v>131</v>
      </c>
      <c r="C20" s="16">
        <f>B20/B24</f>
        <v>3.7654498419085941E-2</v>
      </c>
      <c r="E20" s="15"/>
      <c r="F20" s="11" t="s">
        <v>68</v>
      </c>
      <c r="G20" s="9">
        <v>268</v>
      </c>
      <c r="H20" s="16">
        <f>G20/G22</f>
        <v>0.49629629629629629</v>
      </c>
      <c r="J20" s="27"/>
      <c r="K20" s="32" t="s">
        <v>15</v>
      </c>
      <c r="L20" s="45">
        <f>SUM(L18:L19)</f>
        <v>1011</v>
      </c>
      <c r="M20" s="34">
        <f>SUM(M18:M19)</f>
        <v>1</v>
      </c>
    </row>
    <row r="21" spans="1:13" ht="16.5" thickBot="1" x14ac:dyDescent="0.3">
      <c r="A21" s="15" t="s">
        <v>21</v>
      </c>
      <c r="B21" s="9">
        <v>692</v>
      </c>
      <c r="C21" s="16">
        <f>B21/B24</f>
        <v>0.19890773210692728</v>
      </c>
      <c r="E21" s="15"/>
      <c r="F21" s="23" t="s">
        <v>69</v>
      </c>
      <c r="G21" s="28">
        <v>272</v>
      </c>
      <c r="H21" s="29">
        <f>G21/G22</f>
        <v>0.50370370370370365</v>
      </c>
    </row>
    <row r="22" spans="1:13" ht="16.5" thickBot="1" x14ac:dyDescent="0.3">
      <c r="A22" s="15" t="s">
        <v>22</v>
      </c>
      <c r="B22" s="9">
        <v>29</v>
      </c>
      <c r="C22" s="16">
        <f>B22/B24</f>
        <v>8.335728657660248E-3</v>
      </c>
      <c r="E22" s="27"/>
      <c r="F22" s="39" t="s">
        <v>15</v>
      </c>
      <c r="G22" s="45">
        <f>SUM(G20:G21)</f>
        <v>540</v>
      </c>
      <c r="H22" s="34">
        <f>SUM(H20:H21)</f>
        <v>1</v>
      </c>
    </row>
    <row r="23" spans="1:13" ht="16.5" thickBot="1" x14ac:dyDescent="0.3">
      <c r="A23" s="22" t="s">
        <v>23</v>
      </c>
      <c r="B23" s="28">
        <v>2570</v>
      </c>
      <c r="C23" s="29">
        <f>B23/B24</f>
        <v>0.73871802242023565</v>
      </c>
      <c r="F23" s="3"/>
    </row>
    <row r="24" spans="1:13" ht="16.5" thickBot="1" x14ac:dyDescent="0.3">
      <c r="A24" s="35" t="s">
        <v>15</v>
      </c>
      <c r="B24" s="45">
        <f>SUM(B19:B23)</f>
        <v>3479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216</v>
      </c>
      <c r="H25" s="16">
        <f>G25/G29</f>
        <v>0.4130019120458891</v>
      </c>
    </row>
    <row r="26" spans="1:13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88</v>
      </c>
      <c r="H26" s="16">
        <f>G26/G29</f>
        <v>0.16826003824091779</v>
      </c>
    </row>
    <row r="27" spans="1:13" x14ac:dyDescent="0.25">
      <c r="A27" s="15" t="s">
        <v>30</v>
      </c>
      <c r="B27" s="9">
        <v>647</v>
      </c>
      <c r="C27" s="16">
        <f>B27/B30</f>
        <v>0.18251057827926656</v>
      </c>
      <c r="E27" s="15"/>
      <c r="F27" s="11" t="s">
        <v>73</v>
      </c>
      <c r="G27" s="9">
        <v>73</v>
      </c>
      <c r="H27" s="16">
        <f>G27/G29</f>
        <v>0.13957934990439771</v>
      </c>
    </row>
    <row r="28" spans="1:13" ht="16.5" thickBot="1" x14ac:dyDescent="0.3">
      <c r="A28" s="15" t="s">
        <v>28</v>
      </c>
      <c r="B28" s="9">
        <v>2757</v>
      </c>
      <c r="C28" s="16">
        <f>B28/B30</f>
        <v>0.77771509167842034</v>
      </c>
      <c r="E28" s="15"/>
      <c r="F28" s="23" t="s">
        <v>74</v>
      </c>
      <c r="G28" s="28">
        <v>146</v>
      </c>
      <c r="H28" s="29">
        <f>G28/G29</f>
        <v>0.27915869980879543</v>
      </c>
    </row>
    <row r="29" spans="1:13" ht="16.5" thickBot="1" x14ac:dyDescent="0.3">
      <c r="A29" s="22" t="s">
        <v>29</v>
      </c>
      <c r="B29" s="28">
        <v>141</v>
      </c>
      <c r="C29" s="29">
        <f>B29/B30</f>
        <v>3.9774330042313115E-2</v>
      </c>
      <c r="E29" s="27"/>
      <c r="F29" s="39" t="s">
        <v>15</v>
      </c>
      <c r="G29" s="45">
        <f>SUM(G25:G28)</f>
        <v>523</v>
      </c>
      <c r="H29" s="34">
        <f>SUM(H25:H28)</f>
        <v>1</v>
      </c>
    </row>
    <row r="30" spans="1:13" ht="16.5" thickBot="1" x14ac:dyDescent="0.3">
      <c r="A30" s="32" t="s">
        <v>15</v>
      </c>
      <c r="B30" s="45">
        <f>SUM(B27:B29)</f>
        <v>3545</v>
      </c>
      <c r="C30" s="34">
        <f>SUM(C27:C29)</f>
        <v>1</v>
      </c>
      <c r="E30" s="4"/>
      <c r="F30" s="3"/>
      <c r="G30" s="43"/>
      <c r="H30" s="6"/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177</v>
      </c>
      <c r="H32" s="16">
        <f>G32/G37</f>
        <v>0.34774066797642439</v>
      </c>
    </row>
    <row r="33" spans="1:8" x14ac:dyDescent="0.25">
      <c r="A33" s="15" t="s">
        <v>38</v>
      </c>
      <c r="B33" s="9">
        <v>643</v>
      </c>
      <c r="C33" s="16">
        <f>B33/B35</f>
        <v>0.24504573170731708</v>
      </c>
      <c r="E33" s="15"/>
      <c r="F33" s="11" t="s">
        <v>629</v>
      </c>
      <c r="G33" s="95">
        <v>66</v>
      </c>
      <c r="H33" s="16">
        <f>G33/G37</f>
        <v>0.12966601178781925</v>
      </c>
    </row>
    <row r="34" spans="1:8" ht="16.5" thickBot="1" x14ac:dyDescent="0.3">
      <c r="A34" s="22" t="s">
        <v>39</v>
      </c>
      <c r="B34" s="28">
        <v>1981</v>
      </c>
      <c r="C34" s="29">
        <f>B34/B35</f>
        <v>0.75495426829268297</v>
      </c>
      <c r="E34" s="15"/>
      <c r="F34" s="11" t="s">
        <v>630</v>
      </c>
      <c r="G34" s="95">
        <v>102</v>
      </c>
      <c r="H34" s="16">
        <f>G34/G37</f>
        <v>0.20039292730844793</v>
      </c>
    </row>
    <row r="35" spans="1:8" ht="16.5" thickBot="1" x14ac:dyDescent="0.3">
      <c r="A35" s="32" t="s">
        <v>15</v>
      </c>
      <c r="B35" s="45">
        <f>SUM(B33:B34)</f>
        <v>2624</v>
      </c>
      <c r="C35" s="34">
        <f>SUM(C33:C34)</f>
        <v>1</v>
      </c>
      <c r="E35" s="15"/>
      <c r="F35" s="11" t="s">
        <v>631</v>
      </c>
      <c r="G35" s="95">
        <v>137</v>
      </c>
      <c r="H35" s="16">
        <f>G35/G37</f>
        <v>0.26915520628683692</v>
      </c>
    </row>
    <row r="36" spans="1:8" ht="16.5" thickBot="1" x14ac:dyDescent="0.3">
      <c r="E36" s="15"/>
      <c r="F36" s="23" t="s">
        <v>632</v>
      </c>
      <c r="G36" s="96">
        <v>27</v>
      </c>
      <c r="H36" s="29">
        <f>G36/G37</f>
        <v>5.304518664047151E-2</v>
      </c>
    </row>
    <row r="37" spans="1:8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509</v>
      </c>
      <c r="H37" s="37">
        <f>SUM(H32:H36)</f>
        <v>1</v>
      </c>
    </row>
    <row r="38" spans="1:8" ht="16.5" thickBot="1" x14ac:dyDescent="0.3">
      <c r="A38" s="15" t="s">
        <v>53</v>
      </c>
      <c r="B38" s="9">
        <v>1627</v>
      </c>
      <c r="C38" s="16">
        <f>B38/B40</f>
        <v>0.56239198064293117</v>
      </c>
      <c r="F38" s="3"/>
    </row>
    <row r="39" spans="1:8" ht="16.5" thickBot="1" x14ac:dyDescent="0.3">
      <c r="A39" s="22" t="s">
        <v>54</v>
      </c>
      <c r="B39" s="28">
        <v>1266</v>
      </c>
      <c r="C39" s="29">
        <f>B39/B40</f>
        <v>0.43760801935706878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2893</v>
      </c>
      <c r="C40" s="34">
        <f>SUM(C38:C39)</f>
        <v>1</v>
      </c>
      <c r="E40" s="15"/>
      <c r="F40" s="11" t="s">
        <v>76</v>
      </c>
      <c r="G40" s="9">
        <v>242</v>
      </c>
      <c r="H40" s="16">
        <f>G40/G44</f>
        <v>0.49794238683127573</v>
      </c>
    </row>
    <row r="41" spans="1:8" x14ac:dyDescent="0.25">
      <c r="E41" s="15"/>
      <c r="F41" s="11" t="s">
        <v>77</v>
      </c>
      <c r="G41" s="9">
        <v>96</v>
      </c>
      <c r="H41" s="16">
        <f>G41/G44</f>
        <v>0.19753086419753085</v>
      </c>
    </row>
    <row r="42" spans="1:8" x14ac:dyDescent="0.25">
      <c r="E42" s="15"/>
      <c r="F42" s="11" t="s">
        <v>78</v>
      </c>
      <c r="G42" s="9">
        <v>92</v>
      </c>
      <c r="H42" s="16">
        <f>G42/G44</f>
        <v>0.18930041152263374</v>
      </c>
    </row>
    <row r="43" spans="1:8" ht="16.5" thickBot="1" x14ac:dyDescent="0.3">
      <c r="E43" s="15"/>
      <c r="F43" s="23" t="s">
        <v>79</v>
      </c>
      <c r="G43" s="28">
        <v>56</v>
      </c>
      <c r="H43" s="29">
        <f>G43/G44</f>
        <v>0.11522633744855967</v>
      </c>
    </row>
    <row r="44" spans="1:8" ht="16.5" thickBot="1" x14ac:dyDescent="0.3">
      <c r="E44" s="27"/>
      <c r="F44" s="39" t="s">
        <v>15</v>
      </c>
      <c r="G44" s="45">
        <f>SUM(G40:G43)</f>
        <v>486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305</v>
      </c>
      <c r="H47" s="16">
        <f>G47/G49</f>
        <v>0.66304347826086951</v>
      </c>
    </row>
    <row r="48" spans="1:8" ht="16.5" thickBot="1" x14ac:dyDescent="0.3">
      <c r="B48"/>
      <c r="E48" s="15"/>
      <c r="F48" s="23" t="s">
        <v>82</v>
      </c>
      <c r="G48" s="28">
        <v>155</v>
      </c>
      <c r="H48" s="29">
        <f>G48/G49</f>
        <v>0.33695652173913043</v>
      </c>
    </row>
    <row r="49" spans="2:8" ht="16.5" thickBot="1" x14ac:dyDescent="0.3">
      <c r="B49"/>
      <c r="E49" s="27"/>
      <c r="F49" s="39" t="s">
        <v>15</v>
      </c>
      <c r="G49" s="45">
        <f>SUM(G47:G48)</f>
        <v>460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384</v>
      </c>
      <c r="H52" s="16">
        <f>G52/G54</f>
        <v>0.79833679833679838</v>
      </c>
    </row>
    <row r="53" spans="2:8" ht="16.5" thickBot="1" x14ac:dyDescent="0.3">
      <c r="B53"/>
      <c r="E53" s="15"/>
      <c r="F53" s="23" t="s">
        <v>85</v>
      </c>
      <c r="G53" s="28">
        <v>97</v>
      </c>
      <c r="H53" s="29">
        <f>G53/G54</f>
        <v>0.20166320166320167</v>
      </c>
    </row>
    <row r="54" spans="2:8" ht="16.5" thickBot="1" x14ac:dyDescent="0.3">
      <c r="B54"/>
      <c r="E54" s="27"/>
      <c r="F54" s="39" t="s">
        <v>15</v>
      </c>
      <c r="G54" s="45">
        <f>SUM(G52:G53)</f>
        <v>481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215</v>
      </c>
      <c r="H57" s="16">
        <f>G57/G59</f>
        <v>0.46236559139784944</v>
      </c>
    </row>
    <row r="58" spans="2:8" ht="16.5" thickBot="1" x14ac:dyDescent="0.3">
      <c r="B58"/>
      <c r="E58" s="15"/>
      <c r="F58" s="23" t="s">
        <v>88</v>
      </c>
      <c r="G58" s="28">
        <v>250</v>
      </c>
      <c r="H58" s="29">
        <f>G58/G59</f>
        <v>0.5376344086021505</v>
      </c>
    </row>
    <row r="59" spans="2:8" ht="16.5" thickBot="1" x14ac:dyDescent="0.3">
      <c r="B59"/>
      <c r="E59" s="27"/>
      <c r="F59" s="39" t="s">
        <v>15</v>
      </c>
      <c r="G59" s="45">
        <f>SUM(G57:G58)</f>
        <v>465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281</v>
      </c>
      <c r="H62" s="16">
        <f>G62/G64</f>
        <v>0.59914712153518124</v>
      </c>
    </row>
    <row r="63" spans="2:8" ht="16.5" thickBot="1" x14ac:dyDescent="0.3">
      <c r="B63"/>
      <c r="E63" s="15"/>
      <c r="F63" s="23" t="s">
        <v>91</v>
      </c>
      <c r="G63" s="28">
        <v>188</v>
      </c>
      <c r="H63" s="29">
        <f>G63/G64</f>
        <v>0.40085287846481876</v>
      </c>
    </row>
    <row r="64" spans="2:8" ht="16.5" thickBot="1" x14ac:dyDescent="0.3">
      <c r="B64"/>
      <c r="E64" s="27"/>
      <c r="F64" s="39" t="s">
        <v>15</v>
      </c>
      <c r="G64" s="45">
        <f>SUM(G62:G63)</f>
        <v>469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352</v>
      </c>
      <c r="H67" s="16">
        <f>G67/G70</f>
        <v>0.47891156462585033</v>
      </c>
    </row>
    <row r="68" spans="2:8" x14ac:dyDescent="0.25">
      <c r="B68"/>
      <c r="E68" s="15"/>
      <c r="F68" s="11" t="s">
        <v>94</v>
      </c>
      <c r="G68" s="9">
        <v>190</v>
      </c>
      <c r="H68" s="16">
        <f>G68/G70</f>
        <v>0.25850340136054423</v>
      </c>
    </row>
    <row r="69" spans="2:8" ht="16.5" thickBot="1" x14ac:dyDescent="0.3">
      <c r="B69"/>
      <c r="E69" s="15"/>
      <c r="F69" s="23" t="s">
        <v>95</v>
      </c>
      <c r="G69" s="28">
        <v>193</v>
      </c>
      <c r="H69" s="29">
        <f>G69/G70</f>
        <v>0.26258503401360545</v>
      </c>
    </row>
    <row r="70" spans="2:8" ht="16.5" thickBot="1" x14ac:dyDescent="0.3">
      <c r="B70"/>
      <c r="E70" s="27"/>
      <c r="F70" s="39" t="s">
        <v>15</v>
      </c>
      <c r="G70" s="45">
        <f>SUM(G67:G69)</f>
        <v>735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259</v>
      </c>
      <c r="H73" s="16">
        <f>G73/G75</f>
        <v>0.37319884726224783</v>
      </c>
    </row>
    <row r="74" spans="2:8" ht="16.5" thickBot="1" x14ac:dyDescent="0.3">
      <c r="B74"/>
      <c r="E74" s="15"/>
      <c r="F74" s="23" t="s">
        <v>98</v>
      </c>
      <c r="G74" s="28">
        <v>435</v>
      </c>
      <c r="H74" s="29">
        <f>G74/G75</f>
        <v>0.62680115273775217</v>
      </c>
    </row>
    <row r="75" spans="2:8" ht="16.5" thickBot="1" x14ac:dyDescent="0.3">
      <c r="B75"/>
      <c r="E75" s="27"/>
      <c r="F75" s="39" t="s">
        <v>15</v>
      </c>
      <c r="G75" s="45">
        <f>SUM(G73:G74)</f>
        <v>694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233</v>
      </c>
      <c r="H78" s="16">
        <f>G78/G82</f>
        <v>0.33333333333333331</v>
      </c>
    </row>
    <row r="79" spans="2:8" x14ac:dyDescent="0.25">
      <c r="B79"/>
      <c r="E79" s="22"/>
      <c r="F79" s="23" t="s">
        <v>101</v>
      </c>
      <c r="G79" s="28">
        <v>100</v>
      </c>
      <c r="H79" s="29">
        <f>G79/G82</f>
        <v>0.14306151645207441</v>
      </c>
    </row>
    <row r="80" spans="2:8" x14ac:dyDescent="0.25">
      <c r="B80"/>
      <c r="E80" s="15"/>
      <c r="F80" s="11" t="s">
        <v>635</v>
      </c>
      <c r="G80" s="9">
        <v>284</v>
      </c>
      <c r="H80" s="16">
        <f>G80/G82</f>
        <v>0.40629470672389129</v>
      </c>
    </row>
    <row r="81" spans="2:8" ht="16.5" thickBot="1" x14ac:dyDescent="0.3">
      <c r="B81"/>
      <c r="E81" s="17"/>
      <c r="F81" s="91" t="s">
        <v>636</v>
      </c>
      <c r="G81" s="40">
        <v>82</v>
      </c>
      <c r="H81" s="41">
        <f>G81/G82</f>
        <v>0.11731044349070101</v>
      </c>
    </row>
    <row r="82" spans="2:8" ht="16.5" thickBot="1" x14ac:dyDescent="0.3">
      <c r="B82"/>
      <c r="E82" s="104"/>
      <c r="F82" s="105" t="s">
        <v>15</v>
      </c>
      <c r="G82" s="106">
        <f>SUM(G78:G81)</f>
        <v>699</v>
      </c>
      <c r="H82" s="107">
        <f>SUM(H78:H81)</f>
        <v>0.99999999999999989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318</v>
      </c>
      <c r="H85" s="16">
        <f>G85/G88</f>
        <v>0.45689655172413796</v>
      </c>
    </row>
    <row r="86" spans="2:8" x14ac:dyDescent="0.25">
      <c r="B86"/>
      <c r="E86" s="15"/>
      <c r="F86" s="11" t="s">
        <v>104</v>
      </c>
      <c r="G86" s="9">
        <v>217</v>
      </c>
      <c r="H86" s="16">
        <f>G86/G88</f>
        <v>0.31178160919540232</v>
      </c>
    </row>
    <row r="87" spans="2:8" ht="16.5" thickBot="1" x14ac:dyDescent="0.3">
      <c r="B87"/>
      <c r="E87" s="15"/>
      <c r="F87" s="23" t="s">
        <v>105</v>
      </c>
      <c r="G87" s="28">
        <v>161</v>
      </c>
      <c r="H87" s="29">
        <f>G87/G88</f>
        <v>0.23132183908045978</v>
      </c>
    </row>
    <row r="88" spans="2:8" ht="16.5" thickBot="1" x14ac:dyDescent="0.3">
      <c r="B88"/>
      <c r="E88" s="27"/>
      <c r="F88" s="39" t="s">
        <v>15</v>
      </c>
      <c r="G88" s="45">
        <f>SUM(G85:G87)</f>
        <v>696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421</v>
      </c>
      <c r="H91" s="16">
        <f>G91/G93</f>
        <v>0.61549707602339176</v>
      </c>
    </row>
    <row r="92" spans="2:8" ht="16.5" thickBot="1" x14ac:dyDescent="0.3">
      <c r="B92"/>
      <c r="E92" s="15"/>
      <c r="F92" s="23" t="s">
        <v>108</v>
      </c>
      <c r="G92" s="28">
        <v>263</v>
      </c>
      <c r="H92" s="29">
        <f>G92/G93</f>
        <v>0.38450292397660818</v>
      </c>
    </row>
    <row r="93" spans="2:8" ht="16.5" thickBot="1" x14ac:dyDescent="0.3">
      <c r="B93"/>
      <c r="E93" s="27"/>
      <c r="F93" s="39" t="s">
        <v>15</v>
      </c>
      <c r="G93" s="45">
        <f>SUM(G91:G92)</f>
        <v>684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340</v>
      </c>
      <c r="H96" s="16">
        <f>G96/G98</f>
        <v>0.53208137715179971</v>
      </c>
    </row>
    <row r="97" spans="2:8" ht="16.5" thickBot="1" x14ac:dyDescent="0.3">
      <c r="B97"/>
      <c r="E97" s="15"/>
      <c r="F97" s="23" t="s">
        <v>111</v>
      </c>
      <c r="G97" s="28">
        <v>299</v>
      </c>
      <c r="H97" s="29">
        <f>G97/G98</f>
        <v>0.46791862284820029</v>
      </c>
    </row>
    <row r="98" spans="2:8" ht="16.5" thickBot="1" x14ac:dyDescent="0.3">
      <c r="B98"/>
      <c r="E98" s="27"/>
      <c r="F98" s="39" t="s">
        <v>15</v>
      </c>
      <c r="G98" s="45">
        <f>SUM(G96:G97)</f>
        <v>639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153</v>
      </c>
      <c r="H101" s="16">
        <f>G101/G103</f>
        <v>0.50830564784053156</v>
      </c>
    </row>
    <row r="102" spans="2:8" ht="16.5" thickBot="1" x14ac:dyDescent="0.3">
      <c r="B102"/>
      <c r="E102" s="15"/>
      <c r="F102" s="23" t="s">
        <v>114</v>
      </c>
      <c r="G102" s="28">
        <v>148</v>
      </c>
      <c r="H102" s="29">
        <f>G102/G103</f>
        <v>0.49169435215946844</v>
      </c>
    </row>
    <row r="103" spans="2:8" ht="16.5" thickBot="1" x14ac:dyDescent="0.3">
      <c r="B103"/>
      <c r="E103" s="27"/>
      <c r="F103" s="39" t="s">
        <v>15</v>
      </c>
      <c r="G103" s="45">
        <f>SUM(G101:G102)</f>
        <v>301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170</v>
      </c>
      <c r="H106" s="16">
        <f>G106/G108</f>
        <v>0.4871060171919771</v>
      </c>
    </row>
    <row r="107" spans="2:8" ht="16.5" thickBot="1" x14ac:dyDescent="0.3">
      <c r="B107"/>
      <c r="E107" s="15"/>
      <c r="F107" s="23" t="s">
        <v>117</v>
      </c>
      <c r="G107" s="28">
        <v>179</v>
      </c>
      <c r="H107" s="29">
        <f>G107/G108</f>
        <v>0.5128939828080229</v>
      </c>
    </row>
    <row r="108" spans="2:8" ht="16.5" thickBot="1" x14ac:dyDescent="0.3">
      <c r="B108"/>
      <c r="E108" s="27"/>
      <c r="F108" s="39" t="s">
        <v>15</v>
      </c>
      <c r="G108" s="45">
        <f>SUM(G106:G107)</f>
        <v>349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137</v>
      </c>
      <c r="H111" s="16">
        <f>G111/G116</f>
        <v>0.25800376647834272</v>
      </c>
    </row>
    <row r="112" spans="2:8" x14ac:dyDescent="0.25">
      <c r="B112"/>
      <c r="E112" s="15"/>
      <c r="F112" s="11" t="s">
        <v>120</v>
      </c>
      <c r="G112" s="9">
        <v>49</v>
      </c>
      <c r="H112" s="16">
        <f>G112/G116</f>
        <v>9.2278719397363471E-2</v>
      </c>
    </row>
    <row r="113" spans="2:8" x14ac:dyDescent="0.25">
      <c r="B113"/>
      <c r="E113" s="15"/>
      <c r="F113" s="11" t="s">
        <v>121</v>
      </c>
      <c r="G113" s="9">
        <v>126</v>
      </c>
      <c r="H113" s="16">
        <f>G113/G116</f>
        <v>0.23728813559322035</v>
      </c>
    </row>
    <row r="114" spans="2:8" x14ac:dyDescent="0.25">
      <c r="B114"/>
      <c r="E114" s="15"/>
      <c r="F114" s="11" t="s">
        <v>122</v>
      </c>
      <c r="G114" s="9">
        <v>83</v>
      </c>
      <c r="H114" s="16">
        <f>G114/G116</f>
        <v>0.15630885122410546</v>
      </c>
    </row>
    <row r="115" spans="2:8" ht="16.5" thickBot="1" x14ac:dyDescent="0.3">
      <c r="B115"/>
      <c r="E115" s="15"/>
      <c r="F115" s="23" t="s">
        <v>123</v>
      </c>
      <c r="G115" s="28">
        <v>136</v>
      </c>
      <c r="H115" s="29">
        <f>G115/G116</f>
        <v>0.25612052730696799</v>
      </c>
    </row>
    <row r="116" spans="2:8" ht="16.5" thickBot="1" x14ac:dyDescent="0.3">
      <c r="B116"/>
      <c r="E116" s="27"/>
      <c r="F116" s="39" t="s">
        <v>15</v>
      </c>
      <c r="G116" s="45">
        <f>SUM(G111:G115)</f>
        <v>531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265</v>
      </c>
      <c r="H119" s="16">
        <f>G119/G121</f>
        <v>0.52894211576846306</v>
      </c>
    </row>
    <row r="120" spans="2:8" ht="16.5" thickBot="1" x14ac:dyDescent="0.3">
      <c r="B120"/>
      <c r="E120" s="15"/>
      <c r="F120" s="23" t="s">
        <v>126</v>
      </c>
      <c r="G120" s="28">
        <v>236</v>
      </c>
      <c r="H120" s="29">
        <f>G120/G121</f>
        <v>0.47105788423153694</v>
      </c>
    </row>
    <row r="121" spans="2:8" ht="16.5" thickBot="1" x14ac:dyDescent="0.3">
      <c r="B121"/>
      <c r="E121" s="27"/>
      <c r="F121" s="39" t="s">
        <v>15</v>
      </c>
      <c r="G121" s="45">
        <f>SUM(G119:G120)</f>
        <v>501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263</v>
      </c>
      <c r="H124" s="16">
        <f>G124/G127</f>
        <v>0.50968992248062017</v>
      </c>
    </row>
    <row r="125" spans="2:8" x14ac:dyDescent="0.25">
      <c r="B125"/>
      <c r="E125" s="15"/>
      <c r="F125" s="11" t="s">
        <v>129</v>
      </c>
      <c r="G125" s="9">
        <v>90</v>
      </c>
      <c r="H125" s="16">
        <f>G125/G127</f>
        <v>0.1744186046511628</v>
      </c>
    </row>
    <row r="126" spans="2:8" ht="16.5" thickBot="1" x14ac:dyDescent="0.3">
      <c r="B126"/>
      <c r="E126" s="15"/>
      <c r="F126" s="23" t="s">
        <v>130</v>
      </c>
      <c r="G126" s="28">
        <v>163</v>
      </c>
      <c r="H126" s="29">
        <f>G126/G127</f>
        <v>0.31589147286821706</v>
      </c>
    </row>
    <row r="127" spans="2:8" ht="16.5" thickBot="1" x14ac:dyDescent="0.3">
      <c r="B127"/>
      <c r="E127" s="27"/>
      <c r="F127" s="39" t="s">
        <v>15</v>
      </c>
      <c r="G127" s="45">
        <f>SUM(G124:G126)</f>
        <v>516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262</v>
      </c>
      <c r="H130" s="16">
        <f>G130/G134</f>
        <v>0.50095602294455066</v>
      </c>
    </row>
    <row r="131" spans="2:8" x14ac:dyDescent="0.25">
      <c r="B131"/>
      <c r="E131" s="15"/>
      <c r="F131" s="11" t="s">
        <v>133</v>
      </c>
      <c r="G131" s="9">
        <v>50</v>
      </c>
      <c r="H131" s="16">
        <f>G131/G134</f>
        <v>9.5602294455066919E-2</v>
      </c>
    </row>
    <row r="132" spans="2:8" x14ac:dyDescent="0.25">
      <c r="B132"/>
      <c r="E132" s="15"/>
      <c r="F132" s="11" t="s">
        <v>134</v>
      </c>
      <c r="G132" s="9">
        <v>184</v>
      </c>
      <c r="H132" s="16">
        <f>G132/G134</f>
        <v>0.35181644359464626</v>
      </c>
    </row>
    <row r="133" spans="2:8" ht="16.5" thickBot="1" x14ac:dyDescent="0.3">
      <c r="B133"/>
      <c r="E133" s="15"/>
      <c r="F133" s="23" t="s">
        <v>135</v>
      </c>
      <c r="G133" s="28">
        <v>27</v>
      </c>
      <c r="H133" s="29">
        <f>G133/G134</f>
        <v>5.1625239005736137E-2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523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265</v>
      </c>
      <c r="H137" s="16">
        <f>G137/G139</f>
        <v>0.52475247524752477</v>
      </c>
    </row>
    <row r="138" spans="2:8" ht="16.5" thickBot="1" x14ac:dyDescent="0.3">
      <c r="B138"/>
      <c r="E138" s="15"/>
      <c r="F138" s="23" t="s">
        <v>138</v>
      </c>
      <c r="G138" s="28">
        <v>240</v>
      </c>
      <c r="H138" s="29">
        <f>G138/G139</f>
        <v>0.47524752475247523</v>
      </c>
    </row>
    <row r="139" spans="2:8" ht="16.5" thickBot="1" x14ac:dyDescent="0.3">
      <c r="B139"/>
      <c r="E139" s="27"/>
      <c r="F139" s="39" t="s">
        <v>15</v>
      </c>
      <c r="G139" s="45">
        <f>SUM(G137:G138)</f>
        <v>505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94</v>
      </c>
      <c r="H142" s="16">
        <f>G142/G146</f>
        <v>0.1828793774319066</v>
      </c>
    </row>
    <row r="143" spans="2:8" x14ac:dyDescent="0.25">
      <c r="B143"/>
      <c r="E143" s="15"/>
      <c r="F143" s="11" t="s">
        <v>141</v>
      </c>
      <c r="G143" s="9">
        <v>174</v>
      </c>
      <c r="H143" s="16">
        <f>G143/G146</f>
        <v>0.33852140077821014</v>
      </c>
    </row>
    <row r="144" spans="2:8" x14ac:dyDescent="0.25">
      <c r="E144" s="15"/>
      <c r="F144" s="11" t="s">
        <v>142</v>
      </c>
      <c r="G144" s="9">
        <v>84</v>
      </c>
      <c r="H144" s="16">
        <f>G144/G146</f>
        <v>0.16342412451361868</v>
      </c>
    </row>
    <row r="145" spans="5:8" ht="16.5" thickBot="1" x14ac:dyDescent="0.3">
      <c r="E145" s="15"/>
      <c r="F145" s="23" t="s">
        <v>143</v>
      </c>
      <c r="G145" s="28">
        <v>162</v>
      </c>
      <c r="H145" s="29">
        <f>G145/G146</f>
        <v>0.31517509727626458</v>
      </c>
    </row>
    <row r="146" spans="5:8" ht="16.5" thickBot="1" x14ac:dyDescent="0.3">
      <c r="E146" s="27"/>
      <c r="F146" s="39" t="s">
        <v>15</v>
      </c>
      <c r="G146" s="45">
        <f>SUM(G142:G145)</f>
        <v>514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259</v>
      </c>
      <c r="H149" s="16">
        <f>G149/G152</f>
        <v>0.49712092130518232</v>
      </c>
    </row>
    <row r="150" spans="5:8" x14ac:dyDescent="0.25">
      <c r="E150" s="15"/>
      <c r="F150" s="11" t="s">
        <v>146</v>
      </c>
      <c r="G150" s="9">
        <v>100</v>
      </c>
      <c r="H150" s="16">
        <f>G150/G152</f>
        <v>0.19193857965451055</v>
      </c>
    </row>
    <row r="151" spans="5:8" ht="16.5" thickBot="1" x14ac:dyDescent="0.3">
      <c r="E151" s="15"/>
      <c r="F151" s="23" t="s">
        <v>147</v>
      </c>
      <c r="G151" s="28">
        <v>162</v>
      </c>
      <c r="H151" s="29">
        <f>G151/G152</f>
        <v>0.31094049904030713</v>
      </c>
    </row>
    <row r="152" spans="5:8" ht="16.5" thickBot="1" x14ac:dyDescent="0.3">
      <c r="E152" s="27"/>
      <c r="F152" s="39" t="s">
        <v>15</v>
      </c>
      <c r="G152" s="45">
        <f>SUM(G149:G151)</f>
        <v>521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249</v>
      </c>
      <c r="H155" s="16">
        <f>G155/G158</f>
        <v>0.4853801169590643</v>
      </c>
    </row>
    <row r="156" spans="5:8" x14ac:dyDescent="0.25">
      <c r="E156" s="15"/>
      <c r="F156" s="11" t="s">
        <v>150</v>
      </c>
      <c r="G156" s="9">
        <v>100</v>
      </c>
      <c r="H156" s="16">
        <f>G156/G158</f>
        <v>0.19493177387914229</v>
      </c>
    </row>
    <row r="157" spans="5:8" ht="16.5" thickBot="1" x14ac:dyDescent="0.3">
      <c r="E157" s="15"/>
      <c r="F157" s="23" t="s">
        <v>151</v>
      </c>
      <c r="G157" s="28">
        <v>164</v>
      </c>
      <c r="H157" s="29">
        <f>G157/G158</f>
        <v>0.31968810916179335</v>
      </c>
    </row>
    <row r="158" spans="5:8" ht="16.5" thickBot="1" x14ac:dyDescent="0.3">
      <c r="E158" s="27"/>
      <c r="F158" s="39" t="s">
        <v>15</v>
      </c>
      <c r="G158" s="45">
        <f>SUM(G155:G157)</f>
        <v>513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336</v>
      </c>
      <c r="H161" s="16">
        <f>G161/G163</f>
        <v>0.66932270916334657</v>
      </c>
    </row>
    <row r="162" spans="5:8" ht="16.5" thickBot="1" x14ac:dyDescent="0.3">
      <c r="E162" s="15"/>
      <c r="F162" s="23" t="s">
        <v>154</v>
      </c>
      <c r="G162" s="28">
        <v>166</v>
      </c>
      <c r="H162" s="29">
        <f>G162/G163</f>
        <v>0.33067729083665337</v>
      </c>
    </row>
    <row r="163" spans="5:8" ht="16.5" thickBot="1" x14ac:dyDescent="0.3">
      <c r="E163" s="27"/>
      <c r="F163" s="39" t="s">
        <v>15</v>
      </c>
      <c r="G163" s="45">
        <f>SUM(G161:G162)</f>
        <v>502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256</v>
      </c>
      <c r="H166" s="16">
        <f>G166/G168</f>
        <v>0.52244897959183678</v>
      </c>
    </row>
    <row r="167" spans="5:8" ht="16.5" thickBot="1" x14ac:dyDescent="0.3">
      <c r="E167" s="15"/>
      <c r="F167" s="23" t="s">
        <v>157</v>
      </c>
      <c r="G167" s="28">
        <v>234</v>
      </c>
      <c r="H167" s="29">
        <f>G167/G168</f>
        <v>0.47755102040816327</v>
      </c>
    </row>
    <row r="168" spans="5:8" ht="16.5" thickBot="1" x14ac:dyDescent="0.3">
      <c r="E168" s="27"/>
      <c r="F168" s="39" t="s">
        <v>15</v>
      </c>
      <c r="G168" s="45">
        <f>SUM(G166:G167)</f>
        <v>490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335</v>
      </c>
      <c r="H171" s="16">
        <f>G171/G176</f>
        <v>0.27916666666666667</v>
      </c>
    </row>
    <row r="172" spans="5:8" x14ac:dyDescent="0.25">
      <c r="E172" s="15"/>
      <c r="F172" s="11" t="s">
        <v>50</v>
      </c>
      <c r="G172" s="9">
        <v>374</v>
      </c>
      <c r="H172" s="16">
        <f>G172/G176</f>
        <v>0.31166666666666665</v>
      </c>
    </row>
    <row r="173" spans="5:8" x14ac:dyDescent="0.25">
      <c r="E173" s="15"/>
      <c r="F173" s="11" t="s">
        <v>160</v>
      </c>
      <c r="G173" s="9">
        <v>240</v>
      </c>
      <c r="H173" s="16">
        <f>G173/G176</f>
        <v>0.2</v>
      </c>
    </row>
    <row r="174" spans="5:8" x14ac:dyDescent="0.25">
      <c r="E174" s="15"/>
      <c r="F174" s="11" t="s">
        <v>161</v>
      </c>
      <c r="G174" s="9">
        <v>74</v>
      </c>
      <c r="H174" s="16">
        <f>G174/G176</f>
        <v>6.1666666666666668E-2</v>
      </c>
    </row>
    <row r="175" spans="5:8" ht="16.5" thickBot="1" x14ac:dyDescent="0.3">
      <c r="E175" s="15"/>
      <c r="F175" s="23" t="s">
        <v>162</v>
      </c>
      <c r="G175" s="28">
        <v>177</v>
      </c>
      <c r="H175" s="29">
        <f>G175/G176</f>
        <v>0.14749999999999999</v>
      </c>
    </row>
    <row r="176" spans="5:8" ht="16.5" thickBot="1" x14ac:dyDescent="0.3">
      <c r="E176" s="27"/>
      <c r="F176" s="39" t="s">
        <v>15</v>
      </c>
      <c r="G176" s="45">
        <f>SUM(G171:G175)</f>
        <v>1200</v>
      </c>
      <c r="H176" s="34">
        <f>SUM(H171:H175)</f>
        <v>0.99999999999999989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916</v>
      </c>
      <c r="H179" s="16">
        <f>G179/G181</f>
        <v>0.81494661921708189</v>
      </c>
    </row>
    <row r="180" spans="5:8" ht="16.5" thickBot="1" x14ac:dyDescent="0.3">
      <c r="E180" s="15"/>
      <c r="F180" s="23" t="s">
        <v>165</v>
      </c>
      <c r="G180" s="28">
        <v>208</v>
      </c>
      <c r="H180" s="29">
        <f>G180/G181</f>
        <v>0.18505338078291814</v>
      </c>
    </row>
    <row r="181" spans="5:8" ht="16.5" thickBot="1" x14ac:dyDescent="0.3">
      <c r="E181" s="27"/>
      <c r="F181" s="39" t="s">
        <v>15</v>
      </c>
      <c r="G181" s="45">
        <f>SUM(G179:G180)</f>
        <v>1124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754</v>
      </c>
      <c r="H184" s="16">
        <f>G184/G186</f>
        <v>0.70864661654135341</v>
      </c>
    </row>
    <row r="185" spans="5:8" ht="16.5" thickBot="1" x14ac:dyDescent="0.3">
      <c r="E185" s="15"/>
      <c r="F185" s="23" t="s">
        <v>168</v>
      </c>
      <c r="G185" s="28">
        <v>310</v>
      </c>
      <c r="H185" s="29">
        <f>G185/G186</f>
        <v>0.29135338345864664</v>
      </c>
    </row>
    <row r="186" spans="5:8" ht="16.5" thickBot="1" x14ac:dyDescent="0.3">
      <c r="E186" s="27"/>
      <c r="F186" s="39" t="s">
        <v>15</v>
      </c>
      <c r="G186" s="45">
        <f>SUM(G184:G185)</f>
        <v>1064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K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4.375" customWidth="1"/>
    <col min="16" max="16" width="10.875" style="1"/>
    <col min="17" max="17" width="13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12" t="s">
        <v>456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138</v>
      </c>
      <c r="C3" s="16">
        <f>B3/B16</f>
        <v>6.7853279575179467E-3</v>
      </c>
      <c r="E3" s="15" t="s">
        <v>56</v>
      </c>
      <c r="F3" s="8" t="s">
        <v>57</v>
      </c>
      <c r="G3" s="9">
        <v>1390</v>
      </c>
      <c r="H3" s="16">
        <f>G3/G5</f>
        <v>0.47749914118859499</v>
      </c>
      <c r="J3" s="15"/>
      <c r="K3" s="8" t="s">
        <v>197</v>
      </c>
      <c r="L3" s="9">
        <v>1452</v>
      </c>
      <c r="M3" s="16">
        <f>L3/L5</f>
        <v>0.35684443352174983</v>
      </c>
      <c r="O3" s="15" t="s">
        <v>457</v>
      </c>
      <c r="P3" s="9">
        <v>7124</v>
      </c>
      <c r="Q3" s="16">
        <f>P3/P7</f>
        <v>0.38104407359863074</v>
      </c>
    </row>
    <row r="4" spans="1:17" ht="16.5" thickBot="1" x14ac:dyDescent="0.3">
      <c r="A4" s="15" t="s">
        <v>3</v>
      </c>
      <c r="B4" s="9">
        <v>2324</v>
      </c>
      <c r="C4" s="16">
        <f>B4/B16</f>
        <v>0.11426885632805586</v>
      </c>
      <c r="E4" s="15"/>
      <c r="F4" s="24" t="s">
        <v>58</v>
      </c>
      <c r="G4" s="28">
        <v>1521</v>
      </c>
      <c r="H4" s="29">
        <f>G4/G5</f>
        <v>0.52250085881140507</v>
      </c>
      <c r="J4" s="15"/>
      <c r="K4" s="10" t="s">
        <v>196</v>
      </c>
      <c r="L4" s="28">
        <v>2617</v>
      </c>
      <c r="M4" s="29">
        <f>L4/L5</f>
        <v>0.64315556647825023</v>
      </c>
      <c r="O4" s="15" t="s">
        <v>464</v>
      </c>
      <c r="P4" s="9">
        <v>900</v>
      </c>
      <c r="Q4" s="16">
        <f>P4/P7</f>
        <v>4.8138639281129651E-2</v>
      </c>
    </row>
    <row r="5" spans="1:17" ht="16.5" thickBot="1" x14ac:dyDescent="0.3">
      <c r="A5" s="15" t="s">
        <v>4</v>
      </c>
      <c r="B5" s="9">
        <v>31</v>
      </c>
      <c r="C5" s="16">
        <f>B5/B16</f>
        <v>1.5242403382830171E-3</v>
      </c>
      <c r="E5" s="27"/>
      <c r="F5" s="32" t="s">
        <v>15</v>
      </c>
      <c r="G5" s="45">
        <f>SUM(G3:G4)</f>
        <v>2911</v>
      </c>
      <c r="H5" s="34">
        <f>SUM(H3:H4)</f>
        <v>1</v>
      </c>
      <c r="J5" s="27"/>
      <c r="K5" s="32" t="s">
        <v>15</v>
      </c>
      <c r="L5" s="45">
        <f>SUM(L3:L4)</f>
        <v>4069</v>
      </c>
      <c r="M5" s="34">
        <f>SUM(M3:M4)</f>
        <v>1</v>
      </c>
      <c r="O5" s="15" t="s">
        <v>465</v>
      </c>
      <c r="P5" s="9">
        <v>5602</v>
      </c>
      <c r="Q5" s="16">
        <f>P5/P7</f>
        <v>0.29963628583654256</v>
      </c>
    </row>
    <row r="6" spans="1:17" ht="16.5" thickBot="1" x14ac:dyDescent="0.3">
      <c r="A6" s="15" t="s">
        <v>5</v>
      </c>
      <c r="B6" s="9">
        <v>4588</v>
      </c>
      <c r="C6" s="16">
        <f>B6/B16</f>
        <v>0.22558757006588651</v>
      </c>
      <c r="O6" s="17" t="s">
        <v>460</v>
      </c>
      <c r="P6" s="40">
        <v>5070</v>
      </c>
      <c r="Q6" s="41">
        <f>P6/P7</f>
        <v>0.27118100128369704</v>
      </c>
    </row>
    <row r="7" spans="1:17" ht="16.5" thickBot="1" x14ac:dyDescent="0.3">
      <c r="A7" s="15" t="s">
        <v>6</v>
      </c>
      <c r="B7" s="9">
        <v>16</v>
      </c>
      <c r="C7" s="16">
        <f>B7/B16</f>
        <v>7.8670469072671849E-4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32" t="s">
        <v>15</v>
      </c>
      <c r="P7" s="45">
        <f>SUM(P3:P6)</f>
        <v>18696</v>
      </c>
      <c r="Q7" s="34">
        <f>SUM(Q3:Q6)</f>
        <v>1</v>
      </c>
    </row>
    <row r="8" spans="1:17" ht="16.5" thickBot="1" x14ac:dyDescent="0.3">
      <c r="A8" s="15" t="s">
        <v>7</v>
      </c>
      <c r="B8" s="9">
        <v>7</v>
      </c>
      <c r="C8" s="16">
        <f>B8/B16</f>
        <v>3.4418330219293931E-4</v>
      </c>
      <c r="E8" s="15"/>
      <c r="F8" s="8" t="s">
        <v>60</v>
      </c>
      <c r="G8" s="9">
        <v>1266</v>
      </c>
      <c r="H8" s="16">
        <f>G8/G11</f>
        <v>0.36109526525955504</v>
      </c>
      <c r="J8" s="15"/>
      <c r="K8" s="8" t="s">
        <v>199</v>
      </c>
      <c r="L8" s="9">
        <v>2080</v>
      </c>
      <c r="M8" s="16">
        <f>L8/L10</f>
        <v>0.52538519828239449</v>
      </c>
    </row>
    <row r="9" spans="1:17" ht="16.5" thickBot="1" x14ac:dyDescent="0.3">
      <c r="A9" s="15" t="s">
        <v>8</v>
      </c>
      <c r="B9" s="9">
        <v>90</v>
      </c>
      <c r="C9" s="16">
        <f>B9/B16</f>
        <v>4.4252138853377917E-3</v>
      </c>
      <c r="E9" s="15"/>
      <c r="F9" s="8" t="s">
        <v>61</v>
      </c>
      <c r="G9" s="9">
        <v>1312</v>
      </c>
      <c r="H9" s="16">
        <f>G9/G11</f>
        <v>0.37421563034797489</v>
      </c>
      <c r="J9" s="15"/>
      <c r="K9" s="24" t="s">
        <v>200</v>
      </c>
      <c r="L9" s="28">
        <v>1879</v>
      </c>
      <c r="M9" s="29">
        <f>L9/L10</f>
        <v>0.47461480171760545</v>
      </c>
      <c r="O9" s="12" t="s">
        <v>322</v>
      </c>
      <c r="P9" s="44" t="s">
        <v>16</v>
      </c>
      <c r="Q9" s="19" t="s">
        <v>17</v>
      </c>
    </row>
    <row r="10" spans="1:17" ht="16.5" thickBot="1" x14ac:dyDescent="0.3">
      <c r="A10" s="15" t="s">
        <v>9</v>
      </c>
      <c r="B10" s="9">
        <v>839</v>
      </c>
      <c r="C10" s="16">
        <f>B10/B16</f>
        <v>4.1252827219982302E-2</v>
      </c>
      <c r="E10" s="15"/>
      <c r="F10" s="24" t="s">
        <v>62</v>
      </c>
      <c r="G10" s="28">
        <v>928</v>
      </c>
      <c r="H10" s="29">
        <f>G10/G11</f>
        <v>0.26468910439247006</v>
      </c>
      <c r="J10" s="27"/>
      <c r="K10" s="32" t="s">
        <v>15</v>
      </c>
      <c r="L10" s="45">
        <f>SUM(L8:L9)</f>
        <v>3959</v>
      </c>
      <c r="M10" s="34">
        <f>SUM(M8:M9)</f>
        <v>1</v>
      </c>
      <c r="O10" s="15" t="s">
        <v>466</v>
      </c>
      <c r="P10" s="9">
        <v>6216</v>
      </c>
      <c r="Q10" s="16">
        <f>P10/P12</f>
        <v>0.33279794410536462</v>
      </c>
    </row>
    <row r="11" spans="1:17" ht="16.5" thickBot="1" x14ac:dyDescent="0.3">
      <c r="A11" s="15" t="s">
        <v>10</v>
      </c>
      <c r="B11" s="9">
        <v>41</v>
      </c>
      <c r="C11" s="16">
        <f>B11/B16</f>
        <v>2.0159307699872159E-3</v>
      </c>
      <c r="E11" s="27"/>
      <c r="F11" s="32" t="s">
        <v>15</v>
      </c>
      <c r="G11" s="45">
        <f>SUM(G8:G10)</f>
        <v>3506</v>
      </c>
      <c r="H11" s="34">
        <f>SUM(H8:H10)</f>
        <v>1</v>
      </c>
      <c r="O11" s="17" t="s">
        <v>467</v>
      </c>
      <c r="P11" s="40">
        <v>12462</v>
      </c>
      <c r="Q11" s="41">
        <f>P11/P12</f>
        <v>0.66720205589463544</v>
      </c>
    </row>
    <row r="12" spans="1:17" ht="16.5" thickBot="1" x14ac:dyDescent="0.3">
      <c r="A12" s="15" t="s">
        <v>11</v>
      </c>
      <c r="B12" s="9">
        <v>3700</v>
      </c>
      <c r="C12" s="16">
        <f>B12/B16</f>
        <v>0.18192545973055366</v>
      </c>
      <c r="F12" s="4"/>
      <c r="J12" s="12" t="s">
        <v>221</v>
      </c>
      <c r="K12" s="13"/>
      <c r="L12" s="44" t="s">
        <v>16</v>
      </c>
      <c r="M12" s="19" t="s">
        <v>17</v>
      </c>
      <c r="O12" s="32" t="s">
        <v>15</v>
      </c>
      <c r="P12" s="45">
        <f>SUM(P10+P11)</f>
        <v>18678</v>
      </c>
      <c r="Q12" s="34">
        <f>SUM(Q10:Q11)</f>
        <v>1</v>
      </c>
    </row>
    <row r="13" spans="1:17" ht="16.5" thickBot="1" x14ac:dyDescent="0.3">
      <c r="A13" s="15" t="s">
        <v>12</v>
      </c>
      <c r="B13" s="9">
        <v>12</v>
      </c>
      <c r="C13" s="16">
        <f>B13/B16</f>
        <v>5.9002851804503887E-4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1307</v>
      </c>
      <c r="M13" s="16">
        <f>L13/L15</f>
        <v>0.34862630034675912</v>
      </c>
    </row>
    <row r="14" spans="1:17" ht="16.5" thickBot="1" x14ac:dyDescent="0.3">
      <c r="A14" s="15" t="s">
        <v>13</v>
      </c>
      <c r="B14" s="9">
        <v>8214</v>
      </c>
      <c r="C14" s="16">
        <f>B14/B16</f>
        <v>0.4038745206018291</v>
      </c>
      <c r="E14" s="21"/>
      <c r="F14" s="10" t="s">
        <v>64</v>
      </c>
      <c r="G14" s="9">
        <v>1132</v>
      </c>
      <c r="H14" s="16">
        <f>G14/G17</f>
        <v>0.3322571176988553</v>
      </c>
      <c r="J14" s="15"/>
      <c r="K14" s="24" t="s">
        <v>223</v>
      </c>
      <c r="L14" s="28">
        <v>2442</v>
      </c>
      <c r="M14" s="29">
        <f>L14/L15</f>
        <v>0.65137369965324088</v>
      </c>
      <c r="O14" s="12" t="s">
        <v>330</v>
      </c>
      <c r="P14" s="44" t="s">
        <v>16</v>
      </c>
      <c r="Q14" s="19" t="s">
        <v>17</v>
      </c>
    </row>
    <row r="15" spans="1:17" ht="16.5" thickBot="1" x14ac:dyDescent="0.3">
      <c r="A15" s="22" t="s">
        <v>14</v>
      </c>
      <c r="B15" s="28">
        <v>338</v>
      </c>
      <c r="C15" s="29">
        <f>B15/B16</f>
        <v>1.6619136591601927E-2</v>
      </c>
      <c r="E15" s="21"/>
      <c r="F15" s="10" t="s">
        <v>65</v>
      </c>
      <c r="G15" s="9">
        <v>1434</v>
      </c>
      <c r="H15" s="16">
        <f>G15/G17</f>
        <v>0.42089815086586441</v>
      </c>
      <c r="J15" s="27"/>
      <c r="K15" s="32" t="s">
        <v>15</v>
      </c>
      <c r="L15" s="45">
        <f>SUM(L13:L14)</f>
        <v>3749</v>
      </c>
      <c r="M15" s="34">
        <f>SUM(M13:M14)</f>
        <v>1</v>
      </c>
      <c r="O15" s="15" t="s">
        <v>468</v>
      </c>
      <c r="P15" s="9">
        <v>4635</v>
      </c>
      <c r="Q15" s="16">
        <f>P15/P17</f>
        <v>0.5875269362403347</v>
      </c>
    </row>
    <row r="16" spans="1:17" ht="16.5" thickBot="1" x14ac:dyDescent="0.3">
      <c r="A16" s="32" t="s">
        <v>15</v>
      </c>
      <c r="B16" s="45">
        <f>SUM(B3:B15)</f>
        <v>20338</v>
      </c>
      <c r="C16" s="34">
        <f>SUM(C3:C15)</f>
        <v>1</v>
      </c>
      <c r="E16" s="15"/>
      <c r="F16" s="31" t="s">
        <v>66</v>
      </c>
      <c r="G16" s="28">
        <v>841</v>
      </c>
      <c r="H16" s="29">
        <f>G16/G17</f>
        <v>0.2468447314352803</v>
      </c>
      <c r="O16" s="17" t="s">
        <v>469</v>
      </c>
      <c r="P16" s="40">
        <v>3254</v>
      </c>
      <c r="Q16" s="41">
        <f>P16/P17</f>
        <v>0.41247306375966536</v>
      </c>
    </row>
    <row r="17" spans="1:17" ht="16.5" thickBot="1" x14ac:dyDescent="0.3">
      <c r="E17" s="27"/>
      <c r="F17" s="38" t="s">
        <v>15</v>
      </c>
      <c r="G17" s="45">
        <f>SUM(G14:G16)</f>
        <v>3407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  <c r="O17" s="32" t="s">
        <v>15</v>
      </c>
      <c r="P17" s="45">
        <f>SUM(P15+P16)</f>
        <v>7889</v>
      </c>
      <c r="Q17" s="34">
        <f>SUM(Q15:Q16)</f>
        <v>1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3139</v>
      </c>
      <c r="M18" s="16">
        <f>L18/L20</f>
        <v>0.53511762700306853</v>
      </c>
    </row>
    <row r="19" spans="1:17" ht="16.5" thickBot="1" x14ac:dyDescent="0.3">
      <c r="A19" s="15" t="s">
        <v>19</v>
      </c>
      <c r="B19" s="9">
        <v>488</v>
      </c>
      <c r="C19" s="16">
        <f>B19/B24</f>
        <v>2.5766935952267808E-2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2727</v>
      </c>
      <c r="M19" s="29">
        <f>L19/L20</f>
        <v>0.46488237299693147</v>
      </c>
      <c r="O19" s="12" t="s">
        <v>470</v>
      </c>
      <c r="P19" s="44" t="s">
        <v>16</v>
      </c>
      <c r="Q19" s="19" t="s">
        <v>17</v>
      </c>
    </row>
    <row r="20" spans="1:17" ht="16.5" thickBot="1" x14ac:dyDescent="0.3">
      <c r="A20" s="15" t="s">
        <v>20</v>
      </c>
      <c r="B20" s="9">
        <v>791</v>
      </c>
      <c r="C20" s="16">
        <f>B20/B24</f>
        <v>4.1765668725909498E-2</v>
      </c>
      <c r="E20" s="15"/>
      <c r="F20" s="11" t="s">
        <v>68</v>
      </c>
      <c r="G20" s="9">
        <v>1632</v>
      </c>
      <c r="H20" s="16">
        <f>G20/G22</f>
        <v>0.49589790337283501</v>
      </c>
      <c r="J20" s="27"/>
      <c r="K20" s="32" t="s">
        <v>15</v>
      </c>
      <c r="L20" s="45">
        <f>SUM(L18:L19)</f>
        <v>5866</v>
      </c>
      <c r="M20" s="34">
        <f>SUM(M18:M19)</f>
        <v>1</v>
      </c>
      <c r="O20" s="15" t="s">
        <v>471</v>
      </c>
      <c r="P20" s="9">
        <v>903</v>
      </c>
      <c r="Q20" s="16">
        <f>P20/P22</f>
        <v>0.62361878453038677</v>
      </c>
    </row>
    <row r="21" spans="1:17" ht="16.5" thickBot="1" x14ac:dyDescent="0.3">
      <c r="A21" s="15" t="s">
        <v>21</v>
      </c>
      <c r="B21" s="9">
        <v>4399</v>
      </c>
      <c r="C21" s="16">
        <f>B21/B24</f>
        <v>0.23227203125825016</v>
      </c>
      <c r="E21" s="15"/>
      <c r="F21" s="23" t="s">
        <v>69</v>
      </c>
      <c r="G21" s="28">
        <v>1659</v>
      </c>
      <c r="H21" s="29">
        <f>G21/G22</f>
        <v>0.50410209662716499</v>
      </c>
      <c r="O21" s="17" t="s">
        <v>472</v>
      </c>
      <c r="P21" s="40">
        <v>545</v>
      </c>
      <c r="Q21" s="41">
        <f>P21/P22</f>
        <v>0.37638121546961328</v>
      </c>
    </row>
    <row r="22" spans="1:17" ht="16.5" thickBot="1" x14ac:dyDescent="0.3">
      <c r="A22" s="15" t="s">
        <v>22</v>
      </c>
      <c r="B22" s="9">
        <v>209</v>
      </c>
      <c r="C22" s="16">
        <f>B22/B24</f>
        <v>1.1035429536934368E-2</v>
      </c>
      <c r="E22" s="27"/>
      <c r="F22" s="39" t="s">
        <v>15</v>
      </c>
      <c r="G22" s="45">
        <f>SUM(G20:G21)</f>
        <v>3291</v>
      </c>
      <c r="H22" s="34">
        <f>SUM(H20:H21)</f>
        <v>1</v>
      </c>
      <c r="O22" s="32" t="s">
        <v>15</v>
      </c>
      <c r="P22" s="45">
        <f>SUM(P20+P21)</f>
        <v>1448</v>
      </c>
      <c r="Q22" s="34">
        <f>SUM(Q20:Q21)</f>
        <v>1</v>
      </c>
    </row>
    <row r="23" spans="1:17" ht="16.5" thickBot="1" x14ac:dyDescent="0.3">
      <c r="A23" s="22" t="s">
        <v>23</v>
      </c>
      <c r="B23" s="28">
        <v>13052</v>
      </c>
      <c r="C23" s="29">
        <f>B23/B24</f>
        <v>0.68915993452663815</v>
      </c>
      <c r="F23" s="3"/>
    </row>
    <row r="24" spans="1:17" ht="16.5" thickBot="1" x14ac:dyDescent="0.3">
      <c r="A24" s="35" t="s">
        <v>15</v>
      </c>
      <c r="B24" s="45">
        <f>SUM(B19:B23)</f>
        <v>18939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7" ht="16.5" thickBot="1" x14ac:dyDescent="0.3">
      <c r="E25" s="15"/>
      <c r="F25" s="11" t="s">
        <v>71</v>
      </c>
      <c r="G25" s="9">
        <v>1123</v>
      </c>
      <c r="H25" s="16">
        <f>G25/G29</f>
        <v>0.34897451833436915</v>
      </c>
    </row>
    <row r="26" spans="1:17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515</v>
      </c>
      <c r="H26" s="16">
        <f>G26/G29</f>
        <v>0.16003729024238658</v>
      </c>
    </row>
    <row r="27" spans="1:17" x14ac:dyDescent="0.25">
      <c r="A27" s="15" t="s">
        <v>30</v>
      </c>
      <c r="B27" s="9">
        <v>5056</v>
      </c>
      <c r="C27" s="16">
        <f>B27/B30</f>
        <v>0.26179257494951585</v>
      </c>
      <c r="E27" s="15"/>
      <c r="F27" s="11" t="s">
        <v>73</v>
      </c>
      <c r="G27" s="9">
        <v>562</v>
      </c>
      <c r="H27" s="16">
        <f>G27/G29</f>
        <v>0.17464263517712866</v>
      </c>
    </row>
    <row r="28" spans="1:17" ht="16.5" thickBot="1" x14ac:dyDescent="0.3">
      <c r="A28" s="15" t="s">
        <v>28</v>
      </c>
      <c r="B28" s="9">
        <v>13172</v>
      </c>
      <c r="C28" s="16">
        <f>B28/B30</f>
        <v>0.6820276497695853</v>
      </c>
      <c r="E28" s="15"/>
      <c r="F28" s="23" t="s">
        <v>74</v>
      </c>
      <c r="G28" s="28">
        <v>1018</v>
      </c>
      <c r="H28" s="29">
        <f>G28/G29</f>
        <v>0.3163455562461156</v>
      </c>
    </row>
    <row r="29" spans="1:17" ht="16.5" thickBot="1" x14ac:dyDescent="0.3">
      <c r="A29" s="22" t="s">
        <v>29</v>
      </c>
      <c r="B29" s="28">
        <v>1085</v>
      </c>
      <c r="C29" s="29">
        <f>B29/B30</f>
        <v>5.6179775280898875E-2</v>
      </c>
      <c r="E29" s="27"/>
      <c r="F29" s="39" t="s">
        <v>15</v>
      </c>
      <c r="G29" s="45">
        <f>SUM(G25:G28)</f>
        <v>3218</v>
      </c>
      <c r="H29" s="34">
        <f>SUM(H25:H28)</f>
        <v>1</v>
      </c>
    </row>
    <row r="30" spans="1:17" ht="16.5" thickBot="1" x14ac:dyDescent="0.3">
      <c r="A30" s="32" t="s">
        <v>15</v>
      </c>
      <c r="B30" s="45">
        <f>SUM(B27:B29)</f>
        <v>19313</v>
      </c>
      <c r="C30" s="34">
        <f>SUM(C27:C29)</f>
        <v>1</v>
      </c>
      <c r="E30" s="4"/>
      <c r="F30" s="3"/>
      <c r="G30" s="43"/>
      <c r="H30" s="6"/>
    </row>
    <row r="31" spans="1:17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964</v>
      </c>
      <c r="H32" s="16">
        <f>G32/G37</f>
        <v>0.3062261753494282</v>
      </c>
    </row>
    <row r="33" spans="1:8" x14ac:dyDescent="0.25">
      <c r="A33" s="15" t="s">
        <v>38</v>
      </c>
      <c r="B33" s="9">
        <v>4393</v>
      </c>
      <c r="C33" s="16">
        <f>B33/B35</f>
        <v>0.29736681784336289</v>
      </c>
      <c r="E33" s="15"/>
      <c r="F33" s="11" t="s">
        <v>629</v>
      </c>
      <c r="G33" s="95">
        <v>484</v>
      </c>
      <c r="H33" s="16">
        <f>G33/G37</f>
        <v>0.15374841168996187</v>
      </c>
    </row>
    <row r="34" spans="1:8" ht="16.5" thickBot="1" x14ac:dyDescent="0.3">
      <c r="A34" s="22" t="s">
        <v>39</v>
      </c>
      <c r="B34" s="28">
        <v>10380</v>
      </c>
      <c r="C34" s="29">
        <f>B34/B35</f>
        <v>0.70263318215663706</v>
      </c>
      <c r="E34" s="15"/>
      <c r="F34" s="11" t="s">
        <v>630</v>
      </c>
      <c r="G34" s="95">
        <v>603</v>
      </c>
      <c r="H34" s="16">
        <f>G34/G37</f>
        <v>0.19155019059720457</v>
      </c>
    </row>
    <row r="35" spans="1:8" ht="16.5" thickBot="1" x14ac:dyDescent="0.3">
      <c r="A35" s="32" t="s">
        <v>15</v>
      </c>
      <c r="B35" s="45">
        <f>SUM(B33:B34)</f>
        <v>14773</v>
      </c>
      <c r="C35" s="34">
        <f>SUM(C33:C34)</f>
        <v>1</v>
      </c>
      <c r="E35" s="15"/>
      <c r="F35" s="11" t="s">
        <v>631</v>
      </c>
      <c r="G35" s="95">
        <v>864</v>
      </c>
      <c r="H35" s="16">
        <f>G35/G37</f>
        <v>0.27445997458703941</v>
      </c>
    </row>
    <row r="36" spans="1:8" ht="16.5" thickBot="1" x14ac:dyDescent="0.3">
      <c r="E36" s="15"/>
      <c r="F36" s="23" t="s">
        <v>632</v>
      </c>
      <c r="G36" s="96">
        <v>233</v>
      </c>
      <c r="H36" s="29">
        <f>G36/G37</f>
        <v>7.401524777636595E-2</v>
      </c>
    </row>
    <row r="37" spans="1:8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3148</v>
      </c>
      <c r="H37" s="37">
        <f>SUM(H32:H36)</f>
        <v>1</v>
      </c>
    </row>
    <row r="38" spans="1:8" ht="16.5" thickBot="1" x14ac:dyDescent="0.3">
      <c r="A38" s="15" t="s">
        <v>53</v>
      </c>
      <c r="B38" s="9">
        <v>8846</v>
      </c>
      <c r="C38" s="16">
        <f>B38/B40</f>
        <v>0.54645416357795895</v>
      </c>
      <c r="F38" s="3"/>
    </row>
    <row r="39" spans="1:8" ht="16.5" thickBot="1" x14ac:dyDescent="0.3">
      <c r="A39" s="22" t="s">
        <v>54</v>
      </c>
      <c r="B39" s="28">
        <v>7342</v>
      </c>
      <c r="C39" s="29">
        <f>B39/B40</f>
        <v>0.45354583642204099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16188</v>
      </c>
      <c r="C40" s="34">
        <f>SUM(C38:C39)</f>
        <v>1</v>
      </c>
      <c r="E40" s="15"/>
      <c r="F40" s="11" t="s">
        <v>76</v>
      </c>
      <c r="G40" s="9">
        <v>1471</v>
      </c>
      <c r="H40" s="16">
        <f>G40/G44</f>
        <v>0.47993474714518758</v>
      </c>
    </row>
    <row r="41" spans="1:8" x14ac:dyDescent="0.25">
      <c r="E41" s="15"/>
      <c r="F41" s="11" t="s">
        <v>77</v>
      </c>
      <c r="G41" s="9">
        <v>585</v>
      </c>
      <c r="H41" s="16">
        <f>G41/G44</f>
        <v>0.19086460032626426</v>
      </c>
    </row>
    <row r="42" spans="1:8" x14ac:dyDescent="0.25">
      <c r="E42" s="15"/>
      <c r="F42" s="11" t="s">
        <v>78</v>
      </c>
      <c r="G42" s="9">
        <v>642</v>
      </c>
      <c r="H42" s="16">
        <f>G42/G44</f>
        <v>0.20946166394779772</v>
      </c>
    </row>
    <row r="43" spans="1:8" ht="16.5" thickBot="1" x14ac:dyDescent="0.3">
      <c r="E43" s="15"/>
      <c r="F43" s="23" t="s">
        <v>79</v>
      </c>
      <c r="G43" s="28">
        <v>367</v>
      </c>
      <c r="H43" s="29">
        <f>G43/G44</f>
        <v>0.11973898858075041</v>
      </c>
    </row>
    <row r="44" spans="1:8" ht="16.5" thickBot="1" x14ac:dyDescent="0.3">
      <c r="E44" s="27"/>
      <c r="F44" s="39" t="s">
        <v>15</v>
      </c>
      <c r="G44" s="45">
        <f>SUM(G40:G43)</f>
        <v>3065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2016</v>
      </c>
      <c r="H47" s="16">
        <f>G47/G49</f>
        <v>0.68594760122490639</v>
      </c>
    </row>
    <row r="48" spans="1:8" ht="16.5" thickBot="1" x14ac:dyDescent="0.3">
      <c r="B48"/>
      <c r="E48" s="15"/>
      <c r="F48" s="23" t="s">
        <v>82</v>
      </c>
      <c r="G48" s="28">
        <v>923</v>
      </c>
      <c r="H48" s="29">
        <f>G48/G49</f>
        <v>0.31405239877509356</v>
      </c>
    </row>
    <row r="49" spans="2:8" ht="16.5" thickBot="1" x14ac:dyDescent="0.3">
      <c r="B49"/>
      <c r="E49" s="27"/>
      <c r="F49" s="39" t="s">
        <v>15</v>
      </c>
      <c r="G49" s="45">
        <f>SUM(G47:G48)</f>
        <v>2939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2369</v>
      </c>
      <c r="H52" s="16">
        <f>G52/G54</f>
        <v>0.7862595419847328</v>
      </c>
    </row>
    <row r="53" spans="2:8" ht="16.5" thickBot="1" x14ac:dyDescent="0.3">
      <c r="B53"/>
      <c r="E53" s="15"/>
      <c r="F53" s="23" t="s">
        <v>85</v>
      </c>
      <c r="G53" s="28">
        <v>644</v>
      </c>
      <c r="H53" s="29">
        <f>G53/G54</f>
        <v>0.21374045801526717</v>
      </c>
    </row>
    <row r="54" spans="2:8" ht="16.5" thickBot="1" x14ac:dyDescent="0.3">
      <c r="B54"/>
      <c r="E54" s="27"/>
      <c r="F54" s="39" t="s">
        <v>15</v>
      </c>
      <c r="G54" s="45">
        <f>SUM(G52:G53)</f>
        <v>3013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1410</v>
      </c>
      <c r="H57" s="16">
        <f>G57/G59</f>
        <v>0.4709418837675351</v>
      </c>
    </row>
    <row r="58" spans="2:8" ht="16.5" thickBot="1" x14ac:dyDescent="0.3">
      <c r="B58"/>
      <c r="E58" s="15"/>
      <c r="F58" s="23" t="s">
        <v>88</v>
      </c>
      <c r="G58" s="28">
        <v>1584</v>
      </c>
      <c r="H58" s="29">
        <f>G58/G59</f>
        <v>0.5290581162324649</v>
      </c>
    </row>
    <row r="59" spans="2:8" ht="16.5" thickBot="1" x14ac:dyDescent="0.3">
      <c r="B59"/>
      <c r="E59" s="27"/>
      <c r="F59" s="39" t="s">
        <v>15</v>
      </c>
      <c r="G59" s="45">
        <f>SUM(G57:G58)</f>
        <v>2994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1700</v>
      </c>
      <c r="H62" s="16">
        <f>G62/G64</f>
        <v>0.56932350971198931</v>
      </c>
    </row>
    <row r="63" spans="2:8" ht="16.5" thickBot="1" x14ac:dyDescent="0.3">
      <c r="B63"/>
      <c r="E63" s="15"/>
      <c r="F63" s="23" t="s">
        <v>91</v>
      </c>
      <c r="G63" s="28">
        <v>1286</v>
      </c>
      <c r="H63" s="29">
        <f>G63/G64</f>
        <v>0.43067649028801069</v>
      </c>
    </row>
    <row r="64" spans="2:8" ht="16.5" thickBot="1" x14ac:dyDescent="0.3">
      <c r="B64"/>
      <c r="E64" s="27"/>
      <c r="F64" s="39" t="s">
        <v>15</v>
      </c>
      <c r="G64" s="45">
        <f>SUM(G62:G63)</f>
        <v>2986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1847</v>
      </c>
      <c r="H67" s="16">
        <f>G67/G70</f>
        <v>0.42226794695930497</v>
      </c>
    </row>
    <row r="68" spans="2:8" x14ac:dyDescent="0.25">
      <c r="B68"/>
      <c r="E68" s="15"/>
      <c r="F68" s="11" t="s">
        <v>94</v>
      </c>
      <c r="G68" s="9">
        <v>1252</v>
      </c>
      <c r="H68" s="16">
        <f>G68/G70</f>
        <v>0.28623685413808869</v>
      </c>
    </row>
    <row r="69" spans="2:8" ht="16.5" thickBot="1" x14ac:dyDescent="0.3">
      <c r="B69"/>
      <c r="E69" s="15"/>
      <c r="F69" s="23" t="s">
        <v>95</v>
      </c>
      <c r="G69" s="28">
        <v>1275</v>
      </c>
      <c r="H69" s="29">
        <f>G69/G70</f>
        <v>0.29149519890260633</v>
      </c>
    </row>
    <row r="70" spans="2:8" ht="16.5" thickBot="1" x14ac:dyDescent="0.3">
      <c r="B70"/>
      <c r="E70" s="27"/>
      <c r="F70" s="39" t="s">
        <v>15</v>
      </c>
      <c r="G70" s="45">
        <f>SUM(G67:G69)</f>
        <v>4374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1677</v>
      </c>
      <c r="H73" s="16">
        <f>G73/G75</f>
        <v>0.40517033099782557</v>
      </c>
    </row>
    <row r="74" spans="2:8" ht="16.5" thickBot="1" x14ac:dyDescent="0.3">
      <c r="B74"/>
      <c r="E74" s="15"/>
      <c r="F74" s="23" t="s">
        <v>98</v>
      </c>
      <c r="G74" s="28">
        <v>2462</v>
      </c>
      <c r="H74" s="29">
        <f>G74/G75</f>
        <v>0.59482966900217449</v>
      </c>
    </row>
    <row r="75" spans="2:8" ht="16.5" thickBot="1" x14ac:dyDescent="0.3">
      <c r="B75"/>
      <c r="E75" s="27"/>
      <c r="F75" s="39" t="s">
        <v>15</v>
      </c>
      <c r="G75" s="45">
        <f>SUM(G73:G74)</f>
        <v>4139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1358</v>
      </c>
      <c r="H78" s="16">
        <f>G78/G82</f>
        <v>0.32104018912529553</v>
      </c>
    </row>
    <row r="79" spans="2:8" x14ac:dyDescent="0.25">
      <c r="B79"/>
      <c r="E79" s="22"/>
      <c r="F79" s="23" t="s">
        <v>101</v>
      </c>
      <c r="G79" s="28">
        <v>461</v>
      </c>
      <c r="H79" s="29">
        <f>G79/G82</f>
        <v>0.10898345153664303</v>
      </c>
    </row>
    <row r="80" spans="2:8" x14ac:dyDescent="0.25">
      <c r="B80"/>
      <c r="E80" s="15"/>
      <c r="F80" s="11" t="s">
        <v>635</v>
      </c>
      <c r="G80" s="9">
        <v>1958</v>
      </c>
      <c r="H80" s="16">
        <f>G80/G82</f>
        <v>0.46288416075650118</v>
      </c>
    </row>
    <row r="81" spans="2:8" ht="16.5" thickBot="1" x14ac:dyDescent="0.3">
      <c r="B81"/>
      <c r="E81" s="17"/>
      <c r="F81" s="91" t="s">
        <v>636</v>
      </c>
      <c r="G81" s="40">
        <v>453</v>
      </c>
      <c r="H81" s="41">
        <f>G81/G82</f>
        <v>0.10709219858156029</v>
      </c>
    </row>
    <row r="82" spans="2:8" ht="16.5" thickBot="1" x14ac:dyDescent="0.3">
      <c r="B82"/>
      <c r="E82" s="104"/>
      <c r="F82" s="105" t="s">
        <v>15</v>
      </c>
      <c r="G82" s="106">
        <f>SUM(G78:G81)</f>
        <v>4230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2073</v>
      </c>
      <c r="H85" s="16">
        <f>G85/G88</f>
        <v>0.4953405017921147</v>
      </c>
    </row>
    <row r="86" spans="2:8" x14ac:dyDescent="0.25">
      <c r="B86"/>
      <c r="E86" s="15"/>
      <c r="F86" s="11" t="s">
        <v>104</v>
      </c>
      <c r="G86" s="9">
        <v>1206</v>
      </c>
      <c r="H86" s="16">
        <f>G86/G88</f>
        <v>0.28817204301075267</v>
      </c>
    </row>
    <row r="87" spans="2:8" ht="16.5" thickBot="1" x14ac:dyDescent="0.3">
      <c r="B87"/>
      <c r="E87" s="15"/>
      <c r="F87" s="23" t="s">
        <v>105</v>
      </c>
      <c r="G87" s="28">
        <v>906</v>
      </c>
      <c r="H87" s="29">
        <f>G87/G88</f>
        <v>0.21648745519713261</v>
      </c>
    </row>
    <row r="88" spans="2:8" ht="16.5" thickBot="1" x14ac:dyDescent="0.3">
      <c r="B88"/>
      <c r="E88" s="27"/>
      <c r="F88" s="39" t="s">
        <v>15</v>
      </c>
      <c r="G88" s="45">
        <f>SUM(G85:G87)</f>
        <v>4185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2534</v>
      </c>
      <c r="H91" s="16">
        <f>G91/G93</f>
        <v>0.61016132915964361</v>
      </c>
    </row>
    <row r="92" spans="2:8" ht="16.5" thickBot="1" x14ac:dyDescent="0.3">
      <c r="B92"/>
      <c r="E92" s="15"/>
      <c r="F92" s="23" t="s">
        <v>108</v>
      </c>
      <c r="G92" s="28">
        <v>1619</v>
      </c>
      <c r="H92" s="29">
        <f>G92/G93</f>
        <v>0.38983867084035639</v>
      </c>
    </row>
    <row r="93" spans="2:8" ht="16.5" thickBot="1" x14ac:dyDescent="0.3">
      <c r="B93"/>
      <c r="E93" s="27"/>
      <c r="F93" s="39" t="s">
        <v>15</v>
      </c>
      <c r="G93" s="45">
        <f>SUM(G91:G92)</f>
        <v>4153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2052</v>
      </c>
      <c r="H96" s="16">
        <f>G96/G98</f>
        <v>0.51184834123222744</v>
      </c>
    </row>
    <row r="97" spans="2:8" ht="16.5" thickBot="1" x14ac:dyDescent="0.3">
      <c r="B97"/>
      <c r="E97" s="15"/>
      <c r="F97" s="23" t="s">
        <v>111</v>
      </c>
      <c r="G97" s="28">
        <v>1957</v>
      </c>
      <c r="H97" s="29">
        <f>G97/G98</f>
        <v>0.4881516587677725</v>
      </c>
    </row>
    <row r="98" spans="2:8" ht="16.5" thickBot="1" x14ac:dyDescent="0.3">
      <c r="B98"/>
      <c r="E98" s="27"/>
      <c r="F98" s="39" t="s">
        <v>15</v>
      </c>
      <c r="G98" s="45">
        <f>SUM(G96:G97)</f>
        <v>4009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926</v>
      </c>
      <c r="H101" s="16">
        <f>G101/G103</f>
        <v>0.5167410714285714</v>
      </c>
    </row>
    <row r="102" spans="2:8" ht="16.5" thickBot="1" x14ac:dyDescent="0.3">
      <c r="B102"/>
      <c r="E102" s="15"/>
      <c r="F102" s="23" t="s">
        <v>114</v>
      </c>
      <c r="G102" s="28">
        <v>866</v>
      </c>
      <c r="H102" s="29">
        <f>G102/G103</f>
        <v>0.48325892857142855</v>
      </c>
    </row>
    <row r="103" spans="2:8" ht="16.5" thickBot="1" x14ac:dyDescent="0.3">
      <c r="B103"/>
      <c r="E103" s="27"/>
      <c r="F103" s="39" t="s">
        <v>15</v>
      </c>
      <c r="G103" s="45">
        <f>SUM(G101:G102)</f>
        <v>1792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1011</v>
      </c>
      <c r="H106" s="16">
        <f>G106/G108</f>
        <v>0.45316001792917976</v>
      </c>
    </row>
    <row r="107" spans="2:8" ht="16.5" thickBot="1" x14ac:dyDescent="0.3">
      <c r="B107"/>
      <c r="E107" s="15"/>
      <c r="F107" s="23" t="s">
        <v>117</v>
      </c>
      <c r="G107" s="28">
        <v>1220</v>
      </c>
      <c r="H107" s="29">
        <f>G107/G108</f>
        <v>0.5468399820708203</v>
      </c>
    </row>
    <row r="108" spans="2:8" ht="16.5" thickBot="1" x14ac:dyDescent="0.3">
      <c r="B108"/>
      <c r="E108" s="27"/>
      <c r="F108" s="39" t="s">
        <v>15</v>
      </c>
      <c r="G108" s="45">
        <f>SUM(G106:G107)</f>
        <v>2231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1029</v>
      </c>
      <c r="H111" s="16">
        <f>G111/G116</f>
        <v>0.28945147679324895</v>
      </c>
    </row>
    <row r="112" spans="2:8" x14ac:dyDescent="0.25">
      <c r="B112"/>
      <c r="E112" s="15"/>
      <c r="F112" s="11" t="s">
        <v>120</v>
      </c>
      <c r="G112" s="9">
        <v>263</v>
      </c>
      <c r="H112" s="16">
        <f>G112/G116</f>
        <v>7.3980309423347393E-2</v>
      </c>
    </row>
    <row r="113" spans="2:8" x14ac:dyDescent="0.25">
      <c r="B113"/>
      <c r="E113" s="15"/>
      <c r="F113" s="11" t="s">
        <v>121</v>
      </c>
      <c r="G113" s="9">
        <v>847</v>
      </c>
      <c r="H113" s="16">
        <f>G113/G116</f>
        <v>0.23825597749648383</v>
      </c>
    </row>
    <row r="114" spans="2:8" x14ac:dyDescent="0.25">
      <c r="B114"/>
      <c r="E114" s="15"/>
      <c r="F114" s="11" t="s">
        <v>122</v>
      </c>
      <c r="G114" s="9">
        <v>670</v>
      </c>
      <c r="H114" s="16">
        <f>G114/G116</f>
        <v>0.18846694796061886</v>
      </c>
    </row>
    <row r="115" spans="2:8" ht="16.5" thickBot="1" x14ac:dyDescent="0.3">
      <c r="B115"/>
      <c r="E115" s="15"/>
      <c r="F115" s="23" t="s">
        <v>123</v>
      </c>
      <c r="G115" s="28">
        <v>746</v>
      </c>
      <c r="H115" s="29">
        <f>G115/G116</f>
        <v>0.20984528832630098</v>
      </c>
    </row>
    <row r="116" spans="2:8" ht="16.5" thickBot="1" x14ac:dyDescent="0.3">
      <c r="B116"/>
      <c r="E116" s="27"/>
      <c r="F116" s="39" t="s">
        <v>15</v>
      </c>
      <c r="G116" s="45">
        <f>SUM(G111:G115)</f>
        <v>3555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1832</v>
      </c>
      <c r="H119" s="16">
        <f>G119/G121</f>
        <v>0.52357816519005429</v>
      </c>
    </row>
    <row r="120" spans="2:8" ht="16.5" thickBot="1" x14ac:dyDescent="0.3">
      <c r="B120"/>
      <c r="E120" s="15"/>
      <c r="F120" s="23" t="s">
        <v>126</v>
      </c>
      <c r="G120" s="28">
        <v>1667</v>
      </c>
      <c r="H120" s="29">
        <f>G120/G121</f>
        <v>0.47642183480994571</v>
      </c>
    </row>
    <row r="121" spans="2:8" ht="16.5" thickBot="1" x14ac:dyDescent="0.3">
      <c r="B121"/>
      <c r="E121" s="27"/>
      <c r="F121" s="39" t="s">
        <v>15</v>
      </c>
      <c r="G121" s="45">
        <f>SUM(G119:G120)</f>
        <v>3499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1723</v>
      </c>
      <c r="H124" s="16">
        <f>G124/G127</f>
        <v>0.48921067575241339</v>
      </c>
    </row>
    <row r="125" spans="2:8" x14ac:dyDescent="0.25">
      <c r="B125"/>
      <c r="E125" s="15"/>
      <c r="F125" s="11" t="s">
        <v>129</v>
      </c>
      <c r="G125" s="9">
        <v>647</v>
      </c>
      <c r="H125" s="16">
        <f>G125/G127</f>
        <v>0.18370244179443498</v>
      </c>
    </row>
    <row r="126" spans="2:8" ht="16.5" thickBot="1" x14ac:dyDescent="0.3">
      <c r="B126"/>
      <c r="E126" s="15"/>
      <c r="F126" s="23" t="s">
        <v>130</v>
      </c>
      <c r="G126" s="28">
        <v>1152</v>
      </c>
      <c r="H126" s="29">
        <f>G126/G127</f>
        <v>0.3270868824531516</v>
      </c>
    </row>
    <row r="127" spans="2:8" ht="16.5" thickBot="1" x14ac:dyDescent="0.3">
      <c r="B127"/>
      <c r="E127" s="27"/>
      <c r="F127" s="39" t="s">
        <v>15</v>
      </c>
      <c r="G127" s="45">
        <f>SUM(G124:G126)</f>
        <v>3522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1688</v>
      </c>
      <c r="H130" s="16">
        <f>G130/G134</f>
        <v>0.4698023935430003</v>
      </c>
    </row>
    <row r="131" spans="2:8" x14ac:dyDescent="0.25">
      <c r="B131"/>
      <c r="E131" s="15"/>
      <c r="F131" s="11" t="s">
        <v>133</v>
      </c>
      <c r="G131" s="9">
        <v>330</v>
      </c>
      <c r="H131" s="16">
        <f>G131/G134</f>
        <v>9.1845254661842471E-2</v>
      </c>
    </row>
    <row r="132" spans="2:8" x14ac:dyDescent="0.25">
      <c r="B132"/>
      <c r="E132" s="15"/>
      <c r="F132" s="11" t="s">
        <v>134</v>
      </c>
      <c r="G132" s="9">
        <v>1291</v>
      </c>
      <c r="H132" s="16">
        <f>G132/G134</f>
        <v>0.35930976899526856</v>
      </c>
    </row>
    <row r="133" spans="2:8" ht="16.5" thickBot="1" x14ac:dyDescent="0.3">
      <c r="B133"/>
      <c r="E133" s="15"/>
      <c r="F133" s="23" t="s">
        <v>135</v>
      </c>
      <c r="G133" s="28">
        <v>284</v>
      </c>
      <c r="H133" s="29">
        <f>G133/G134</f>
        <v>7.9042582799888669E-2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3593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2082</v>
      </c>
      <c r="H137" s="16">
        <f>G137/G139</f>
        <v>0.60069244085401041</v>
      </c>
    </row>
    <row r="138" spans="2:8" ht="16.5" thickBot="1" x14ac:dyDescent="0.3">
      <c r="B138"/>
      <c r="E138" s="15"/>
      <c r="F138" s="23" t="s">
        <v>138</v>
      </c>
      <c r="G138" s="28">
        <v>1384</v>
      </c>
      <c r="H138" s="29">
        <f>G138/G139</f>
        <v>0.39930755914598959</v>
      </c>
    </row>
    <row r="139" spans="2:8" ht="16.5" thickBot="1" x14ac:dyDescent="0.3">
      <c r="B139"/>
      <c r="E139" s="27"/>
      <c r="F139" s="39" t="s">
        <v>15</v>
      </c>
      <c r="G139" s="45">
        <f>SUM(G137:G138)</f>
        <v>3466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738</v>
      </c>
      <c r="H142" s="16">
        <f>G142/G146</f>
        <v>0.20771179285111174</v>
      </c>
    </row>
    <row r="143" spans="2:8" x14ac:dyDescent="0.25">
      <c r="B143"/>
      <c r="E143" s="15"/>
      <c r="F143" s="11" t="s">
        <v>141</v>
      </c>
      <c r="G143" s="9">
        <v>1130</v>
      </c>
      <c r="H143" s="16">
        <f>G143/G146</f>
        <v>0.31804109203490011</v>
      </c>
    </row>
    <row r="144" spans="2:8" x14ac:dyDescent="0.25">
      <c r="E144" s="15"/>
      <c r="F144" s="11" t="s">
        <v>142</v>
      </c>
      <c r="G144" s="9">
        <v>534</v>
      </c>
      <c r="H144" s="16">
        <f>G144/G146</f>
        <v>0.15029552490852802</v>
      </c>
    </row>
    <row r="145" spans="5:8" ht="16.5" thickBot="1" x14ac:dyDescent="0.3">
      <c r="E145" s="15"/>
      <c r="F145" s="23" t="s">
        <v>143</v>
      </c>
      <c r="G145" s="28">
        <v>1151</v>
      </c>
      <c r="H145" s="29">
        <f>G145/G146</f>
        <v>0.32395159020546016</v>
      </c>
    </row>
    <row r="146" spans="5:8" ht="16.5" thickBot="1" x14ac:dyDescent="0.3">
      <c r="E146" s="27"/>
      <c r="F146" s="39" t="s">
        <v>15</v>
      </c>
      <c r="G146" s="45">
        <f>SUM(G142:G145)</f>
        <v>3553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1833</v>
      </c>
      <c r="H149" s="16">
        <f>G149/G152</f>
        <v>0.51044277360066836</v>
      </c>
    </row>
    <row r="150" spans="5:8" x14ac:dyDescent="0.25">
      <c r="E150" s="15"/>
      <c r="F150" s="11" t="s">
        <v>146</v>
      </c>
      <c r="G150" s="9">
        <v>580</v>
      </c>
      <c r="H150" s="16">
        <f>G150/G152</f>
        <v>0.16151489835700361</v>
      </c>
    </row>
    <row r="151" spans="5:8" ht="16.5" thickBot="1" x14ac:dyDescent="0.3">
      <c r="E151" s="15"/>
      <c r="F151" s="23" t="s">
        <v>147</v>
      </c>
      <c r="G151" s="28">
        <v>1178</v>
      </c>
      <c r="H151" s="29">
        <f>G151/G152</f>
        <v>0.32804232804232802</v>
      </c>
    </row>
    <row r="152" spans="5:8" ht="16.5" thickBot="1" x14ac:dyDescent="0.3">
      <c r="E152" s="27"/>
      <c r="F152" s="39" t="s">
        <v>15</v>
      </c>
      <c r="G152" s="45">
        <f>SUM(G149:G151)</f>
        <v>3591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1754</v>
      </c>
      <c r="H155" s="16">
        <f>G155/G158</f>
        <v>0.48830734966592426</v>
      </c>
    </row>
    <row r="156" spans="5:8" x14ac:dyDescent="0.25">
      <c r="E156" s="15"/>
      <c r="F156" s="11" t="s">
        <v>150</v>
      </c>
      <c r="G156" s="9">
        <v>629</v>
      </c>
      <c r="H156" s="16">
        <f>G156/G158</f>
        <v>0.17511135857461024</v>
      </c>
    </row>
    <row r="157" spans="5:8" ht="16.5" thickBot="1" x14ac:dyDescent="0.3">
      <c r="E157" s="15"/>
      <c r="F157" s="23" t="s">
        <v>151</v>
      </c>
      <c r="G157" s="28">
        <v>1209</v>
      </c>
      <c r="H157" s="29">
        <f>G157/G158</f>
        <v>0.3365812917594655</v>
      </c>
    </row>
    <row r="158" spans="5:8" ht="16.5" thickBot="1" x14ac:dyDescent="0.3">
      <c r="E158" s="27"/>
      <c r="F158" s="39" t="s">
        <v>15</v>
      </c>
      <c r="G158" s="45">
        <f>SUM(G155:G157)</f>
        <v>3592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2302</v>
      </c>
      <c r="H161" s="16">
        <f>G161/G163</f>
        <v>0.65138653084323717</v>
      </c>
    </row>
    <row r="162" spans="5:8" ht="16.5" thickBot="1" x14ac:dyDescent="0.3">
      <c r="E162" s="15"/>
      <c r="F162" s="23" t="s">
        <v>154</v>
      </c>
      <c r="G162" s="28">
        <v>1232</v>
      </c>
      <c r="H162" s="29">
        <f>G162/G163</f>
        <v>0.34861346915676289</v>
      </c>
    </row>
    <row r="163" spans="5:8" ht="16.5" thickBot="1" x14ac:dyDescent="0.3">
      <c r="E163" s="27"/>
      <c r="F163" s="39" t="s">
        <v>15</v>
      </c>
      <c r="G163" s="45">
        <f>SUM(G161:G162)</f>
        <v>3534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1957</v>
      </c>
      <c r="H166" s="16">
        <f>G166/G168</f>
        <v>0.56511695062084899</v>
      </c>
    </row>
    <row r="167" spans="5:8" ht="16.5" thickBot="1" x14ac:dyDescent="0.3">
      <c r="E167" s="15"/>
      <c r="F167" s="23" t="s">
        <v>157</v>
      </c>
      <c r="G167" s="28">
        <v>1506</v>
      </c>
      <c r="H167" s="29">
        <f>G167/G168</f>
        <v>0.43488304937915101</v>
      </c>
    </row>
    <row r="168" spans="5:8" ht="16.5" thickBot="1" x14ac:dyDescent="0.3">
      <c r="E168" s="27"/>
      <c r="F168" s="39" t="s">
        <v>15</v>
      </c>
      <c r="G168" s="45">
        <f>SUM(G166:G167)</f>
        <v>3463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2037</v>
      </c>
      <c r="H171" s="16">
        <f>G171/G176</f>
        <v>0.31386748844375961</v>
      </c>
    </row>
    <row r="172" spans="5:8" x14ac:dyDescent="0.25">
      <c r="E172" s="15"/>
      <c r="F172" s="11" t="s">
        <v>50</v>
      </c>
      <c r="G172" s="9">
        <v>1682</v>
      </c>
      <c r="H172" s="16">
        <f>G172/G176</f>
        <v>0.25916795069337445</v>
      </c>
    </row>
    <row r="173" spans="5:8" x14ac:dyDescent="0.25">
      <c r="E173" s="15"/>
      <c r="F173" s="11" t="s">
        <v>160</v>
      </c>
      <c r="G173" s="9">
        <v>1109</v>
      </c>
      <c r="H173" s="16">
        <f>G173/G176</f>
        <v>0.17087827426810479</v>
      </c>
    </row>
    <row r="174" spans="5:8" x14ac:dyDescent="0.25">
      <c r="E174" s="15"/>
      <c r="F174" s="11" t="s">
        <v>161</v>
      </c>
      <c r="G174" s="9">
        <v>495</v>
      </c>
      <c r="H174" s="16">
        <f>G174/G176</f>
        <v>7.6271186440677971E-2</v>
      </c>
    </row>
    <row r="175" spans="5:8" ht="16.5" thickBot="1" x14ac:dyDescent="0.3">
      <c r="E175" s="15"/>
      <c r="F175" s="23" t="s">
        <v>162</v>
      </c>
      <c r="G175" s="28">
        <v>1167</v>
      </c>
      <c r="H175" s="29">
        <f>G175/G176</f>
        <v>0.1798151001540832</v>
      </c>
    </row>
    <row r="176" spans="5:8" ht="16.5" thickBot="1" x14ac:dyDescent="0.3">
      <c r="E176" s="27"/>
      <c r="F176" s="39" t="s">
        <v>15</v>
      </c>
      <c r="G176" s="45">
        <f>SUM(G171:G175)</f>
        <v>6490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5065</v>
      </c>
      <c r="H179" s="16">
        <f>G179/G181</f>
        <v>0.80820169139939368</v>
      </c>
    </row>
    <row r="180" spans="5:8" ht="16.5" thickBot="1" x14ac:dyDescent="0.3">
      <c r="E180" s="15"/>
      <c r="F180" s="23" t="s">
        <v>165</v>
      </c>
      <c r="G180" s="28">
        <v>1202</v>
      </c>
      <c r="H180" s="29">
        <f>G180/G181</f>
        <v>0.19179830860060634</v>
      </c>
    </row>
    <row r="181" spans="5:8" ht="16.5" thickBot="1" x14ac:dyDescent="0.3">
      <c r="E181" s="27"/>
      <c r="F181" s="39" t="s">
        <v>15</v>
      </c>
      <c r="G181" s="45">
        <f>SUM(G179:G180)</f>
        <v>6267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4256</v>
      </c>
      <c r="H184" s="16">
        <f>G184/G186</f>
        <v>0.69724770642201839</v>
      </c>
    </row>
    <row r="185" spans="5:8" ht="16.5" thickBot="1" x14ac:dyDescent="0.3">
      <c r="E185" s="15"/>
      <c r="F185" s="23" t="s">
        <v>168</v>
      </c>
      <c r="G185" s="28">
        <v>1848</v>
      </c>
      <c r="H185" s="29">
        <f>G185/G186</f>
        <v>0.30275229357798167</v>
      </c>
    </row>
    <row r="186" spans="5:8" ht="16.5" thickBot="1" x14ac:dyDescent="0.3">
      <c r="E186" s="27"/>
      <c r="F186" s="39" t="s">
        <v>15</v>
      </c>
      <c r="G186" s="45">
        <f>SUM(G184:G185)</f>
        <v>6104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8.375" customWidth="1"/>
    <col min="16" max="16" width="10.875" style="1"/>
    <col min="17" max="17" width="13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399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40</v>
      </c>
      <c r="C3" s="16">
        <f>B3/B16</f>
        <v>3.6513007759014149E-3</v>
      </c>
      <c r="E3" s="15" t="s">
        <v>56</v>
      </c>
      <c r="F3" s="8" t="s">
        <v>57</v>
      </c>
      <c r="G3" s="9">
        <v>763</v>
      </c>
      <c r="H3" s="16">
        <f>G3/G5</f>
        <v>0.52439862542955329</v>
      </c>
      <c r="J3" s="15"/>
      <c r="K3" s="8" t="s">
        <v>183</v>
      </c>
      <c r="L3" s="9">
        <v>9</v>
      </c>
      <c r="M3" s="16">
        <f>L3/L5</f>
        <v>0.81818181818181823</v>
      </c>
      <c r="O3" s="15" t="s">
        <v>473</v>
      </c>
      <c r="P3" s="9">
        <v>5397</v>
      </c>
      <c r="Q3" s="16">
        <f>P3/P5</f>
        <v>0.72084947241885933</v>
      </c>
    </row>
    <row r="4" spans="1:17" ht="16.5" thickBot="1" x14ac:dyDescent="0.3">
      <c r="A4" s="15" t="s">
        <v>3</v>
      </c>
      <c r="B4" s="9">
        <v>1185</v>
      </c>
      <c r="C4" s="16">
        <f>B4/B16</f>
        <v>0.10816978548607942</v>
      </c>
      <c r="E4" s="15"/>
      <c r="F4" s="24" t="s">
        <v>58</v>
      </c>
      <c r="G4" s="28">
        <v>692</v>
      </c>
      <c r="H4" s="29">
        <f>G4/G5</f>
        <v>0.47560137457044671</v>
      </c>
      <c r="J4" s="15"/>
      <c r="K4" s="10" t="s">
        <v>182</v>
      </c>
      <c r="L4" s="28">
        <v>2</v>
      </c>
      <c r="M4" s="29">
        <f>L4/L5</f>
        <v>0.18181818181818182</v>
      </c>
      <c r="O4" s="17" t="s">
        <v>474</v>
      </c>
      <c r="P4" s="40">
        <v>2090</v>
      </c>
      <c r="Q4" s="41">
        <f>P4/P5</f>
        <v>0.27915052758114062</v>
      </c>
    </row>
    <row r="5" spans="1:17" ht="16.5" thickBot="1" x14ac:dyDescent="0.3">
      <c r="A5" s="15" t="s">
        <v>4</v>
      </c>
      <c r="B5" s="9">
        <v>14</v>
      </c>
      <c r="C5" s="16">
        <f>B5/B16</f>
        <v>1.2779552715654952E-3</v>
      </c>
      <c r="E5" s="27"/>
      <c r="F5" s="32" t="s">
        <v>15</v>
      </c>
      <c r="G5" s="45">
        <f>SUM(G3:G4)</f>
        <v>1455</v>
      </c>
      <c r="H5" s="34">
        <f>SUM(H3:H4)</f>
        <v>1</v>
      </c>
      <c r="J5" s="27"/>
      <c r="K5" s="32" t="s">
        <v>15</v>
      </c>
      <c r="L5" s="45">
        <f>SUM(L3:L4)</f>
        <v>11</v>
      </c>
      <c r="M5" s="34">
        <f>SUM(M3:M4)</f>
        <v>1</v>
      </c>
      <c r="O5" s="32" t="s">
        <v>15</v>
      </c>
      <c r="P5" s="45">
        <f>SUM(P3:P4)</f>
        <v>7487</v>
      </c>
      <c r="Q5" s="34">
        <f>SUM(Q3:Q4)</f>
        <v>1</v>
      </c>
    </row>
    <row r="6" spans="1:17" ht="16.5" thickBot="1" x14ac:dyDescent="0.3">
      <c r="A6" s="15" t="s">
        <v>5</v>
      </c>
      <c r="B6" s="9">
        <v>1793</v>
      </c>
      <c r="C6" s="16">
        <f>B6/B16</f>
        <v>0.16366955727978091</v>
      </c>
    </row>
    <row r="7" spans="1:17" x14ac:dyDescent="0.25">
      <c r="A7" s="15" t="s">
        <v>6</v>
      </c>
      <c r="B7" s="9">
        <v>4</v>
      </c>
      <c r="C7" s="16">
        <f>B7/B16</f>
        <v>3.6513007759014147E-4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475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551</v>
      </c>
      <c r="H8" s="16">
        <f>G8/G11</f>
        <v>0.31575931232091692</v>
      </c>
      <c r="J8" s="15"/>
      <c r="K8" s="8" t="s">
        <v>186</v>
      </c>
      <c r="L8" s="9">
        <v>1</v>
      </c>
      <c r="M8" s="16">
        <f>L8/L11</f>
        <v>0.1111111111111111</v>
      </c>
      <c r="O8" s="15" t="s">
        <v>476</v>
      </c>
      <c r="P8" s="9">
        <v>5482</v>
      </c>
      <c r="Q8" s="16">
        <f>P8/P10</f>
        <v>0.73871445896779409</v>
      </c>
    </row>
    <row r="9" spans="1:17" ht="16.5" thickBot="1" x14ac:dyDescent="0.3">
      <c r="A9" s="15" t="s">
        <v>8</v>
      </c>
      <c r="B9" s="9">
        <v>48</v>
      </c>
      <c r="C9" s="16">
        <f>B9/B16</f>
        <v>4.3815609310816975E-3</v>
      </c>
      <c r="E9" s="15"/>
      <c r="F9" s="8" t="s">
        <v>61</v>
      </c>
      <c r="G9" s="9">
        <v>580</v>
      </c>
      <c r="H9" s="16">
        <f>G9/G11</f>
        <v>0.33237822349570201</v>
      </c>
      <c r="J9" s="15"/>
      <c r="K9" s="10" t="s">
        <v>185</v>
      </c>
      <c r="L9" s="9">
        <v>4</v>
      </c>
      <c r="M9" s="16">
        <f>L9/L11</f>
        <v>0.44444444444444442</v>
      </c>
      <c r="O9" s="17" t="s">
        <v>477</v>
      </c>
      <c r="P9" s="40">
        <v>1939</v>
      </c>
      <c r="Q9" s="41">
        <f>P9/P10</f>
        <v>0.26128554103220591</v>
      </c>
    </row>
    <row r="10" spans="1:17" ht="16.5" thickBot="1" x14ac:dyDescent="0.3">
      <c r="A10" s="15" t="s">
        <v>9</v>
      </c>
      <c r="B10" s="9">
        <v>310</v>
      </c>
      <c r="C10" s="16">
        <f>B10/B16</f>
        <v>2.8297581013235967E-2</v>
      </c>
      <c r="E10" s="15"/>
      <c r="F10" s="24" t="s">
        <v>62</v>
      </c>
      <c r="G10" s="28">
        <v>614</v>
      </c>
      <c r="H10" s="29">
        <f>G10/G11</f>
        <v>0.35186246418338107</v>
      </c>
      <c r="J10" s="15"/>
      <c r="K10" s="24" t="s">
        <v>187</v>
      </c>
      <c r="L10" s="28">
        <v>4</v>
      </c>
      <c r="M10" s="29">
        <f>L10/L11</f>
        <v>0.44444444444444442</v>
      </c>
      <c r="O10" s="32" t="s">
        <v>15</v>
      </c>
      <c r="P10" s="45">
        <f>SUM(P8:P9)</f>
        <v>7421</v>
      </c>
      <c r="Q10" s="34">
        <f>SUM(Q8:Q9)</f>
        <v>1</v>
      </c>
    </row>
    <row r="11" spans="1:17" ht="16.5" thickBot="1" x14ac:dyDescent="0.3">
      <c r="A11" s="15" t="s">
        <v>10</v>
      </c>
      <c r="B11" s="9">
        <v>14</v>
      </c>
      <c r="C11" s="16">
        <f>B11/B16</f>
        <v>1.2779552715654952E-3</v>
      </c>
      <c r="E11" s="27"/>
      <c r="F11" s="32" t="s">
        <v>15</v>
      </c>
      <c r="G11" s="45">
        <f>SUM(G8:G10)</f>
        <v>1745</v>
      </c>
      <c r="H11" s="34">
        <f>SUM(H8:H10)</f>
        <v>1</v>
      </c>
      <c r="J11" s="27"/>
      <c r="K11" s="32" t="s">
        <v>15</v>
      </c>
      <c r="L11" s="45">
        <f>SUM(L8:L10)</f>
        <v>9</v>
      </c>
      <c r="M11" s="34">
        <f>SUM(M8:M10)</f>
        <v>1</v>
      </c>
    </row>
    <row r="12" spans="1:17" ht="16.5" thickBot="1" x14ac:dyDescent="0.3">
      <c r="A12" s="15" t="s">
        <v>11</v>
      </c>
      <c r="B12" s="9">
        <v>1851</v>
      </c>
      <c r="C12" s="16">
        <f>B12/B16</f>
        <v>0.16896394340483797</v>
      </c>
      <c r="F12" s="4"/>
    </row>
    <row r="13" spans="1:17" x14ac:dyDescent="0.25">
      <c r="A13" s="15" t="s">
        <v>12</v>
      </c>
      <c r="B13" s="9">
        <v>12</v>
      </c>
      <c r="C13" s="16">
        <f>B13/B16</f>
        <v>1.0953902327704244E-3</v>
      </c>
      <c r="E13" s="20" t="s">
        <v>63</v>
      </c>
      <c r="F13" s="13"/>
      <c r="G13" s="42" t="s">
        <v>16</v>
      </c>
      <c r="H13" s="19" t="s">
        <v>17</v>
      </c>
      <c r="J13" s="12" t="s">
        <v>283</v>
      </c>
      <c r="K13" s="13"/>
      <c r="L13" s="44" t="s">
        <v>16</v>
      </c>
      <c r="M13" s="19" t="s">
        <v>17</v>
      </c>
    </row>
    <row r="14" spans="1:17" x14ac:dyDescent="0.25">
      <c r="A14" s="15" t="s">
        <v>13</v>
      </c>
      <c r="B14" s="9">
        <v>5465</v>
      </c>
      <c r="C14" s="16">
        <f>B14/B16</f>
        <v>0.49885896850753081</v>
      </c>
      <c r="E14" s="21"/>
      <c r="F14" s="10" t="s">
        <v>64</v>
      </c>
      <c r="G14" s="9">
        <v>852</v>
      </c>
      <c r="H14" s="16">
        <f>G14/G17</f>
        <v>0.49882903981264637</v>
      </c>
      <c r="J14" s="15"/>
      <c r="K14" s="8" t="s">
        <v>190</v>
      </c>
      <c r="L14" s="9">
        <v>545</v>
      </c>
      <c r="M14" s="16">
        <f>L14/L18</f>
        <v>0.38353272343420125</v>
      </c>
      <c r="O14" s="1"/>
      <c r="P14"/>
    </row>
    <row r="15" spans="1:17" ht="16.5" thickBot="1" x14ac:dyDescent="0.3">
      <c r="A15" s="22" t="s">
        <v>14</v>
      </c>
      <c r="B15" s="28">
        <v>219</v>
      </c>
      <c r="C15" s="29">
        <f>B15/B16</f>
        <v>1.9990871748060246E-2</v>
      </c>
      <c r="E15" s="21"/>
      <c r="F15" s="10" t="s">
        <v>65</v>
      </c>
      <c r="G15" s="9">
        <v>545</v>
      </c>
      <c r="H15" s="16">
        <f>G15/G17</f>
        <v>0.31908665105386419</v>
      </c>
      <c r="J15" s="15"/>
      <c r="K15" s="8" t="s">
        <v>188</v>
      </c>
      <c r="L15" s="9">
        <v>393</v>
      </c>
      <c r="M15" s="16">
        <f>L15/L18</f>
        <v>0.27656579873328641</v>
      </c>
      <c r="O15" s="1"/>
      <c r="P15"/>
    </row>
    <row r="16" spans="1:17" ht="16.5" thickBot="1" x14ac:dyDescent="0.3">
      <c r="A16" s="32" t="s">
        <v>15</v>
      </c>
      <c r="B16" s="45">
        <f>SUM(B3:B15)</f>
        <v>10955</v>
      </c>
      <c r="C16" s="34">
        <f>SUM(C3:C15)</f>
        <v>1</v>
      </c>
      <c r="E16" s="15"/>
      <c r="F16" s="31" t="s">
        <v>66</v>
      </c>
      <c r="G16" s="28">
        <v>311</v>
      </c>
      <c r="H16" s="29">
        <f>G16/G17</f>
        <v>0.18208430913348947</v>
      </c>
      <c r="J16" s="15"/>
      <c r="K16" s="24" t="s">
        <v>191</v>
      </c>
      <c r="L16" s="9">
        <v>252</v>
      </c>
      <c r="M16" s="16">
        <f>L16/L18</f>
        <v>0.17733990147783252</v>
      </c>
      <c r="O16" s="1"/>
      <c r="P16"/>
    </row>
    <row r="17" spans="1:16" ht="16.5" thickBot="1" x14ac:dyDescent="0.3">
      <c r="E17" s="27"/>
      <c r="F17" s="38" t="s">
        <v>15</v>
      </c>
      <c r="G17" s="45">
        <f>SUM(G14:G16)</f>
        <v>1708</v>
      </c>
      <c r="H17" s="34">
        <f>SUM(H14:H16)</f>
        <v>1</v>
      </c>
      <c r="J17" s="15"/>
      <c r="K17" s="8" t="s">
        <v>189</v>
      </c>
      <c r="L17" s="28">
        <v>231</v>
      </c>
      <c r="M17" s="29">
        <f>L17/L18</f>
        <v>0.1625615763546798</v>
      </c>
      <c r="O17" s="1"/>
      <c r="P17"/>
    </row>
    <row r="18" spans="1:16" ht="16.5" thickBot="1" x14ac:dyDescent="0.3">
      <c r="A18" s="12" t="s">
        <v>18</v>
      </c>
      <c r="B18" s="42" t="s">
        <v>16</v>
      </c>
      <c r="C18" s="14" t="s">
        <v>17</v>
      </c>
      <c r="F18" s="5"/>
      <c r="J18" s="27"/>
      <c r="K18" s="32" t="s">
        <v>15</v>
      </c>
      <c r="L18" s="45">
        <f>SUM(L14:L17)</f>
        <v>1421</v>
      </c>
      <c r="M18" s="34">
        <f>SUM(M14:M17)</f>
        <v>1</v>
      </c>
    </row>
    <row r="19" spans="1:16" ht="16.5" thickBot="1" x14ac:dyDescent="0.3">
      <c r="A19" s="15" t="s">
        <v>19</v>
      </c>
      <c r="B19" s="9">
        <v>220</v>
      </c>
      <c r="C19" s="16">
        <f>B19/B24</f>
        <v>2.3221448173949756E-2</v>
      </c>
      <c r="E19" s="12" t="s">
        <v>67</v>
      </c>
      <c r="F19" s="13"/>
      <c r="G19" s="42" t="s">
        <v>16</v>
      </c>
      <c r="H19" s="19" t="s">
        <v>17</v>
      </c>
    </row>
    <row r="20" spans="1:16" x14ac:dyDescent="0.25">
      <c r="A20" s="15" t="s">
        <v>20</v>
      </c>
      <c r="B20" s="9">
        <v>283</v>
      </c>
      <c r="C20" s="16">
        <f>B20/B24</f>
        <v>2.9871226514671733E-2</v>
      </c>
      <c r="E20" s="15"/>
      <c r="F20" s="11" t="s">
        <v>68</v>
      </c>
      <c r="G20" s="9">
        <v>718</v>
      </c>
      <c r="H20" s="16">
        <f>G20/G22</f>
        <v>0.45271122320302648</v>
      </c>
      <c r="J20" s="12" t="s">
        <v>201</v>
      </c>
      <c r="K20" s="13"/>
      <c r="L20" s="44" t="s">
        <v>16</v>
      </c>
      <c r="M20" s="19" t="s">
        <v>17</v>
      </c>
    </row>
    <row r="21" spans="1:16" ht="16.5" thickBot="1" x14ac:dyDescent="0.3">
      <c r="A21" s="15" t="s">
        <v>21</v>
      </c>
      <c r="B21" s="9">
        <v>2133</v>
      </c>
      <c r="C21" s="16">
        <f>B21/B24</f>
        <v>0.22514249525015834</v>
      </c>
      <c r="E21" s="15"/>
      <c r="F21" s="23" t="s">
        <v>69</v>
      </c>
      <c r="G21" s="28">
        <v>868</v>
      </c>
      <c r="H21" s="29">
        <f>G21/G22</f>
        <v>0.54728877679697352</v>
      </c>
      <c r="J21" s="15"/>
      <c r="K21" s="8" t="s">
        <v>204</v>
      </c>
      <c r="L21" s="9">
        <v>689</v>
      </c>
      <c r="M21" s="16">
        <f>L21/L24</f>
        <v>0.44422952933591231</v>
      </c>
    </row>
    <row r="22" spans="1:16" ht="16.5" thickBot="1" x14ac:dyDescent="0.3">
      <c r="A22" s="15" t="s">
        <v>22</v>
      </c>
      <c r="B22" s="9">
        <v>1426</v>
      </c>
      <c r="C22" s="16">
        <f>B22/B24</f>
        <v>0.15051720498205615</v>
      </c>
      <c r="E22" s="27"/>
      <c r="F22" s="39" t="s">
        <v>15</v>
      </c>
      <c r="G22" s="45">
        <f>SUM(G20:G21)</f>
        <v>1586</v>
      </c>
      <c r="H22" s="34">
        <f>SUM(H20:H21)</f>
        <v>1</v>
      </c>
      <c r="J22" s="15"/>
      <c r="K22" s="8" t="s">
        <v>203</v>
      </c>
      <c r="L22" s="9">
        <v>404</v>
      </c>
      <c r="M22" s="16">
        <f>L22/L24</f>
        <v>0.26047711154094133</v>
      </c>
    </row>
    <row r="23" spans="1:16" ht="16.5" thickBot="1" x14ac:dyDescent="0.3">
      <c r="A23" s="22" t="s">
        <v>23</v>
      </c>
      <c r="B23" s="28">
        <v>5412</v>
      </c>
      <c r="C23" s="29">
        <f>B23/B24</f>
        <v>0.57124762507916405</v>
      </c>
      <c r="F23" s="3"/>
      <c r="J23" s="15"/>
      <c r="K23" s="10" t="s">
        <v>202</v>
      </c>
      <c r="L23" s="28">
        <v>458</v>
      </c>
      <c r="M23" s="29">
        <f>L23/L24</f>
        <v>0.29529335912314636</v>
      </c>
    </row>
    <row r="24" spans="1:16" ht="16.5" thickBot="1" x14ac:dyDescent="0.3">
      <c r="A24" s="35" t="s">
        <v>15</v>
      </c>
      <c r="B24" s="45">
        <f>SUM(B19:B23)</f>
        <v>9474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27"/>
      <c r="K24" s="32" t="s">
        <v>15</v>
      </c>
      <c r="L24" s="45">
        <f>SUM(L21:L23)</f>
        <v>1551</v>
      </c>
      <c r="M24" s="34">
        <f>SUM(M21:M23)</f>
        <v>1</v>
      </c>
    </row>
    <row r="25" spans="1:16" ht="16.5" thickBot="1" x14ac:dyDescent="0.3">
      <c r="E25" s="15"/>
      <c r="F25" s="11" t="s">
        <v>71</v>
      </c>
      <c r="G25" s="9">
        <v>511</v>
      </c>
      <c r="H25" s="16">
        <f>G25/G29</f>
        <v>0.32777421423989739</v>
      </c>
      <c r="J25" s="4"/>
      <c r="K25" s="4"/>
      <c r="L25" s="43"/>
      <c r="M25" s="6"/>
    </row>
    <row r="26" spans="1:16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290</v>
      </c>
      <c r="H26" s="16">
        <f>G26/G29</f>
        <v>0.18601667735728031</v>
      </c>
      <c r="J26" s="12" t="s">
        <v>233</v>
      </c>
      <c r="K26" s="13"/>
      <c r="L26" s="25" t="s">
        <v>16</v>
      </c>
      <c r="M26" s="19" t="s">
        <v>17</v>
      </c>
    </row>
    <row r="27" spans="1:16" x14ac:dyDescent="0.25">
      <c r="A27" s="15" t="s">
        <v>35</v>
      </c>
      <c r="B27" s="9">
        <v>42</v>
      </c>
      <c r="C27" s="16">
        <f>B27/B29</f>
        <v>0.84</v>
      </c>
      <c r="E27" s="15"/>
      <c r="F27" s="11" t="s">
        <v>73</v>
      </c>
      <c r="G27" s="9">
        <v>230</v>
      </c>
      <c r="H27" s="16">
        <f>G27/G29</f>
        <v>0.14753046824887747</v>
      </c>
      <c r="J27" s="15"/>
      <c r="K27" s="8" t="s">
        <v>234</v>
      </c>
      <c r="L27" s="9">
        <v>810</v>
      </c>
      <c r="M27" s="16">
        <f>L27/L29</f>
        <v>0.57324840764331209</v>
      </c>
    </row>
    <row r="28" spans="1:16" ht="16.5" thickBot="1" x14ac:dyDescent="0.3">
      <c r="A28" s="22" t="s">
        <v>36</v>
      </c>
      <c r="B28" s="28">
        <v>8</v>
      </c>
      <c r="C28" s="29">
        <f>B28/B29</f>
        <v>0.16</v>
      </c>
      <c r="E28" s="15"/>
      <c r="F28" s="23" t="s">
        <v>74</v>
      </c>
      <c r="G28" s="28">
        <v>528</v>
      </c>
      <c r="H28" s="29">
        <f>G28/G29</f>
        <v>0.33867864015394483</v>
      </c>
      <c r="J28" s="15"/>
      <c r="K28" s="24" t="s">
        <v>235</v>
      </c>
      <c r="L28" s="28">
        <v>603</v>
      </c>
      <c r="M28" s="29">
        <f>L28/L29</f>
        <v>0.42675159235668791</v>
      </c>
    </row>
    <row r="29" spans="1:16" ht="16.5" thickBot="1" x14ac:dyDescent="0.3">
      <c r="A29" s="32" t="s">
        <v>15</v>
      </c>
      <c r="B29" s="45">
        <f>SUM(B27:B28)</f>
        <v>50</v>
      </c>
      <c r="C29" s="34">
        <f>SUM(C27:C28)</f>
        <v>1</v>
      </c>
      <c r="E29" s="27"/>
      <c r="F29" s="39" t="s">
        <v>15</v>
      </c>
      <c r="G29" s="45">
        <f>SUM(G25:G28)</f>
        <v>1559</v>
      </c>
      <c r="H29" s="34">
        <f>SUM(H25:H28)</f>
        <v>1</v>
      </c>
      <c r="J29" s="27"/>
      <c r="K29" s="32" t="s">
        <v>15</v>
      </c>
      <c r="L29" s="36">
        <f>SUM(L27:L28)</f>
        <v>1413</v>
      </c>
      <c r="M29" s="34">
        <f>SUM(M27:M28)</f>
        <v>1</v>
      </c>
    </row>
    <row r="30" spans="1:16" ht="16.5" thickBot="1" x14ac:dyDescent="0.3">
      <c r="E30" s="4"/>
      <c r="F30" s="3"/>
      <c r="G30" s="43"/>
      <c r="H30" s="6"/>
    </row>
    <row r="31" spans="1:16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12" t="s">
        <v>248</v>
      </c>
      <c r="K31" s="13"/>
      <c r="L31" s="44" t="s">
        <v>16</v>
      </c>
      <c r="M31" s="19" t="s">
        <v>17</v>
      </c>
    </row>
    <row r="32" spans="1:16" x14ac:dyDescent="0.25">
      <c r="A32" s="15" t="s">
        <v>38</v>
      </c>
      <c r="B32" s="9">
        <v>1784</v>
      </c>
      <c r="C32" s="16">
        <f>B32/B34</f>
        <v>0.25215547703180213</v>
      </c>
      <c r="E32" s="15"/>
      <c r="F32" s="11" t="s">
        <v>628</v>
      </c>
      <c r="G32" s="95">
        <v>511</v>
      </c>
      <c r="H32" s="16">
        <f>G32/G37</f>
        <v>0.33751651254953763</v>
      </c>
      <c r="J32" s="15"/>
      <c r="K32" s="8" t="s">
        <v>250</v>
      </c>
      <c r="L32" s="9">
        <v>8</v>
      </c>
      <c r="M32" s="16">
        <f>L32/L34</f>
        <v>0.47058823529411764</v>
      </c>
    </row>
    <row r="33" spans="1:13" ht="16.5" thickBot="1" x14ac:dyDescent="0.3">
      <c r="A33" s="22" t="s">
        <v>39</v>
      </c>
      <c r="B33" s="28">
        <v>5291</v>
      </c>
      <c r="C33" s="29">
        <f>B33/B34</f>
        <v>0.74784452296819792</v>
      </c>
      <c r="E33" s="15"/>
      <c r="F33" s="11" t="s">
        <v>629</v>
      </c>
      <c r="G33" s="95">
        <v>248</v>
      </c>
      <c r="H33" s="16">
        <f>G33/G37</f>
        <v>0.16380449141347425</v>
      </c>
      <c r="J33" s="15"/>
      <c r="K33" s="10" t="s">
        <v>249</v>
      </c>
      <c r="L33" s="28">
        <v>9</v>
      </c>
      <c r="M33" s="29">
        <f>L33/L34</f>
        <v>0.52941176470588236</v>
      </c>
    </row>
    <row r="34" spans="1:13" ht="16.5" thickBot="1" x14ac:dyDescent="0.3">
      <c r="A34" s="32" t="s">
        <v>15</v>
      </c>
      <c r="B34" s="45">
        <f>SUM(B32:B33)</f>
        <v>7075</v>
      </c>
      <c r="C34" s="34">
        <f>SUM(C32:C33)</f>
        <v>1</v>
      </c>
      <c r="E34" s="15"/>
      <c r="F34" s="11" t="s">
        <v>630</v>
      </c>
      <c r="G34" s="95">
        <v>287</v>
      </c>
      <c r="H34" s="16">
        <f>G34/G37</f>
        <v>0.18956406869220607</v>
      </c>
      <c r="J34" s="27"/>
      <c r="K34" s="32" t="s">
        <v>15</v>
      </c>
      <c r="L34" s="45">
        <f>SUM(L32:L33)</f>
        <v>17</v>
      </c>
      <c r="M34" s="34">
        <f>SUM(M32:M33)</f>
        <v>1</v>
      </c>
    </row>
    <row r="35" spans="1:13" ht="16.5" thickBot="1" x14ac:dyDescent="0.3">
      <c r="E35" s="15"/>
      <c r="F35" s="11" t="s">
        <v>631</v>
      </c>
      <c r="G35" s="95">
        <v>368</v>
      </c>
      <c r="H35" s="16">
        <f>G35/G37</f>
        <v>0.24306472919418759</v>
      </c>
    </row>
    <row r="36" spans="1:13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100</v>
      </c>
      <c r="H36" s="29">
        <f>G36/G37</f>
        <v>6.6050198150594458E-2</v>
      </c>
      <c r="J36" s="12" t="s">
        <v>251</v>
      </c>
      <c r="K36" s="13"/>
      <c r="L36" s="44" t="s">
        <v>16</v>
      </c>
      <c r="M36" s="19" t="s">
        <v>17</v>
      </c>
    </row>
    <row r="37" spans="1:13" ht="16.5" thickBot="1" x14ac:dyDescent="0.3">
      <c r="A37" s="15" t="s">
        <v>53</v>
      </c>
      <c r="B37" s="9">
        <v>4793</v>
      </c>
      <c r="C37" s="16">
        <f>B37/B39</f>
        <v>0.60678566907203446</v>
      </c>
      <c r="E37" s="27"/>
      <c r="F37" s="39" t="s">
        <v>15</v>
      </c>
      <c r="G37" s="97">
        <f>SUM(G32:G36)</f>
        <v>1514</v>
      </c>
      <c r="H37" s="37">
        <f>SUM(H32:H36)</f>
        <v>0.99999999999999989</v>
      </c>
      <c r="J37" s="15"/>
      <c r="K37" s="8" t="s">
        <v>253</v>
      </c>
      <c r="L37" s="9">
        <v>1429</v>
      </c>
      <c r="M37" s="16">
        <f>L37/L39</f>
        <v>0.45093089302619122</v>
      </c>
    </row>
    <row r="38" spans="1:13" ht="16.5" thickBot="1" x14ac:dyDescent="0.3">
      <c r="A38" s="22" t="s">
        <v>54</v>
      </c>
      <c r="B38" s="28">
        <v>3106</v>
      </c>
      <c r="C38" s="29">
        <f>B38/B39</f>
        <v>0.39321433092796554</v>
      </c>
      <c r="F38" s="3"/>
      <c r="J38" s="15"/>
      <c r="K38" s="10" t="s">
        <v>252</v>
      </c>
      <c r="L38" s="28">
        <v>1740</v>
      </c>
      <c r="M38" s="29">
        <f>L38/L39</f>
        <v>0.54906910697380873</v>
      </c>
    </row>
    <row r="39" spans="1:13" ht="16.5" thickBot="1" x14ac:dyDescent="0.3">
      <c r="A39" s="32" t="s">
        <v>15</v>
      </c>
      <c r="B39" s="45">
        <f>SUM(B37:B38)</f>
        <v>7899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  <c r="J39" s="27"/>
      <c r="K39" s="32" t="s">
        <v>15</v>
      </c>
      <c r="L39" s="45">
        <f>SUM(L37:L38)</f>
        <v>3169</v>
      </c>
      <c r="M39" s="34">
        <f>SUM(M37:M38)</f>
        <v>1</v>
      </c>
    </row>
    <row r="40" spans="1:13" ht="16.5" thickBot="1" x14ac:dyDescent="0.3">
      <c r="E40" s="15"/>
      <c r="F40" s="11" t="s">
        <v>76</v>
      </c>
      <c r="G40" s="9">
        <v>691</v>
      </c>
      <c r="H40" s="16">
        <f>G40/G44</f>
        <v>0.46942934782608697</v>
      </c>
    </row>
    <row r="41" spans="1:13" x14ac:dyDescent="0.25">
      <c r="A41" s="12" t="s">
        <v>646</v>
      </c>
      <c r="B41" s="42" t="s">
        <v>16</v>
      </c>
      <c r="C41" s="14" t="s">
        <v>17</v>
      </c>
      <c r="E41" s="15"/>
      <c r="F41" s="11" t="s">
        <v>77</v>
      </c>
      <c r="G41" s="9">
        <v>309</v>
      </c>
      <c r="H41" s="16">
        <f>G41/G44</f>
        <v>0.20991847826086957</v>
      </c>
      <c r="J41" s="12" t="s">
        <v>254</v>
      </c>
      <c r="K41" s="13"/>
      <c r="L41" s="44" t="s">
        <v>16</v>
      </c>
      <c r="M41" s="19" t="s">
        <v>17</v>
      </c>
    </row>
    <row r="42" spans="1:13" x14ac:dyDescent="0.25">
      <c r="A42" s="15" t="s">
        <v>2</v>
      </c>
      <c r="B42" s="9">
        <v>0</v>
      </c>
      <c r="C42" s="16">
        <f>B42/B55</f>
        <v>0</v>
      </c>
      <c r="E42" s="15"/>
      <c r="F42" s="11" t="s">
        <v>78</v>
      </c>
      <c r="G42" s="9">
        <v>260</v>
      </c>
      <c r="H42" s="16">
        <f>G42/G44</f>
        <v>0.1766304347826087</v>
      </c>
      <c r="J42" s="15"/>
      <c r="K42" s="8" t="s">
        <v>256</v>
      </c>
      <c r="L42" s="9">
        <v>1488</v>
      </c>
      <c r="M42" s="16">
        <f>L42/L44</f>
        <v>0.42956120092378752</v>
      </c>
    </row>
    <row r="43" spans="1:13" ht="16.5" thickBot="1" x14ac:dyDescent="0.3">
      <c r="A43" s="15" t="s">
        <v>3</v>
      </c>
      <c r="B43" s="9">
        <v>9</v>
      </c>
      <c r="C43" s="16">
        <f>B43/B55</f>
        <v>0.15</v>
      </c>
      <c r="E43" s="15"/>
      <c r="F43" s="23" t="s">
        <v>79</v>
      </c>
      <c r="G43" s="28">
        <v>212</v>
      </c>
      <c r="H43" s="29">
        <f>G43/G44</f>
        <v>0.14402173913043478</v>
      </c>
      <c r="J43" s="15"/>
      <c r="K43" s="10" t="s">
        <v>255</v>
      </c>
      <c r="L43" s="28">
        <v>1976</v>
      </c>
      <c r="M43" s="29">
        <f>L43/L44</f>
        <v>0.57043879907621242</v>
      </c>
    </row>
    <row r="44" spans="1:13" ht="16.5" thickBot="1" x14ac:dyDescent="0.3">
      <c r="A44" s="15" t="s">
        <v>4</v>
      </c>
      <c r="B44" s="9">
        <v>0</v>
      </c>
      <c r="C44" s="16">
        <f>B44/B55</f>
        <v>0</v>
      </c>
      <c r="E44" s="27"/>
      <c r="F44" s="39" t="s">
        <v>15</v>
      </c>
      <c r="G44" s="45">
        <f>SUM(G40:G43)</f>
        <v>1472</v>
      </c>
      <c r="H44" s="34">
        <f>SUM(H40:H43)</f>
        <v>1</v>
      </c>
      <c r="J44" s="27"/>
      <c r="K44" s="32" t="s">
        <v>15</v>
      </c>
      <c r="L44" s="45">
        <f>SUM(L42:L43)</f>
        <v>3464</v>
      </c>
      <c r="M44" s="34">
        <f>SUM(M42:M43)</f>
        <v>1</v>
      </c>
    </row>
    <row r="45" spans="1:13" ht="16.5" thickBot="1" x14ac:dyDescent="0.3">
      <c r="A45" s="15" t="s">
        <v>5</v>
      </c>
      <c r="B45" s="9">
        <v>9</v>
      </c>
      <c r="C45" s="16">
        <f>B45/B55</f>
        <v>0.15</v>
      </c>
      <c r="E45" s="4"/>
      <c r="F45" s="3"/>
      <c r="G45" s="43"/>
      <c r="H45" s="4"/>
    </row>
    <row r="46" spans="1:13" x14ac:dyDescent="0.25">
      <c r="A46" s="15" t="s">
        <v>6</v>
      </c>
      <c r="B46" s="9">
        <v>0</v>
      </c>
      <c r="C46" s="16">
        <f>B46/B55</f>
        <v>0</v>
      </c>
      <c r="E46" s="12" t="s">
        <v>80</v>
      </c>
      <c r="F46" s="13"/>
      <c r="G46" s="42" t="s">
        <v>16</v>
      </c>
      <c r="H46" s="19" t="s">
        <v>17</v>
      </c>
      <c r="J46" s="12" t="s">
        <v>257</v>
      </c>
      <c r="K46" s="13"/>
      <c r="L46" s="44" t="s">
        <v>16</v>
      </c>
      <c r="M46" s="19" t="s">
        <v>17</v>
      </c>
    </row>
    <row r="47" spans="1:13" x14ac:dyDescent="0.25">
      <c r="A47" s="15" t="s">
        <v>7</v>
      </c>
      <c r="B47" s="9">
        <v>0</v>
      </c>
      <c r="C47" s="16">
        <f>B47/B55</f>
        <v>0</v>
      </c>
      <c r="E47" s="15"/>
      <c r="F47" s="11" t="s">
        <v>641</v>
      </c>
      <c r="G47" s="9">
        <v>1027</v>
      </c>
      <c r="H47" s="16">
        <f>G47/G49</f>
        <v>0.72940340909090906</v>
      </c>
      <c r="J47" s="15"/>
      <c r="K47" s="8" t="s">
        <v>258</v>
      </c>
      <c r="L47" s="9">
        <v>1041</v>
      </c>
      <c r="M47" s="16">
        <f>L47/L49</f>
        <v>0.30617647058823527</v>
      </c>
    </row>
    <row r="48" spans="1:13" ht="16.5" thickBot="1" x14ac:dyDescent="0.3">
      <c r="A48" s="15" t="s">
        <v>8</v>
      </c>
      <c r="B48" s="9">
        <v>0</v>
      </c>
      <c r="C48" s="16">
        <f>B48/B55</f>
        <v>0</v>
      </c>
      <c r="E48" s="15"/>
      <c r="F48" s="23" t="s">
        <v>82</v>
      </c>
      <c r="G48" s="28">
        <v>381</v>
      </c>
      <c r="H48" s="29">
        <f>G48/G49</f>
        <v>0.27059659090909088</v>
      </c>
      <c r="J48" s="15"/>
      <c r="K48" s="24" t="s">
        <v>259</v>
      </c>
      <c r="L48" s="28">
        <v>2359</v>
      </c>
      <c r="M48" s="29">
        <f>L48/L49</f>
        <v>0.69382352941176473</v>
      </c>
    </row>
    <row r="49" spans="1:13" ht="16.5" thickBot="1" x14ac:dyDescent="0.3">
      <c r="A49" s="15" t="s">
        <v>9</v>
      </c>
      <c r="B49" s="9">
        <v>1</v>
      </c>
      <c r="C49" s="16">
        <f>B49/B55</f>
        <v>1.6666666666666666E-2</v>
      </c>
      <c r="E49" s="27"/>
      <c r="F49" s="39" t="s">
        <v>15</v>
      </c>
      <c r="G49" s="45">
        <f>SUM(G47:G48)</f>
        <v>1408</v>
      </c>
      <c r="H49" s="34">
        <f>SUM(H47:H48)</f>
        <v>1</v>
      </c>
      <c r="J49" s="27"/>
      <c r="K49" s="32" t="s">
        <v>15</v>
      </c>
      <c r="L49" s="45">
        <f>SUM(L47:L48)</f>
        <v>3400</v>
      </c>
      <c r="M49" s="34">
        <f>SUM(M47:M48)</f>
        <v>1</v>
      </c>
    </row>
    <row r="50" spans="1:13" ht="16.5" thickBot="1" x14ac:dyDescent="0.3">
      <c r="A50" s="15" t="s">
        <v>10</v>
      </c>
      <c r="B50" s="9">
        <v>0</v>
      </c>
      <c r="C50" s="16">
        <f>B50/B55</f>
        <v>0</v>
      </c>
      <c r="F50" s="3"/>
    </row>
    <row r="51" spans="1:13" x14ac:dyDescent="0.25">
      <c r="A51" s="15" t="s">
        <v>11</v>
      </c>
      <c r="B51" s="9">
        <v>10</v>
      </c>
      <c r="C51" s="16">
        <f>B51/B55</f>
        <v>0.16666666666666666</v>
      </c>
      <c r="E51" s="12" t="s">
        <v>83</v>
      </c>
      <c r="F51" s="13"/>
      <c r="G51" s="42" t="s">
        <v>16</v>
      </c>
      <c r="H51" s="19" t="s">
        <v>17</v>
      </c>
    </row>
    <row r="52" spans="1:13" x14ac:dyDescent="0.25">
      <c r="A52" s="15" t="s">
        <v>12</v>
      </c>
      <c r="B52" s="9">
        <v>0</v>
      </c>
      <c r="C52" s="16">
        <f>B52/B55</f>
        <v>0</v>
      </c>
      <c r="E52" s="15"/>
      <c r="F52" s="11" t="s">
        <v>84</v>
      </c>
      <c r="G52" s="9">
        <v>930</v>
      </c>
      <c r="H52" s="16">
        <f>G52/G54</f>
        <v>0.6783369803063457</v>
      </c>
    </row>
    <row r="53" spans="1:13" ht="16.5" thickBot="1" x14ac:dyDescent="0.3">
      <c r="A53" s="15" t="s">
        <v>13</v>
      </c>
      <c r="B53" s="9">
        <v>25</v>
      </c>
      <c r="C53" s="16">
        <f>B53/B55</f>
        <v>0.41666666666666669</v>
      </c>
      <c r="E53" s="15"/>
      <c r="F53" s="23" t="s">
        <v>85</v>
      </c>
      <c r="G53" s="28">
        <v>441</v>
      </c>
      <c r="H53" s="29">
        <f>G53/G54</f>
        <v>0.32166301969365424</v>
      </c>
    </row>
    <row r="54" spans="1:13" ht="16.5" thickBot="1" x14ac:dyDescent="0.3">
      <c r="A54" s="22" t="s">
        <v>14</v>
      </c>
      <c r="B54" s="28">
        <v>6</v>
      </c>
      <c r="C54" s="29">
        <f>B54/B55</f>
        <v>0.1</v>
      </c>
      <c r="E54" s="27"/>
      <c r="F54" s="39" t="s">
        <v>15</v>
      </c>
      <c r="G54" s="45">
        <f>SUM(G52:G53)</f>
        <v>1371</v>
      </c>
      <c r="H54" s="34">
        <f>SUM(H52:H53)</f>
        <v>1</v>
      </c>
    </row>
    <row r="55" spans="1:13" ht="16.5" thickBot="1" x14ac:dyDescent="0.3">
      <c r="A55" s="32" t="s">
        <v>15</v>
      </c>
      <c r="B55" s="45">
        <f>SUM(B42:B54)</f>
        <v>60</v>
      </c>
      <c r="C55" s="34">
        <f>SUM(C42:C54)</f>
        <v>0.99999999999999989</v>
      </c>
      <c r="F55" s="3"/>
    </row>
    <row r="56" spans="1:13" ht="16.5" thickBot="1" x14ac:dyDescent="0.3">
      <c r="B56"/>
      <c r="E56" s="12" t="s">
        <v>86</v>
      </c>
      <c r="F56" s="13"/>
      <c r="G56" s="42" t="s">
        <v>16</v>
      </c>
      <c r="H56" s="19" t="s">
        <v>17</v>
      </c>
    </row>
    <row r="57" spans="1:13" x14ac:dyDescent="0.25">
      <c r="A57" s="12" t="s">
        <v>649</v>
      </c>
      <c r="B57" s="42" t="s">
        <v>16</v>
      </c>
      <c r="C57" s="14" t="s">
        <v>17</v>
      </c>
      <c r="E57" s="15"/>
      <c r="F57" s="11" t="s">
        <v>87</v>
      </c>
      <c r="G57" s="9">
        <v>623</v>
      </c>
      <c r="H57" s="16">
        <f>G57/G59</f>
        <v>0.43596920923722882</v>
      </c>
    </row>
    <row r="58" spans="1:13" ht="16.5" thickBot="1" x14ac:dyDescent="0.3">
      <c r="A58" s="15" t="s">
        <v>2</v>
      </c>
      <c r="B58" s="9">
        <v>40</v>
      </c>
      <c r="C58" s="16">
        <f>B58/B71</f>
        <v>3.6741067328005879E-3</v>
      </c>
      <c r="E58" s="15"/>
      <c r="F58" s="23" t="s">
        <v>88</v>
      </c>
      <c r="G58" s="28">
        <v>806</v>
      </c>
      <c r="H58" s="29">
        <f>G58/G59</f>
        <v>0.56403079076277118</v>
      </c>
    </row>
    <row r="59" spans="1:13" ht="16.5" thickBot="1" x14ac:dyDescent="0.3">
      <c r="A59" s="15" t="s">
        <v>3</v>
      </c>
      <c r="B59" s="9">
        <v>1176</v>
      </c>
      <c r="C59" s="16">
        <f>B59/B71</f>
        <v>0.10801873794433728</v>
      </c>
      <c r="E59" s="27"/>
      <c r="F59" s="39" t="s">
        <v>15</v>
      </c>
      <c r="G59" s="45">
        <f>SUM(G57:G58)</f>
        <v>1429</v>
      </c>
      <c r="H59" s="34">
        <f>SUM(H57:H58)</f>
        <v>1</v>
      </c>
    </row>
    <row r="60" spans="1:13" ht="16.5" thickBot="1" x14ac:dyDescent="0.3">
      <c r="A60" s="15" t="s">
        <v>4</v>
      </c>
      <c r="B60" s="9">
        <v>14</v>
      </c>
      <c r="C60" s="16">
        <f>B60/B71</f>
        <v>1.2859373564802058E-3</v>
      </c>
      <c r="F60" s="3"/>
    </row>
    <row r="61" spans="1:13" x14ac:dyDescent="0.25">
      <c r="A61" s="15" t="s">
        <v>5</v>
      </c>
      <c r="B61" s="9">
        <v>1782</v>
      </c>
      <c r="C61" s="16">
        <f>B61/B71</f>
        <v>0.16368145494626618</v>
      </c>
      <c r="E61" s="12" t="s">
        <v>89</v>
      </c>
      <c r="F61" s="13"/>
      <c r="G61" s="42" t="s">
        <v>16</v>
      </c>
      <c r="H61" s="19" t="s">
        <v>17</v>
      </c>
    </row>
    <row r="62" spans="1:13" x14ac:dyDescent="0.25">
      <c r="A62" s="15" t="s">
        <v>6</v>
      </c>
      <c r="B62" s="9">
        <v>4</v>
      </c>
      <c r="C62" s="16">
        <f>B62/B71</f>
        <v>3.674106732800588E-4</v>
      </c>
      <c r="E62" s="15"/>
      <c r="F62" s="11" t="s">
        <v>90</v>
      </c>
      <c r="G62" s="9">
        <v>691</v>
      </c>
      <c r="H62" s="16">
        <f>G62/G64</f>
        <v>0.48627726952850103</v>
      </c>
    </row>
    <row r="63" spans="1:13" ht="16.5" thickBot="1" x14ac:dyDescent="0.3">
      <c r="A63" s="15" t="s">
        <v>7</v>
      </c>
      <c r="B63" s="9">
        <v>0</v>
      </c>
      <c r="C63" s="16">
        <f>B63/B71</f>
        <v>0</v>
      </c>
      <c r="E63" s="15"/>
      <c r="F63" s="23" t="s">
        <v>91</v>
      </c>
      <c r="G63" s="28">
        <v>730</v>
      </c>
      <c r="H63" s="29">
        <f>G63/G64</f>
        <v>0.51372273047149897</v>
      </c>
    </row>
    <row r="64" spans="1:13" ht="16.5" thickBot="1" x14ac:dyDescent="0.3">
      <c r="A64" s="15" t="s">
        <v>8</v>
      </c>
      <c r="B64" s="9">
        <v>48</v>
      </c>
      <c r="C64" s="16">
        <f>B64/B71</f>
        <v>4.4089280793607058E-3</v>
      </c>
      <c r="E64" s="27"/>
      <c r="F64" s="39" t="s">
        <v>15</v>
      </c>
      <c r="G64" s="45">
        <f>SUM(G62:G63)</f>
        <v>1421</v>
      </c>
      <c r="H64" s="34">
        <f>SUM(H62:H63)</f>
        <v>1</v>
      </c>
    </row>
    <row r="65" spans="1:8" ht="16.5" thickBot="1" x14ac:dyDescent="0.3">
      <c r="A65" s="15" t="s">
        <v>9</v>
      </c>
      <c r="B65" s="9">
        <v>309</v>
      </c>
      <c r="C65" s="16">
        <f>B65/B71</f>
        <v>2.8382474510884541E-2</v>
      </c>
      <c r="F65" s="3"/>
    </row>
    <row r="66" spans="1:8" x14ac:dyDescent="0.25">
      <c r="A66" s="15" t="s">
        <v>10</v>
      </c>
      <c r="B66" s="9">
        <v>14</v>
      </c>
      <c r="C66" s="16">
        <f>B66/B71</f>
        <v>1.2859373564802058E-3</v>
      </c>
      <c r="E66" s="12" t="s">
        <v>92</v>
      </c>
      <c r="F66" s="13"/>
      <c r="G66" s="42" t="s">
        <v>16</v>
      </c>
      <c r="H66" s="19" t="s">
        <v>17</v>
      </c>
    </row>
    <row r="67" spans="1:8" x14ac:dyDescent="0.25">
      <c r="A67" s="15" t="s">
        <v>11</v>
      </c>
      <c r="B67" s="9">
        <v>1837</v>
      </c>
      <c r="C67" s="16">
        <f>B67/B71</f>
        <v>0.168733351703867</v>
      </c>
      <c r="E67" s="15"/>
      <c r="F67" s="11" t="s">
        <v>93</v>
      </c>
      <c r="G67" s="9">
        <v>726</v>
      </c>
      <c r="H67" s="16">
        <f>G67/G70</f>
        <v>0.4</v>
      </c>
    </row>
    <row r="68" spans="1:8" x14ac:dyDescent="0.25">
      <c r="A68" s="15" t="s">
        <v>12</v>
      </c>
      <c r="B68" s="9">
        <v>12</v>
      </c>
      <c r="C68" s="16">
        <f>B68/B71</f>
        <v>1.1022320198401765E-3</v>
      </c>
      <c r="E68" s="15"/>
      <c r="F68" s="11" t="s">
        <v>94</v>
      </c>
      <c r="G68" s="9">
        <v>413</v>
      </c>
      <c r="H68" s="16">
        <f>G68/G70</f>
        <v>0.2275482093663912</v>
      </c>
    </row>
    <row r="69" spans="1:8" ht="16.5" thickBot="1" x14ac:dyDescent="0.3">
      <c r="A69" s="15" t="s">
        <v>13</v>
      </c>
      <c r="B69" s="9">
        <v>5438</v>
      </c>
      <c r="C69" s="16">
        <f>B69/B71</f>
        <v>0.49949481032423992</v>
      </c>
      <c r="E69" s="15"/>
      <c r="F69" s="23" t="s">
        <v>95</v>
      </c>
      <c r="G69" s="28">
        <v>676</v>
      </c>
      <c r="H69" s="29">
        <f>G69/G70</f>
        <v>0.37245179063360884</v>
      </c>
    </row>
    <row r="70" spans="1:8" ht="16.5" thickBot="1" x14ac:dyDescent="0.3">
      <c r="A70" s="22" t="s">
        <v>14</v>
      </c>
      <c r="B70" s="28">
        <v>213</v>
      </c>
      <c r="C70" s="29">
        <f>B70/B71</f>
        <v>1.9564618352163131E-2</v>
      </c>
      <c r="E70" s="27"/>
      <c r="F70" s="39" t="s">
        <v>15</v>
      </c>
      <c r="G70" s="45">
        <f>SUM(G67:G69)</f>
        <v>1815</v>
      </c>
      <c r="H70" s="34">
        <f>SUM(H67:H69)</f>
        <v>1</v>
      </c>
    </row>
    <row r="71" spans="1:8" ht="16.5" thickBot="1" x14ac:dyDescent="0.3">
      <c r="A71" s="32" t="s">
        <v>15</v>
      </c>
      <c r="B71" s="45">
        <f>SUM(B58:B70)</f>
        <v>10887</v>
      </c>
      <c r="C71" s="34">
        <f>SUM(C58:C70)</f>
        <v>1</v>
      </c>
      <c r="F71" s="3"/>
    </row>
    <row r="72" spans="1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1:8" x14ac:dyDescent="0.25">
      <c r="B73"/>
      <c r="E73" s="15"/>
      <c r="F73" s="11" t="s">
        <v>97</v>
      </c>
      <c r="G73" s="9">
        <v>601</v>
      </c>
      <c r="H73" s="16">
        <f>G73/G75</f>
        <v>0.35352941176470587</v>
      </c>
    </row>
    <row r="74" spans="1:8" ht="16.5" thickBot="1" x14ac:dyDescent="0.3">
      <c r="B74"/>
      <c r="E74" s="15"/>
      <c r="F74" s="23" t="s">
        <v>98</v>
      </c>
      <c r="G74" s="28">
        <v>1099</v>
      </c>
      <c r="H74" s="29">
        <f>G74/G75</f>
        <v>0.64647058823529413</v>
      </c>
    </row>
    <row r="75" spans="1:8" ht="16.5" thickBot="1" x14ac:dyDescent="0.3">
      <c r="B75"/>
      <c r="E75" s="27"/>
      <c r="F75" s="39" t="s">
        <v>15</v>
      </c>
      <c r="G75" s="45">
        <f>SUM(G73:G74)</f>
        <v>1700</v>
      </c>
      <c r="H75" s="34">
        <f>SUM(H73:H74)</f>
        <v>1</v>
      </c>
    </row>
    <row r="76" spans="1:8" ht="16.5" thickBot="1" x14ac:dyDescent="0.3">
      <c r="B76"/>
      <c r="F76" s="3"/>
    </row>
    <row r="77" spans="1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1:8" x14ac:dyDescent="0.25">
      <c r="B78"/>
      <c r="E78" s="15"/>
      <c r="F78" s="11" t="s">
        <v>100</v>
      </c>
      <c r="G78" s="9">
        <v>1653</v>
      </c>
      <c r="H78" s="16">
        <f>G78/G82</f>
        <v>0.76955307262569828</v>
      </c>
    </row>
    <row r="79" spans="1:8" x14ac:dyDescent="0.25">
      <c r="B79"/>
      <c r="E79" s="22"/>
      <c r="F79" s="23" t="s">
        <v>101</v>
      </c>
      <c r="G79" s="28">
        <v>120</v>
      </c>
      <c r="H79" s="29">
        <f>G79/G82</f>
        <v>5.5865921787709494E-2</v>
      </c>
    </row>
    <row r="80" spans="1:8" x14ac:dyDescent="0.25">
      <c r="B80"/>
      <c r="E80" s="15"/>
      <c r="F80" s="11" t="s">
        <v>635</v>
      </c>
      <c r="G80" s="9">
        <v>289</v>
      </c>
      <c r="H80" s="16">
        <f>G80/G82</f>
        <v>0.13454376163873372</v>
      </c>
    </row>
    <row r="81" spans="2:8" ht="16.5" thickBot="1" x14ac:dyDescent="0.3">
      <c r="B81"/>
      <c r="E81" s="17"/>
      <c r="F81" s="91" t="s">
        <v>636</v>
      </c>
      <c r="G81" s="40">
        <v>86</v>
      </c>
      <c r="H81" s="41">
        <f>G81/G82</f>
        <v>4.0037243947858472E-2</v>
      </c>
    </row>
    <row r="82" spans="2:8" ht="16.5" thickBot="1" x14ac:dyDescent="0.3">
      <c r="B82"/>
      <c r="E82" s="104"/>
      <c r="F82" s="105" t="s">
        <v>15</v>
      </c>
      <c r="G82" s="106">
        <f>SUM(G78:G81)</f>
        <v>2148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698</v>
      </c>
      <c r="H85" s="16">
        <f>G85/G88</f>
        <v>0.39908519153802174</v>
      </c>
    </row>
    <row r="86" spans="2:8" x14ac:dyDescent="0.25">
      <c r="B86"/>
      <c r="E86" s="15"/>
      <c r="F86" s="11" t="s">
        <v>104</v>
      </c>
      <c r="G86" s="9">
        <v>679</v>
      </c>
      <c r="H86" s="16">
        <f>G86/G88</f>
        <v>0.38822184105202973</v>
      </c>
    </row>
    <row r="87" spans="2:8" ht="16.5" thickBot="1" x14ac:dyDescent="0.3">
      <c r="B87"/>
      <c r="E87" s="15"/>
      <c r="F87" s="23" t="s">
        <v>105</v>
      </c>
      <c r="G87" s="28">
        <v>372</v>
      </c>
      <c r="H87" s="29">
        <f>G87/G88</f>
        <v>0.21269296740994853</v>
      </c>
    </row>
    <row r="88" spans="2:8" ht="16.5" thickBot="1" x14ac:dyDescent="0.3">
      <c r="B88"/>
      <c r="E88" s="27"/>
      <c r="F88" s="39" t="s">
        <v>15</v>
      </c>
      <c r="G88" s="45">
        <f>SUM(G85:G87)</f>
        <v>1749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1027</v>
      </c>
      <c r="H91" s="16">
        <f>G91/G93</f>
        <v>0.59227220299884664</v>
      </c>
    </row>
    <row r="92" spans="2:8" ht="16.5" thickBot="1" x14ac:dyDescent="0.3">
      <c r="B92"/>
      <c r="E92" s="15"/>
      <c r="F92" s="23" t="s">
        <v>108</v>
      </c>
      <c r="G92" s="28">
        <v>707</v>
      </c>
      <c r="H92" s="29">
        <f>G92/G93</f>
        <v>0.40772779700115341</v>
      </c>
    </row>
    <row r="93" spans="2:8" ht="16.5" thickBot="1" x14ac:dyDescent="0.3">
      <c r="B93"/>
      <c r="E93" s="27"/>
      <c r="F93" s="39" t="s">
        <v>15</v>
      </c>
      <c r="G93" s="45">
        <f>SUM(G91:G92)</f>
        <v>1734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873</v>
      </c>
      <c r="H96" s="16">
        <f>G96/G98</f>
        <v>0.53329260843005499</v>
      </c>
    </row>
    <row r="97" spans="2:8" ht="16.5" thickBot="1" x14ac:dyDescent="0.3">
      <c r="B97"/>
      <c r="E97" s="15"/>
      <c r="F97" s="23" t="s">
        <v>111</v>
      </c>
      <c r="G97" s="28">
        <v>764</v>
      </c>
      <c r="H97" s="29">
        <f>G97/G98</f>
        <v>0.46670739156994501</v>
      </c>
    </row>
    <row r="98" spans="2:8" ht="16.5" thickBot="1" x14ac:dyDescent="0.3">
      <c r="B98"/>
      <c r="E98" s="27"/>
      <c r="F98" s="39" t="s">
        <v>15</v>
      </c>
      <c r="G98" s="45">
        <f>SUM(G96:G97)</f>
        <v>1637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523</v>
      </c>
      <c r="H101" s="16">
        <f>G101/G103</f>
        <v>0.54707112970711302</v>
      </c>
    </row>
    <row r="102" spans="2:8" ht="16.5" thickBot="1" x14ac:dyDescent="0.3">
      <c r="B102"/>
      <c r="E102" s="15"/>
      <c r="F102" s="23" t="s">
        <v>114</v>
      </c>
      <c r="G102" s="28">
        <v>433</v>
      </c>
      <c r="H102" s="29">
        <f>G102/G103</f>
        <v>0.45292887029288703</v>
      </c>
    </row>
    <row r="103" spans="2:8" ht="16.5" thickBot="1" x14ac:dyDescent="0.3">
      <c r="B103"/>
      <c r="E103" s="27"/>
      <c r="F103" s="39" t="s">
        <v>15</v>
      </c>
      <c r="G103" s="45">
        <f>SUM(G101:G102)</f>
        <v>956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544</v>
      </c>
      <c r="H106" s="16">
        <f>G106/G108</f>
        <v>0.5205741626794258</v>
      </c>
    </row>
    <row r="107" spans="2:8" ht="16.5" thickBot="1" x14ac:dyDescent="0.3">
      <c r="B107"/>
      <c r="E107" s="15"/>
      <c r="F107" s="23" t="s">
        <v>117</v>
      </c>
      <c r="G107" s="28">
        <v>501</v>
      </c>
      <c r="H107" s="29">
        <f>G107/G108</f>
        <v>0.47942583732057414</v>
      </c>
    </row>
    <row r="108" spans="2:8" ht="16.5" thickBot="1" x14ac:dyDescent="0.3">
      <c r="B108"/>
      <c r="E108" s="27"/>
      <c r="F108" s="39" t="s">
        <v>15</v>
      </c>
      <c r="G108" s="45">
        <f>SUM(G106:G107)</f>
        <v>1045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518</v>
      </c>
      <c r="H111" s="16">
        <f>G111/G116</f>
        <v>0.30098779779198143</v>
      </c>
    </row>
    <row r="112" spans="2:8" x14ac:dyDescent="0.25">
      <c r="B112"/>
      <c r="E112" s="15"/>
      <c r="F112" s="11" t="s">
        <v>120</v>
      </c>
      <c r="G112" s="9">
        <v>123</v>
      </c>
      <c r="H112" s="16">
        <f>G112/G116</f>
        <v>7.1470075537478209E-2</v>
      </c>
    </row>
    <row r="113" spans="2:8" x14ac:dyDescent="0.25">
      <c r="B113"/>
      <c r="E113" s="15"/>
      <c r="F113" s="11" t="s">
        <v>121</v>
      </c>
      <c r="G113" s="9">
        <v>390</v>
      </c>
      <c r="H113" s="16">
        <f>G113/G116</f>
        <v>0.22661243463102848</v>
      </c>
    </row>
    <row r="114" spans="2:8" x14ac:dyDescent="0.25">
      <c r="B114"/>
      <c r="E114" s="15"/>
      <c r="F114" s="11" t="s">
        <v>122</v>
      </c>
      <c r="G114" s="9">
        <v>267</v>
      </c>
      <c r="H114" s="16">
        <f>G114/G116</f>
        <v>0.15514235909355026</v>
      </c>
    </row>
    <row r="115" spans="2:8" ht="16.5" thickBot="1" x14ac:dyDescent="0.3">
      <c r="B115"/>
      <c r="E115" s="15"/>
      <c r="F115" s="23" t="s">
        <v>123</v>
      </c>
      <c r="G115" s="28">
        <v>423</v>
      </c>
      <c r="H115" s="29">
        <f>G115/G116</f>
        <v>0.24578733294596164</v>
      </c>
    </row>
    <row r="116" spans="2:8" ht="16.5" thickBot="1" x14ac:dyDescent="0.3">
      <c r="B116"/>
      <c r="E116" s="27"/>
      <c r="F116" s="39" t="s">
        <v>15</v>
      </c>
      <c r="G116" s="45">
        <f>SUM(G111:G115)</f>
        <v>1721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792</v>
      </c>
      <c r="H119" s="16">
        <f>G119/G121</f>
        <v>0.47624774503908601</v>
      </c>
    </row>
    <row r="120" spans="2:8" ht="16.5" thickBot="1" x14ac:dyDescent="0.3">
      <c r="B120"/>
      <c r="E120" s="15"/>
      <c r="F120" s="23" t="s">
        <v>126</v>
      </c>
      <c r="G120" s="28">
        <v>871</v>
      </c>
      <c r="H120" s="29">
        <f>G120/G121</f>
        <v>0.52375225496091404</v>
      </c>
    </row>
    <row r="121" spans="2:8" ht="16.5" thickBot="1" x14ac:dyDescent="0.3">
      <c r="B121"/>
      <c r="E121" s="27"/>
      <c r="F121" s="39" t="s">
        <v>15</v>
      </c>
      <c r="G121" s="45">
        <f>SUM(G119:G120)</f>
        <v>1663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780</v>
      </c>
      <c r="H124" s="16">
        <f>G124/G127</f>
        <v>0.46987951807228917</v>
      </c>
    </row>
    <row r="125" spans="2:8" x14ac:dyDescent="0.25">
      <c r="B125"/>
      <c r="E125" s="15"/>
      <c r="F125" s="11" t="s">
        <v>129</v>
      </c>
      <c r="G125" s="9">
        <v>299</v>
      </c>
      <c r="H125" s="16">
        <f>G125/G127</f>
        <v>0.18012048192771085</v>
      </c>
    </row>
    <row r="126" spans="2:8" ht="16.5" thickBot="1" x14ac:dyDescent="0.3">
      <c r="B126"/>
      <c r="E126" s="15"/>
      <c r="F126" s="23" t="s">
        <v>130</v>
      </c>
      <c r="G126" s="28">
        <v>581</v>
      </c>
      <c r="H126" s="29">
        <f>G126/G127</f>
        <v>0.35</v>
      </c>
    </row>
    <row r="127" spans="2:8" ht="16.5" thickBot="1" x14ac:dyDescent="0.3">
      <c r="B127"/>
      <c r="E127" s="27"/>
      <c r="F127" s="39" t="s">
        <v>15</v>
      </c>
      <c r="G127" s="45">
        <f>SUM(G124:G126)</f>
        <v>1660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713</v>
      </c>
      <c r="H130" s="16">
        <f>G130/G134</f>
        <v>0.42164399763453581</v>
      </c>
    </row>
    <row r="131" spans="2:8" x14ac:dyDescent="0.25">
      <c r="B131"/>
      <c r="E131" s="15"/>
      <c r="F131" s="11" t="s">
        <v>133</v>
      </c>
      <c r="G131" s="9">
        <v>156</v>
      </c>
      <c r="H131" s="16">
        <f>G131/G134</f>
        <v>9.2253104671791833E-2</v>
      </c>
    </row>
    <row r="132" spans="2:8" x14ac:dyDescent="0.25">
      <c r="B132"/>
      <c r="E132" s="15"/>
      <c r="F132" s="11" t="s">
        <v>134</v>
      </c>
      <c r="G132" s="9">
        <v>683</v>
      </c>
      <c r="H132" s="16">
        <f>G132/G134</f>
        <v>0.40390301596688349</v>
      </c>
    </row>
    <row r="133" spans="2:8" ht="16.5" thickBot="1" x14ac:dyDescent="0.3">
      <c r="B133"/>
      <c r="E133" s="15"/>
      <c r="F133" s="23" t="s">
        <v>135</v>
      </c>
      <c r="G133" s="28">
        <v>139</v>
      </c>
      <c r="H133" s="29">
        <f>G133/G134</f>
        <v>8.2199881726788881E-2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1691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912</v>
      </c>
      <c r="H137" s="16">
        <f>G137/G139</f>
        <v>0.5544072948328268</v>
      </c>
    </row>
    <row r="138" spans="2:8" ht="16.5" thickBot="1" x14ac:dyDescent="0.3">
      <c r="B138"/>
      <c r="E138" s="15"/>
      <c r="F138" s="23" t="s">
        <v>138</v>
      </c>
      <c r="G138" s="28">
        <v>733</v>
      </c>
      <c r="H138" s="29">
        <f>G138/G139</f>
        <v>0.44559270516717325</v>
      </c>
    </row>
    <row r="139" spans="2:8" ht="16.5" thickBot="1" x14ac:dyDescent="0.3">
      <c r="B139"/>
      <c r="E139" s="27"/>
      <c r="F139" s="39" t="s">
        <v>15</v>
      </c>
      <c r="G139" s="45">
        <f>SUM(G137:G138)</f>
        <v>1645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267</v>
      </c>
      <c r="H142" s="16">
        <f>G142/G146</f>
        <v>0.15650644783118406</v>
      </c>
    </row>
    <row r="143" spans="2:8" x14ac:dyDescent="0.25">
      <c r="E143" s="15"/>
      <c r="F143" s="11" t="s">
        <v>141</v>
      </c>
      <c r="G143" s="9">
        <v>613</v>
      </c>
      <c r="H143" s="16">
        <f>G143/G146</f>
        <v>0.3593200468933177</v>
      </c>
    </row>
    <row r="144" spans="2:8" x14ac:dyDescent="0.25">
      <c r="E144" s="15"/>
      <c r="F144" s="11" t="s">
        <v>142</v>
      </c>
      <c r="G144" s="9">
        <v>351</v>
      </c>
      <c r="H144" s="16">
        <f>G144/G146</f>
        <v>0.20574443141852286</v>
      </c>
    </row>
    <row r="145" spans="5:8" ht="16.5" thickBot="1" x14ac:dyDescent="0.3">
      <c r="E145" s="15"/>
      <c r="F145" s="23" t="s">
        <v>143</v>
      </c>
      <c r="G145" s="28">
        <v>475</v>
      </c>
      <c r="H145" s="29">
        <f>G145/G146</f>
        <v>0.27842907385697541</v>
      </c>
    </row>
    <row r="146" spans="5:8" ht="16.5" thickBot="1" x14ac:dyDescent="0.3">
      <c r="E146" s="27"/>
      <c r="F146" s="39" t="s">
        <v>15</v>
      </c>
      <c r="G146" s="45">
        <f>SUM(G142:G145)</f>
        <v>1706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713</v>
      </c>
      <c r="H149" s="16">
        <f>G149/G152</f>
        <v>0.4155011655011655</v>
      </c>
    </row>
    <row r="150" spans="5:8" x14ac:dyDescent="0.25">
      <c r="E150" s="15"/>
      <c r="F150" s="11" t="s">
        <v>146</v>
      </c>
      <c r="G150" s="9">
        <v>314</v>
      </c>
      <c r="H150" s="16">
        <f>G150/G152</f>
        <v>0.18298368298368298</v>
      </c>
    </row>
    <row r="151" spans="5:8" ht="16.5" thickBot="1" x14ac:dyDescent="0.3">
      <c r="E151" s="15"/>
      <c r="F151" s="23" t="s">
        <v>147</v>
      </c>
      <c r="G151" s="28">
        <v>689</v>
      </c>
      <c r="H151" s="29">
        <f>G151/G152</f>
        <v>0.40151515151515149</v>
      </c>
    </row>
    <row r="152" spans="5:8" ht="16.5" thickBot="1" x14ac:dyDescent="0.3">
      <c r="E152" s="27"/>
      <c r="F152" s="39" t="s">
        <v>15</v>
      </c>
      <c r="G152" s="45">
        <f>SUM(G149:G151)</f>
        <v>1716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783</v>
      </c>
      <c r="H155" s="16">
        <f>G155/G158</f>
        <v>0.46607142857142858</v>
      </c>
    </row>
    <row r="156" spans="5:8" x14ac:dyDescent="0.25">
      <c r="E156" s="15"/>
      <c r="F156" s="11" t="s">
        <v>150</v>
      </c>
      <c r="G156" s="9">
        <v>308</v>
      </c>
      <c r="H156" s="16">
        <f>G156/G158</f>
        <v>0.18333333333333332</v>
      </c>
    </row>
    <row r="157" spans="5:8" ht="16.5" thickBot="1" x14ac:dyDescent="0.3">
      <c r="E157" s="15"/>
      <c r="F157" s="23" t="s">
        <v>151</v>
      </c>
      <c r="G157" s="28">
        <v>589</v>
      </c>
      <c r="H157" s="29">
        <f>G157/G158</f>
        <v>0.35059523809523807</v>
      </c>
    </row>
    <row r="158" spans="5:8" ht="16.5" thickBot="1" x14ac:dyDescent="0.3">
      <c r="E158" s="27"/>
      <c r="F158" s="39" t="s">
        <v>15</v>
      </c>
      <c r="G158" s="45">
        <f>SUM(G155:G157)</f>
        <v>1680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954</v>
      </c>
      <c r="H161" s="16">
        <f>G161/G163</f>
        <v>0.58241758241758246</v>
      </c>
    </row>
    <row r="162" spans="5:8" ht="16.5" thickBot="1" x14ac:dyDescent="0.3">
      <c r="E162" s="15"/>
      <c r="F162" s="23" t="s">
        <v>154</v>
      </c>
      <c r="G162" s="28">
        <v>684</v>
      </c>
      <c r="H162" s="29">
        <f>G162/G163</f>
        <v>0.4175824175824176</v>
      </c>
    </row>
    <row r="163" spans="5:8" ht="16.5" thickBot="1" x14ac:dyDescent="0.3">
      <c r="E163" s="27"/>
      <c r="F163" s="39" t="s">
        <v>15</v>
      </c>
      <c r="G163" s="45">
        <f>SUM(G161:G162)</f>
        <v>1638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1077</v>
      </c>
      <c r="H166" s="16">
        <f>G166/G168</f>
        <v>0.65272727272727271</v>
      </c>
    </row>
    <row r="167" spans="5:8" ht="16.5" thickBot="1" x14ac:dyDescent="0.3">
      <c r="E167" s="15"/>
      <c r="F167" s="23" t="s">
        <v>157</v>
      </c>
      <c r="G167" s="28">
        <v>573</v>
      </c>
      <c r="H167" s="29">
        <f>G167/G168</f>
        <v>0.34727272727272729</v>
      </c>
    </row>
    <row r="168" spans="5:8" ht="16.5" thickBot="1" x14ac:dyDescent="0.3">
      <c r="E168" s="27"/>
      <c r="F168" s="39" t="s">
        <v>15</v>
      </c>
      <c r="G168" s="45">
        <f>SUM(G166:G167)</f>
        <v>1650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824</v>
      </c>
      <c r="H171" s="16">
        <f>G171/G176</f>
        <v>0.24128843338213762</v>
      </c>
    </row>
    <row r="172" spans="5:8" x14ac:dyDescent="0.25">
      <c r="E172" s="15"/>
      <c r="F172" s="11" t="s">
        <v>50</v>
      </c>
      <c r="G172" s="9">
        <v>1101</v>
      </c>
      <c r="H172" s="16">
        <f>G172/G176</f>
        <v>0.32240117130307466</v>
      </c>
    </row>
    <row r="173" spans="5:8" x14ac:dyDescent="0.25">
      <c r="E173" s="15"/>
      <c r="F173" s="11" t="s">
        <v>160</v>
      </c>
      <c r="G173" s="9">
        <v>613</v>
      </c>
      <c r="H173" s="16">
        <f>G173/G176</f>
        <v>0.17950219619326502</v>
      </c>
    </row>
    <row r="174" spans="5:8" x14ac:dyDescent="0.25">
      <c r="E174" s="15"/>
      <c r="F174" s="11" t="s">
        <v>161</v>
      </c>
      <c r="G174" s="9">
        <v>340</v>
      </c>
      <c r="H174" s="16">
        <f>G174/G176</f>
        <v>9.9560761346998539E-2</v>
      </c>
    </row>
    <row r="175" spans="5:8" ht="16.5" thickBot="1" x14ac:dyDescent="0.3">
      <c r="E175" s="15"/>
      <c r="F175" s="23" t="s">
        <v>162</v>
      </c>
      <c r="G175" s="28">
        <v>537</v>
      </c>
      <c r="H175" s="29">
        <f>G175/G176</f>
        <v>0.15724743777452416</v>
      </c>
    </row>
    <row r="176" spans="5:8" ht="16.5" thickBot="1" x14ac:dyDescent="0.3">
      <c r="E176" s="27"/>
      <c r="F176" s="39" t="s">
        <v>15</v>
      </c>
      <c r="G176" s="45">
        <f>SUM(G171:G175)</f>
        <v>3415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2543</v>
      </c>
      <c r="H179" s="16">
        <f>G179/G181</f>
        <v>0.77577791336180602</v>
      </c>
    </row>
    <row r="180" spans="5:8" ht="16.5" thickBot="1" x14ac:dyDescent="0.3">
      <c r="E180" s="15"/>
      <c r="F180" s="23" t="s">
        <v>165</v>
      </c>
      <c r="G180" s="28">
        <v>735</v>
      </c>
      <c r="H180" s="29">
        <f>G180/G181</f>
        <v>0.22422208663819401</v>
      </c>
    </row>
    <row r="181" spans="5:8" ht="16.5" thickBot="1" x14ac:dyDescent="0.3">
      <c r="E181" s="27"/>
      <c r="F181" s="39" t="s">
        <v>15</v>
      </c>
      <c r="G181" s="45">
        <f>SUM(G179:G180)</f>
        <v>3278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2327</v>
      </c>
      <c r="H184" s="16">
        <f>G184/G186</f>
        <v>0.72537406483790523</v>
      </c>
    </row>
    <row r="185" spans="5:8" ht="16.5" thickBot="1" x14ac:dyDescent="0.3">
      <c r="E185" s="15"/>
      <c r="F185" s="23" t="s">
        <v>168</v>
      </c>
      <c r="G185" s="28">
        <v>881</v>
      </c>
      <c r="H185" s="29">
        <f>G185/G186</f>
        <v>0.27462593516209477</v>
      </c>
    </row>
    <row r="186" spans="5:8" ht="16.5" thickBot="1" x14ac:dyDescent="0.3">
      <c r="E186" s="27"/>
      <c r="F186" s="39" t="s">
        <v>15</v>
      </c>
      <c r="G186" s="45">
        <f>SUM(G184:G185)</f>
        <v>3208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9.5" customWidth="1"/>
    <col min="16" max="16" width="10.875" style="1"/>
    <col min="17" max="17" width="12.3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  <c r="O2" s="12" t="s">
        <v>350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335</v>
      </c>
      <c r="C3" s="16">
        <f>B3/B16</f>
        <v>3.5671312810792969E-3</v>
      </c>
      <c r="E3" s="15" t="s">
        <v>56</v>
      </c>
      <c r="F3" s="8" t="s">
        <v>57</v>
      </c>
      <c r="G3" s="9">
        <v>6671</v>
      </c>
      <c r="H3" s="16">
        <f>G3/G5</f>
        <v>0.47312056737588654</v>
      </c>
      <c r="J3" s="15"/>
      <c r="K3" s="8" t="s">
        <v>173</v>
      </c>
      <c r="L3" s="9">
        <v>931</v>
      </c>
      <c r="M3" s="16">
        <f>L3/L5</f>
        <v>0.57754342431761785</v>
      </c>
      <c r="O3" s="15" t="s">
        <v>478</v>
      </c>
      <c r="P3" s="9">
        <v>11028</v>
      </c>
      <c r="Q3" s="16">
        <f>P3/P6</f>
        <v>0.34882176182191998</v>
      </c>
    </row>
    <row r="4" spans="1:17" ht="16.5" thickBot="1" x14ac:dyDescent="0.3">
      <c r="A4" s="15" t="s">
        <v>3</v>
      </c>
      <c r="B4" s="9">
        <v>8380</v>
      </c>
      <c r="C4" s="16">
        <f>B4/B16</f>
        <v>8.9231522792371662E-2</v>
      </c>
      <c r="E4" s="15"/>
      <c r="F4" s="24" t="s">
        <v>58</v>
      </c>
      <c r="G4" s="28">
        <v>7429</v>
      </c>
      <c r="H4" s="29">
        <f>G4/G5</f>
        <v>0.52687943262411352</v>
      </c>
      <c r="J4" s="15"/>
      <c r="K4" s="10" t="s">
        <v>172</v>
      </c>
      <c r="L4" s="28">
        <v>681</v>
      </c>
      <c r="M4" s="29">
        <f>L4/L5</f>
        <v>0.42245657568238215</v>
      </c>
      <c r="O4" s="15" t="s">
        <v>479</v>
      </c>
      <c r="P4" s="9">
        <v>12934</v>
      </c>
      <c r="Q4" s="16">
        <f>P4/P6</f>
        <v>0.40910959987347778</v>
      </c>
    </row>
    <row r="5" spans="1:17" ht="16.5" thickBot="1" x14ac:dyDescent="0.3">
      <c r="A5" s="15" t="s">
        <v>4</v>
      </c>
      <c r="B5" s="9">
        <v>72</v>
      </c>
      <c r="C5" s="16">
        <f>B5/B16</f>
        <v>7.6666702160510265E-4</v>
      </c>
      <c r="E5" s="27"/>
      <c r="F5" s="32" t="s">
        <v>15</v>
      </c>
      <c r="G5" s="45">
        <f>SUM(G3:G4)</f>
        <v>14100</v>
      </c>
      <c r="H5" s="34">
        <f>SUM(H3:H4)</f>
        <v>1</v>
      </c>
      <c r="J5" s="27"/>
      <c r="K5" s="32" t="s">
        <v>15</v>
      </c>
      <c r="L5" s="45">
        <f>SUM(L3:L4)</f>
        <v>1612</v>
      </c>
      <c r="M5" s="34">
        <f>SUM(M3:M4)</f>
        <v>1</v>
      </c>
      <c r="O5" s="17" t="s">
        <v>480</v>
      </c>
      <c r="P5" s="40">
        <v>7653</v>
      </c>
      <c r="Q5" s="41">
        <f>P5/P6</f>
        <v>0.24206863830460223</v>
      </c>
    </row>
    <row r="6" spans="1:17" ht="16.5" thickBot="1" x14ac:dyDescent="0.3">
      <c r="A6" s="15" t="s">
        <v>5</v>
      </c>
      <c r="B6" s="9">
        <v>22368</v>
      </c>
      <c r="C6" s="16">
        <f>B6/B16</f>
        <v>0.23817788804531853</v>
      </c>
      <c r="O6" s="32" t="s">
        <v>15</v>
      </c>
      <c r="P6" s="45">
        <f>SUM(P3:P5)</f>
        <v>31615</v>
      </c>
      <c r="Q6" s="34">
        <f>SUM(Q3:Q5)</f>
        <v>1</v>
      </c>
    </row>
    <row r="7" spans="1:17" ht="16.5" thickBot="1" x14ac:dyDescent="0.3">
      <c r="A7" s="15" t="s">
        <v>6</v>
      </c>
      <c r="B7" s="9">
        <v>56</v>
      </c>
      <c r="C7" s="16">
        <f>B7/B16</f>
        <v>5.9629657235952421E-4</v>
      </c>
      <c r="E7" s="12" t="s">
        <v>59</v>
      </c>
      <c r="F7" s="13"/>
      <c r="G7" s="42" t="s">
        <v>16</v>
      </c>
      <c r="H7" s="19" t="s">
        <v>17</v>
      </c>
      <c r="J7" s="114" t="s">
        <v>283</v>
      </c>
      <c r="K7" s="132"/>
      <c r="L7" s="133" t="s">
        <v>16</v>
      </c>
      <c r="M7" s="116" t="s">
        <v>17</v>
      </c>
    </row>
    <row r="8" spans="1:17" x14ac:dyDescent="0.25">
      <c r="A8" s="15" t="s">
        <v>7</v>
      </c>
      <c r="B8" s="9">
        <v>18</v>
      </c>
      <c r="C8" s="16">
        <f>B8/B16</f>
        <v>1.9166675540127566E-4</v>
      </c>
      <c r="E8" s="15"/>
      <c r="F8" s="8" t="s">
        <v>60</v>
      </c>
      <c r="G8" s="9">
        <v>5283</v>
      </c>
      <c r="H8" s="16">
        <f>G8/G11</f>
        <v>0.32490774907749076</v>
      </c>
      <c r="J8" s="117"/>
      <c r="K8" s="134" t="s">
        <v>188</v>
      </c>
      <c r="L8" s="118"/>
      <c r="M8" s="119" t="e">
        <f>L8/L12</f>
        <v>#DIV/0!</v>
      </c>
      <c r="O8" s="12" t="s">
        <v>481</v>
      </c>
      <c r="P8" s="42" t="s">
        <v>16</v>
      </c>
      <c r="Q8" s="14" t="s">
        <v>17</v>
      </c>
    </row>
    <row r="9" spans="1:17" x14ac:dyDescent="0.25">
      <c r="A9" s="15" t="s">
        <v>8</v>
      </c>
      <c r="B9" s="9">
        <v>163</v>
      </c>
      <c r="C9" s="16">
        <f>B9/B16</f>
        <v>1.7356489516893296E-3</v>
      </c>
      <c r="E9" s="15"/>
      <c r="F9" s="8" t="s">
        <v>61</v>
      </c>
      <c r="G9" s="9">
        <v>6793</v>
      </c>
      <c r="H9" s="16">
        <f>G9/G11</f>
        <v>0.41777367773677737</v>
      </c>
      <c r="J9" s="117"/>
      <c r="K9" s="134" t="s">
        <v>189</v>
      </c>
      <c r="L9" s="118"/>
      <c r="M9" s="119" t="e">
        <f>L9/L12</f>
        <v>#DIV/0!</v>
      </c>
      <c r="O9" s="15" t="s">
        <v>482</v>
      </c>
      <c r="P9" s="9">
        <v>3690</v>
      </c>
      <c r="Q9" s="16">
        <f>P9/P11</f>
        <v>0.21648577295394544</v>
      </c>
    </row>
    <row r="10" spans="1:17" ht="16.5" thickBot="1" x14ac:dyDescent="0.3">
      <c r="A10" s="15" t="s">
        <v>9</v>
      </c>
      <c r="B10" s="9">
        <v>5719</v>
      </c>
      <c r="C10" s="16">
        <f>B10/B16</f>
        <v>6.0896787452216411E-2</v>
      </c>
      <c r="E10" s="15"/>
      <c r="F10" s="24" t="s">
        <v>62</v>
      </c>
      <c r="G10" s="28">
        <v>4184</v>
      </c>
      <c r="H10" s="29">
        <f>G10/G11</f>
        <v>0.25731857318573187</v>
      </c>
      <c r="J10" s="117"/>
      <c r="K10" s="134" t="s">
        <v>190</v>
      </c>
      <c r="L10" s="118"/>
      <c r="M10" s="119" t="e">
        <f>L10/L12</f>
        <v>#DIV/0!</v>
      </c>
      <c r="O10" s="17" t="s">
        <v>483</v>
      </c>
      <c r="P10" s="40">
        <v>13355</v>
      </c>
      <c r="Q10" s="41">
        <f>P10/P11</f>
        <v>0.78351422704605456</v>
      </c>
    </row>
    <row r="11" spans="1:17" ht="16.5" thickBot="1" x14ac:dyDescent="0.3">
      <c r="A11" s="15" t="s">
        <v>10</v>
      </c>
      <c r="B11" s="9">
        <v>199</v>
      </c>
      <c r="C11" s="16">
        <f>B11/B16</f>
        <v>2.1189824624918809E-3</v>
      </c>
      <c r="E11" s="27"/>
      <c r="F11" s="32" t="s">
        <v>15</v>
      </c>
      <c r="G11" s="45">
        <f>SUM(G8:G10)</f>
        <v>16260</v>
      </c>
      <c r="H11" s="34">
        <f>SUM(H8:H10)</f>
        <v>1</v>
      </c>
      <c r="J11" s="117"/>
      <c r="K11" s="135" t="s">
        <v>191</v>
      </c>
      <c r="L11" s="121"/>
      <c r="M11" s="122" t="e">
        <f>L11/L12</f>
        <v>#DIV/0!</v>
      </c>
      <c r="O11" s="32" t="s">
        <v>15</v>
      </c>
      <c r="P11" s="45">
        <f>SUM(P9:P10)</f>
        <v>17045</v>
      </c>
      <c r="Q11" s="34">
        <f>SUM(Q9:Q10)</f>
        <v>1</v>
      </c>
    </row>
    <row r="12" spans="1:17" ht="16.5" thickBot="1" x14ac:dyDescent="0.3">
      <c r="A12" s="15" t="s">
        <v>11</v>
      </c>
      <c r="B12" s="9">
        <v>23169</v>
      </c>
      <c r="C12" s="16">
        <f>B12/B16</f>
        <v>0.2467070586606753</v>
      </c>
      <c r="F12" s="4"/>
      <c r="J12" s="136"/>
      <c r="K12" s="123" t="s">
        <v>15</v>
      </c>
      <c r="L12" s="124">
        <f>SUM(L8:L11)</f>
        <v>0</v>
      </c>
      <c r="M12" s="125" t="e">
        <f>SUM(M8:M11)</f>
        <v>#DIV/0!</v>
      </c>
    </row>
    <row r="13" spans="1:17" ht="16.5" thickBot="1" x14ac:dyDescent="0.3">
      <c r="A13" s="15" t="s">
        <v>12</v>
      </c>
      <c r="B13" s="9">
        <v>36</v>
      </c>
      <c r="C13" s="16">
        <f>B13/B16</f>
        <v>3.8333351080255132E-4</v>
      </c>
      <c r="E13" s="20" t="s">
        <v>63</v>
      </c>
      <c r="F13" s="13"/>
      <c r="G13" s="42" t="s">
        <v>16</v>
      </c>
      <c r="H13" s="19" t="s">
        <v>17</v>
      </c>
      <c r="O13" s="12" t="s">
        <v>484</v>
      </c>
      <c r="P13" s="42" t="s">
        <v>16</v>
      </c>
      <c r="Q13" s="14" t="s">
        <v>17</v>
      </c>
    </row>
    <row r="14" spans="1:17" x14ac:dyDescent="0.25">
      <c r="A14" s="15" t="s">
        <v>13</v>
      </c>
      <c r="B14" s="9">
        <v>32884</v>
      </c>
      <c r="C14" s="16">
        <f>B14/B16</f>
        <v>0.35015386581197494</v>
      </c>
      <c r="E14" s="21"/>
      <c r="F14" s="10" t="s">
        <v>64</v>
      </c>
      <c r="G14" s="9">
        <v>6875</v>
      </c>
      <c r="H14" s="16">
        <f>G14/G17</f>
        <v>0.44374878977602789</v>
      </c>
      <c r="J14" s="12" t="s">
        <v>192</v>
      </c>
      <c r="K14" s="13"/>
      <c r="L14" s="44" t="s">
        <v>16</v>
      </c>
      <c r="M14" s="19" t="s">
        <v>17</v>
      </c>
      <c r="O14" s="15" t="s">
        <v>159</v>
      </c>
      <c r="P14" s="9">
        <v>4327</v>
      </c>
      <c r="Q14" s="16">
        <f>P14/P16</f>
        <v>0.6937630270963604</v>
      </c>
    </row>
    <row r="15" spans="1:17" ht="16.5" thickBot="1" x14ac:dyDescent="0.3">
      <c r="A15" s="22" t="s">
        <v>14</v>
      </c>
      <c r="B15" s="28">
        <v>514</v>
      </c>
      <c r="C15" s="29">
        <f>B15/B16</f>
        <v>5.4731506820142042E-3</v>
      </c>
      <c r="E15" s="21"/>
      <c r="F15" s="10" t="s">
        <v>65</v>
      </c>
      <c r="G15" s="9">
        <v>5430</v>
      </c>
      <c r="H15" s="16">
        <f>G15/G17</f>
        <v>0.35048086232492093</v>
      </c>
      <c r="J15" s="15"/>
      <c r="K15" s="8" t="s">
        <v>194</v>
      </c>
      <c r="L15" s="9">
        <v>5687</v>
      </c>
      <c r="M15" s="16">
        <f>L15/L17</f>
        <v>0.48215345485375161</v>
      </c>
      <c r="O15" s="17" t="s">
        <v>485</v>
      </c>
      <c r="P15" s="40">
        <v>1910</v>
      </c>
      <c r="Q15" s="41">
        <f>P15/P16</f>
        <v>0.30623697290363955</v>
      </c>
    </row>
    <row r="16" spans="1:17" ht="16.5" thickBot="1" x14ac:dyDescent="0.3">
      <c r="A16" s="32" t="s">
        <v>15</v>
      </c>
      <c r="B16" s="45">
        <f>SUM(B3:B15)</f>
        <v>93913</v>
      </c>
      <c r="C16" s="34">
        <f>SUM(C3:C15)</f>
        <v>1</v>
      </c>
      <c r="E16" s="15"/>
      <c r="F16" s="31" t="s">
        <v>66</v>
      </c>
      <c r="G16" s="28">
        <v>3188</v>
      </c>
      <c r="H16" s="29">
        <f>G16/G17</f>
        <v>0.20577034789905119</v>
      </c>
      <c r="J16" s="15"/>
      <c r="K16" s="10" t="s">
        <v>193</v>
      </c>
      <c r="L16" s="28">
        <v>6108</v>
      </c>
      <c r="M16" s="29">
        <f>L16/L17</f>
        <v>0.51784654514624839</v>
      </c>
      <c r="O16" s="32" t="s">
        <v>15</v>
      </c>
      <c r="P16" s="45">
        <f>SUM(P14:P15)</f>
        <v>6237</v>
      </c>
      <c r="Q16" s="34">
        <f>SUM(Q14:Q15)</f>
        <v>1</v>
      </c>
    </row>
    <row r="17" spans="1:13" ht="16.5" thickBot="1" x14ac:dyDescent="0.3">
      <c r="E17" s="27"/>
      <c r="F17" s="38" t="s">
        <v>15</v>
      </c>
      <c r="G17" s="45">
        <f>SUM(G14:G16)</f>
        <v>15493</v>
      </c>
      <c r="H17" s="34">
        <f>SUM(H14:H16)</f>
        <v>1</v>
      </c>
      <c r="J17" s="27"/>
      <c r="K17" s="32" t="s">
        <v>15</v>
      </c>
      <c r="L17" s="45">
        <f>SUM(L15:L16)</f>
        <v>11795</v>
      </c>
      <c r="M17" s="34">
        <f>SUM(M15:M16)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</row>
    <row r="19" spans="1:13" x14ac:dyDescent="0.25">
      <c r="A19" s="15" t="s">
        <v>19</v>
      </c>
      <c r="B19" s="9">
        <v>2192</v>
      </c>
      <c r="C19" s="16">
        <f>B19/B24</f>
        <v>2.5742504492020059E-2</v>
      </c>
      <c r="E19" s="12" t="s">
        <v>67</v>
      </c>
      <c r="F19" s="13"/>
      <c r="G19" s="42" t="s">
        <v>16</v>
      </c>
      <c r="H19" s="19" t="s">
        <v>17</v>
      </c>
      <c r="J19" s="114" t="s">
        <v>201</v>
      </c>
      <c r="K19" s="132"/>
      <c r="L19" s="133" t="s">
        <v>16</v>
      </c>
      <c r="M19" s="116" t="s">
        <v>17</v>
      </c>
    </row>
    <row r="20" spans="1:13" x14ac:dyDescent="0.25">
      <c r="A20" s="15" t="s">
        <v>20</v>
      </c>
      <c r="B20" s="9">
        <v>2301</v>
      </c>
      <c r="C20" s="16">
        <f>B20/B24</f>
        <v>2.7022583410646967E-2</v>
      </c>
      <c r="E20" s="15"/>
      <c r="F20" s="11" t="s">
        <v>68</v>
      </c>
      <c r="G20" s="9">
        <v>7833</v>
      </c>
      <c r="H20" s="16">
        <f>G20/G22</f>
        <v>0.51867302344060384</v>
      </c>
      <c r="J20" s="117"/>
      <c r="K20" s="134" t="s">
        <v>202</v>
      </c>
      <c r="L20" s="118"/>
      <c r="M20" s="119" t="e">
        <f>L20/L24</f>
        <v>#DIV/0!</v>
      </c>
    </row>
    <row r="21" spans="1:13" ht="16.5" thickBot="1" x14ac:dyDescent="0.3">
      <c r="A21" s="15" t="s">
        <v>21</v>
      </c>
      <c r="B21" s="9">
        <v>26759</v>
      </c>
      <c r="C21" s="16">
        <f>B21/B24</f>
        <v>0.31425350260126128</v>
      </c>
      <c r="E21" s="15"/>
      <c r="F21" s="23" t="s">
        <v>69</v>
      </c>
      <c r="G21" s="28">
        <v>7269</v>
      </c>
      <c r="H21" s="29">
        <f>G21/G22</f>
        <v>0.4813269765593961</v>
      </c>
      <c r="J21" s="117"/>
      <c r="K21" s="134" t="s">
        <v>203</v>
      </c>
      <c r="L21" s="118"/>
      <c r="M21" s="119" t="e">
        <f>L21/L23</f>
        <v>#DIV/0!</v>
      </c>
    </row>
    <row r="22" spans="1:13" ht="16.5" thickBot="1" x14ac:dyDescent="0.3">
      <c r="A22" s="15" t="s">
        <v>22</v>
      </c>
      <c r="B22" s="9">
        <v>1149</v>
      </c>
      <c r="C22" s="16">
        <f>B22/B24</f>
        <v>1.3493675940388252E-2</v>
      </c>
      <c r="E22" s="27"/>
      <c r="F22" s="39" t="s">
        <v>15</v>
      </c>
      <c r="G22" s="45">
        <f>SUM(G20:G21)</f>
        <v>15102</v>
      </c>
      <c r="H22" s="34">
        <f>SUM(H20:H21)</f>
        <v>1</v>
      </c>
      <c r="J22" s="117"/>
      <c r="K22" s="135" t="s">
        <v>204</v>
      </c>
      <c r="L22" s="121"/>
      <c r="M22" s="122" t="e">
        <f>L22/L23</f>
        <v>#DIV/0!</v>
      </c>
    </row>
    <row r="23" spans="1:13" ht="16.5" thickBot="1" x14ac:dyDescent="0.3">
      <c r="A23" s="22" t="s">
        <v>23</v>
      </c>
      <c r="B23" s="28">
        <v>52750</v>
      </c>
      <c r="C23" s="29">
        <f>B23/B24</f>
        <v>0.61948773355568343</v>
      </c>
      <c r="F23" s="3"/>
      <c r="J23" s="136"/>
      <c r="K23" s="123" t="s">
        <v>15</v>
      </c>
      <c r="L23" s="124">
        <f>SUM(L20:L22)</f>
        <v>0</v>
      </c>
      <c r="M23" s="125" t="e">
        <f>SUM(M20:M22)</f>
        <v>#DIV/0!</v>
      </c>
    </row>
    <row r="24" spans="1:13" ht="16.5" thickBot="1" x14ac:dyDescent="0.3">
      <c r="A24" s="35" t="s">
        <v>15</v>
      </c>
      <c r="B24" s="45">
        <f>SUM(B19:B23)</f>
        <v>85151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4195</v>
      </c>
      <c r="H25" s="16">
        <f>G25/G29</f>
        <v>0.2880192241675249</v>
      </c>
      <c r="J25" s="12" t="s">
        <v>218</v>
      </c>
      <c r="K25" s="13"/>
      <c r="L25" s="44" t="s">
        <v>16</v>
      </c>
      <c r="M25" s="19" t="s">
        <v>17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2966</v>
      </c>
      <c r="H26" s="16">
        <f>G26/G29</f>
        <v>0.20363886028149675</v>
      </c>
      <c r="J26" s="15"/>
      <c r="K26" s="8" t="s">
        <v>206</v>
      </c>
      <c r="L26" s="9">
        <v>9968</v>
      </c>
      <c r="M26" s="16">
        <f>L26/L28</f>
        <v>0.59749445543367496</v>
      </c>
    </row>
    <row r="27" spans="1:13" ht="16.5" thickBot="1" x14ac:dyDescent="0.3">
      <c r="A27" s="15" t="s">
        <v>38</v>
      </c>
      <c r="B27" s="9">
        <v>20304</v>
      </c>
      <c r="C27" s="16">
        <f>B27/B29</f>
        <v>0.29754682141915062</v>
      </c>
      <c r="E27" s="15"/>
      <c r="F27" s="11" t="s">
        <v>73</v>
      </c>
      <c r="G27" s="9">
        <v>2687</v>
      </c>
      <c r="H27" s="16">
        <f>G27/G29</f>
        <v>0.18448335049776862</v>
      </c>
      <c r="J27" s="15"/>
      <c r="K27" s="10" t="s">
        <v>205</v>
      </c>
      <c r="L27" s="28">
        <v>6715</v>
      </c>
      <c r="M27" s="29">
        <f>L27/L28</f>
        <v>0.40250554456632498</v>
      </c>
    </row>
    <row r="28" spans="1:13" ht="16.5" thickBot="1" x14ac:dyDescent="0.3">
      <c r="A28" s="22" t="s">
        <v>39</v>
      </c>
      <c r="B28" s="28">
        <v>47934</v>
      </c>
      <c r="C28" s="29">
        <f>B28/B29</f>
        <v>0.70245317858084944</v>
      </c>
      <c r="E28" s="15"/>
      <c r="F28" s="23" t="s">
        <v>74</v>
      </c>
      <c r="G28" s="28">
        <v>4717</v>
      </c>
      <c r="H28" s="29">
        <f>G28/G29</f>
        <v>0.32385856505320976</v>
      </c>
      <c r="J28" s="27"/>
      <c r="K28" s="32" t="s">
        <v>15</v>
      </c>
      <c r="L28" s="45">
        <f>SUM(L26:L27)</f>
        <v>16683</v>
      </c>
      <c r="M28" s="34">
        <f>SUM(M26:M27)</f>
        <v>1</v>
      </c>
    </row>
    <row r="29" spans="1:13" ht="16.5" thickBot="1" x14ac:dyDescent="0.3">
      <c r="A29" s="32" t="s">
        <v>15</v>
      </c>
      <c r="B29" s="45">
        <f>SUM(B27:B28)</f>
        <v>68238</v>
      </c>
      <c r="C29" s="34">
        <f>SUM(C27:C28)</f>
        <v>1</v>
      </c>
      <c r="E29" s="27"/>
      <c r="F29" s="39" t="s">
        <v>15</v>
      </c>
      <c r="G29" s="45">
        <f>SUM(G25:G28)</f>
        <v>14565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  <c r="J30" s="12" t="s">
        <v>217</v>
      </c>
      <c r="K30" s="13"/>
      <c r="L30" s="44" t="s">
        <v>16</v>
      </c>
      <c r="M30" s="19" t="s">
        <v>17</v>
      </c>
    </row>
    <row r="31" spans="1:13" x14ac:dyDescent="0.25">
      <c r="A31" s="12" t="s">
        <v>47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15"/>
      <c r="K31" s="8" t="s">
        <v>208</v>
      </c>
      <c r="L31" s="9">
        <v>3130</v>
      </c>
      <c r="M31" s="16" t="e">
        <f>L31/L35</f>
        <v>#DIV/0!</v>
      </c>
    </row>
    <row r="32" spans="1:13" x14ac:dyDescent="0.25">
      <c r="A32" s="15" t="s">
        <v>46</v>
      </c>
      <c r="B32" s="9">
        <v>9495</v>
      </c>
      <c r="C32" s="16">
        <f>B32/B34</f>
        <v>0.48495837376781248</v>
      </c>
      <c r="E32" s="15"/>
      <c r="F32" s="11" t="s">
        <v>628</v>
      </c>
      <c r="G32" s="95">
        <v>4327</v>
      </c>
      <c r="H32" s="16">
        <f>G32/G37</f>
        <v>0.29792068300743596</v>
      </c>
      <c r="J32" s="15"/>
      <c r="K32" s="10" t="s">
        <v>209</v>
      </c>
      <c r="L32" s="9">
        <v>10144</v>
      </c>
      <c r="M32" s="16">
        <f>L32/L34</f>
        <v>0.62540073982737365</v>
      </c>
    </row>
    <row r="33" spans="1:13" ht="16.5" thickBot="1" x14ac:dyDescent="0.3">
      <c r="A33" s="22" t="s">
        <v>45</v>
      </c>
      <c r="B33" s="28">
        <v>10084</v>
      </c>
      <c r="C33" s="29">
        <f>B33/B34</f>
        <v>0.51504162623218752</v>
      </c>
      <c r="E33" s="15"/>
      <c r="F33" s="11" t="s">
        <v>629</v>
      </c>
      <c r="G33" s="95">
        <v>2377</v>
      </c>
      <c r="H33" s="16">
        <f>G33/G37</f>
        <v>0.16366014871936105</v>
      </c>
      <c r="J33" s="15"/>
      <c r="K33" s="10" t="s">
        <v>207</v>
      </c>
      <c r="L33" s="28">
        <v>2946</v>
      </c>
      <c r="M33" s="29">
        <f>L33/L34</f>
        <v>0.1816276202219482</v>
      </c>
    </row>
    <row r="34" spans="1:13" ht="16.5" thickBot="1" x14ac:dyDescent="0.3">
      <c r="A34" s="32" t="s">
        <v>15</v>
      </c>
      <c r="B34" s="45">
        <f>SUM(B32+B33)</f>
        <v>19579</v>
      </c>
      <c r="C34" s="34">
        <f>SUM(C32:C33)</f>
        <v>1</v>
      </c>
      <c r="E34" s="15"/>
      <c r="F34" s="11" t="s">
        <v>630</v>
      </c>
      <c r="G34" s="95">
        <v>2638</v>
      </c>
      <c r="H34" s="16">
        <f>G34/G37</f>
        <v>0.18163040484714954</v>
      </c>
      <c r="J34" s="27"/>
      <c r="K34" s="32" t="s">
        <v>15</v>
      </c>
      <c r="L34" s="45">
        <f>SUM(L31:L33)</f>
        <v>16220</v>
      </c>
      <c r="M34" s="34" t="e">
        <f>SUM(M31:M33)</f>
        <v>#DIV/0!</v>
      </c>
    </row>
    <row r="35" spans="1:13" ht="16.5" thickBot="1" x14ac:dyDescent="0.3">
      <c r="E35" s="15"/>
      <c r="F35" s="11" t="s">
        <v>631</v>
      </c>
      <c r="G35" s="95">
        <v>3409</v>
      </c>
      <c r="H35" s="16">
        <f>G35/G37</f>
        <v>0.234714954557973</v>
      </c>
    </row>
    <row r="36" spans="1:13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1773</v>
      </c>
      <c r="H36" s="29">
        <f>G36/G37</f>
        <v>0.12207380886808042</v>
      </c>
      <c r="J36" s="12" t="s">
        <v>216</v>
      </c>
      <c r="K36" s="13"/>
      <c r="L36" s="44" t="s">
        <v>16</v>
      </c>
      <c r="M36" s="19" t="s">
        <v>17</v>
      </c>
    </row>
    <row r="37" spans="1:13" ht="16.5" thickBot="1" x14ac:dyDescent="0.3">
      <c r="A37" s="15" t="s">
        <v>50</v>
      </c>
      <c r="B37" s="9">
        <v>16260</v>
      </c>
      <c r="C37" s="16">
        <f>B37/B40</f>
        <v>0.54430422120309307</v>
      </c>
      <c r="E37" s="27"/>
      <c r="F37" s="39" t="s">
        <v>15</v>
      </c>
      <c r="G37" s="97">
        <f>SUM(G32:G36)</f>
        <v>14524</v>
      </c>
      <c r="H37" s="37">
        <f>SUM(H32:H36)</f>
        <v>0.99999999999999989</v>
      </c>
      <c r="J37" s="15"/>
      <c r="K37" s="8" t="s">
        <v>210</v>
      </c>
      <c r="L37" s="9">
        <v>1575</v>
      </c>
      <c r="M37" s="16">
        <f>L37/L39</f>
        <v>0.54668517875737588</v>
      </c>
    </row>
    <row r="38" spans="1:13" ht="16.5" thickBot="1" x14ac:dyDescent="0.3">
      <c r="A38" s="22" t="s">
        <v>51</v>
      </c>
      <c r="B38" s="9">
        <v>3516</v>
      </c>
      <c r="C38" s="16">
        <f>B38/B40</f>
        <v>0.11769825595018914</v>
      </c>
      <c r="F38" s="3"/>
      <c r="J38" s="15"/>
      <c r="K38" s="24" t="s">
        <v>211</v>
      </c>
      <c r="L38" s="28">
        <v>1306</v>
      </c>
      <c r="M38" s="29">
        <f>L38/L39</f>
        <v>0.45331482124262407</v>
      </c>
    </row>
    <row r="39" spans="1:13" ht="16.5" thickBot="1" x14ac:dyDescent="0.3">
      <c r="A39" s="22" t="s">
        <v>49</v>
      </c>
      <c r="B39" s="28">
        <v>10097</v>
      </c>
      <c r="C39" s="29">
        <f>B39/B40</f>
        <v>0.33799752284671775</v>
      </c>
      <c r="E39" s="12" t="s">
        <v>627</v>
      </c>
      <c r="F39" s="13"/>
      <c r="G39" s="42" t="s">
        <v>16</v>
      </c>
      <c r="H39" s="19" t="s">
        <v>17</v>
      </c>
      <c r="J39" s="27"/>
      <c r="K39" s="32" t="s">
        <v>15</v>
      </c>
      <c r="L39" s="45">
        <f>SUM(L37:L38)</f>
        <v>2881</v>
      </c>
      <c r="M39" s="34">
        <f>SUM(M37:M38)</f>
        <v>1</v>
      </c>
    </row>
    <row r="40" spans="1:13" ht="16.5" thickBot="1" x14ac:dyDescent="0.3">
      <c r="A40" s="32" t="s">
        <v>15</v>
      </c>
      <c r="B40" s="45">
        <f>SUM(B37:B39)</f>
        <v>29873</v>
      </c>
      <c r="C40" s="34">
        <f>SUM(C37:C39)</f>
        <v>1</v>
      </c>
      <c r="E40" s="15"/>
      <c r="F40" s="11" t="s">
        <v>76</v>
      </c>
      <c r="G40" s="9">
        <v>5496</v>
      </c>
      <c r="H40" s="16">
        <f>G40/G44</f>
        <v>0.39231922335641373</v>
      </c>
    </row>
    <row r="41" spans="1:13" ht="16.5" thickBot="1" x14ac:dyDescent="0.3">
      <c r="E41" s="15"/>
      <c r="F41" s="11" t="s">
        <v>77</v>
      </c>
      <c r="G41" s="9">
        <v>2461</v>
      </c>
      <c r="H41" s="16">
        <f>G41/G44</f>
        <v>0.17567278178313941</v>
      </c>
      <c r="J41" s="12" t="s">
        <v>215</v>
      </c>
      <c r="K41" s="13"/>
      <c r="L41" s="44" t="s">
        <v>16</v>
      </c>
      <c r="M41" s="19" t="s">
        <v>17</v>
      </c>
    </row>
    <row r="42" spans="1:13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4279</v>
      </c>
      <c r="H42" s="16">
        <f>G42/G44</f>
        <v>0.30544649867942036</v>
      </c>
      <c r="J42" s="15"/>
      <c r="K42" s="8" t="s">
        <v>213</v>
      </c>
      <c r="L42" s="9">
        <v>1431</v>
      </c>
      <c r="M42" s="16">
        <f>L42/L44</f>
        <v>0.51235230934479059</v>
      </c>
    </row>
    <row r="43" spans="1:13" ht="16.5" thickBot="1" x14ac:dyDescent="0.3">
      <c r="A43" s="15" t="s">
        <v>53</v>
      </c>
      <c r="B43" s="9">
        <v>49989</v>
      </c>
      <c r="C43" s="16">
        <f>B43/B45</f>
        <v>0.65480338476854161</v>
      </c>
      <c r="E43" s="15"/>
      <c r="F43" s="23" t="s">
        <v>79</v>
      </c>
      <c r="G43" s="28">
        <v>1773</v>
      </c>
      <c r="H43" s="29">
        <f>G43/G44</f>
        <v>0.12656149618102649</v>
      </c>
      <c r="J43" s="15"/>
      <c r="K43" s="10" t="s">
        <v>212</v>
      </c>
      <c r="L43" s="28">
        <v>1362</v>
      </c>
      <c r="M43" s="29">
        <f>L43/L44</f>
        <v>0.48764769065520946</v>
      </c>
    </row>
    <row r="44" spans="1:13" ht="16.5" thickBot="1" x14ac:dyDescent="0.3">
      <c r="A44" s="22" t="s">
        <v>54</v>
      </c>
      <c r="B44" s="28">
        <v>26353</v>
      </c>
      <c r="C44" s="29">
        <f>B44/B45</f>
        <v>0.34519661523145845</v>
      </c>
      <c r="E44" s="27"/>
      <c r="F44" s="39" t="s">
        <v>15</v>
      </c>
      <c r="G44" s="45">
        <f>SUM(G40:G43)</f>
        <v>14009</v>
      </c>
      <c r="H44" s="34">
        <f>SUM(H40:H43)</f>
        <v>1</v>
      </c>
      <c r="J44" s="27"/>
      <c r="K44" s="32" t="s">
        <v>15</v>
      </c>
      <c r="L44" s="45">
        <f>SUM(L42:L43)</f>
        <v>2793</v>
      </c>
      <c r="M44" s="34">
        <f>SUM(M42:M43)</f>
        <v>1</v>
      </c>
    </row>
    <row r="45" spans="1:13" ht="16.5" thickBot="1" x14ac:dyDescent="0.3">
      <c r="A45" s="32" t="s">
        <v>15</v>
      </c>
      <c r="B45" s="45">
        <f>SUM(B43:B44)</f>
        <v>76342</v>
      </c>
      <c r="C45" s="34">
        <f>SUM(C43:C44)</f>
        <v>1</v>
      </c>
      <c r="E45" s="4"/>
      <c r="F45" s="3"/>
      <c r="G45" s="43"/>
      <c r="H45" s="4"/>
    </row>
    <row r="46" spans="1:13" ht="16.5" thickBot="1" x14ac:dyDescent="0.3">
      <c r="E46" s="12" t="s">
        <v>80</v>
      </c>
      <c r="F46" s="13"/>
      <c r="G46" s="42" t="s">
        <v>16</v>
      </c>
      <c r="H46" s="19" t="s">
        <v>17</v>
      </c>
      <c r="J46" s="114" t="s">
        <v>233</v>
      </c>
      <c r="K46" s="132"/>
      <c r="L46" s="133" t="s">
        <v>16</v>
      </c>
      <c r="M46" s="116" t="s">
        <v>17</v>
      </c>
    </row>
    <row r="47" spans="1:13" x14ac:dyDescent="0.25">
      <c r="A47" s="114" t="s">
        <v>649</v>
      </c>
      <c r="B47" s="115" t="s">
        <v>16</v>
      </c>
      <c r="C47" s="137" t="s">
        <v>17</v>
      </c>
      <c r="E47" s="15"/>
      <c r="F47" s="11" t="s">
        <v>641</v>
      </c>
      <c r="G47" s="9">
        <v>9811</v>
      </c>
      <c r="H47" s="16">
        <f>G47/G49</f>
        <v>0.7297679262124368</v>
      </c>
      <c r="J47" s="117"/>
      <c r="K47" s="134" t="s">
        <v>234</v>
      </c>
      <c r="L47" s="118"/>
      <c r="M47" s="119" t="e">
        <f>L47/L49</f>
        <v>#DIV/0!</v>
      </c>
    </row>
    <row r="48" spans="1:13" ht="16.5" thickBot="1" x14ac:dyDescent="0.3">
      <c r="A48" s="117" t="s">
        <v>2</v>
      </c>
      <c r="B48" s="118"/>
      <c r="C48" s="119" t="e">
        <f>B48/B61</f>
        <v>#DIV/0!</v>
      </c>
      <c r="E48" s="15"/>
      <c r="F48" s="23" t="s">
        <v>82</v>
      </c>
      <c r="G48" s="28">
        <v>3633</v>
      </c>
      <c r="H48" s="29">
        <f>G48/G49</f>
        <v>0.2702320737875632</v>
      </c>
      <c r="J48" s="117"/>
      <c r="K48" s="135" t="s">
        <v>235</v>
      </c>
      <c r="L48" s="121"/>
      <c r="M48" s="122" t="e">
        <f>L48/L49</f>
        <v>#DIV/0!</v>
      </c>
    </row>
    <row r="49" spans="1:13" ht="16.5" thickBot="1" x14ac:dyDescent="0.3">
      <c r="A49" s="117" t="s">
        <v>3</v>
      </c>
      <c r="B49" s="118"/>
      <c r="C49" s="119" t="e">
        <f>B49/B61</f>
        <v>#DIV/0!</v>
      </c>
      <c r="E49" s="27"/>
      <c r="F49" s="39" t="s">
        <v>15</v>
      </c>
      <c r="G49" s="45">
        <f>SUM(G47:G48)</f>
        <v>13444</v>
      </c>
      <c r="H49" s="34">
        <f>SUM(H47:H48)</f>
        <v>1</v>
      </c>
      <c r="J49" s="136"/>
      <c r="K49" s="123" t="s">
        <v>15</v>
      </c>
      <c r="L49" s="124">
        <f>SUM(L47:L48)</f>
        <v>0</v>
      </c>
      <c r="M49" s="125" t="e">
        <f>SUM(M47:M48)</f>
        <v>#DIV/0!</v>
      </c>
    </row>
    <row r="50" spans="1:13" ht="16.5" thickBot="1" x14ac:dyDescent="0.3">
      <c r="A50" s="117" t="s">
        <v>4</v>
      </c>
      <c r="B50" s="118"/>
      <c r="C50" s="119" t="e">
        <f>B50/B61</f>
        <v>#DIV/0!</v>
      </c>
      <c r="F50" s="3"/>
    </row>
    <row r="51" spans="1:13" x14ac:dyDescent="0.25">
      <c r="A51" s="117" t="s">
        <v>5</v>
      </c>
      <c r="B51" s="118"/>
      <c r="C51" s="119" t="e">
        <f>B51/B61</f>
        <v>#DIV/0!</v>
      </c>
      <c r="E51" s="12" t="s">
        <v>83</v>
      </c>
      <c r="F51" s="13"/>
      <c r="G51" s="42" t="s">
        <v>16</v>
      </c>
      <c r="H51" s="19" t="s">
        <v>17</v>
      </c>
      <c r="J51" s="12" t="s">
        <v>236</v>
      </c>
      <c r="K51" s="13"/>
      <c r="L51" s="44" t="s">
        <v>16</v>
      </c>
      <c r="M51" s="19" t="s">
        <v>17</v>
      </c>
    </row>
    <row r="52" spans="1:13" x14ac:dyDescent="0.25">
      <c r="A52" s="117" t="s">
        <v>6</v>
      </c>
      <c r="B52" s="118"/>
      <c r="C52" s="119" t="e">
        <f>B52/B61</f>
        <v>#DIV/0!</v>
      </c>
      <c r="E52" s="15"/>
      <c r="F52" s="11" t="s">
        <v>84</v>
      </c>
      <c r="G52" s="9">
        <v>10014</v>
      </c>
      <c r="H52" s="16">
        <f>G52/G54</f>
        <v>0.75949943117178609</v>
      </c>
      <c r="J52" s="15"/>
      <c r="K52" s="8" t="s">
        <v>238</v>
      </c>
      <c r="L52" s="9">
        <v>10032</v>
      </c>
      <c r="M52" s="16">
        <f>L52/L54</f>
        <v>0.64839710444674248</v>
      </c>
    </row>
    <row r="53" spans="1:13" ht="16.5" thickBot="1" x14ac:dyDescent="0.3">
      <c r="A53" s="117" t="s">
        <v>7</v>
      </c>
      <c r="B53" s="118"/>
      <c r="C53" s="119" t="e">
        <f>B53/B61</f>
        <v>#DIV/0!</v>
      </c>
      <c r="E53" s="15"/>
      <c r="F53" s="23" t="s">
        <v>85</v>
      </c>
      <c r="G53" s="28">
        <v>3171</v>
      </c>
      <c r="H53" s="29">
        <f>G53/G54</f>
        <v>0.24050056882821388</v>
      </c>
      <c r="J53" s="15"/>
      <c r="K53" s="10" t="s">
        <v>237</v>
      </c>
      <c r="L53" s="28">
        <v>5440</v>
      </c>
      <c r="M53" s="29">
        <f>L53/L54</f>
        <v>0.35160289555325752</v>
      </c>
    </row>
    <row r="54" spans="1:13" ht="16.5" thickBot="1" x14ac:dyDescent="0.3">
      <c r="A54" s="117" t="s">
        <v>8</v>
      </c>
      <c r="B54" s="118"/>
      <c r="C54" s="119" t="e">
        <f>B54/B61</f>
        <v>#DIV/0!</v>
      </c>
      <c r="E54" s="27"/>
      <c r="F54" s="39" t="s">
        <v>15</v>
      </c>
      <c r="G54" s="45">
        <f>SUM(G52:G53)</f>
        <v>13185</v>
      </c>
      <c r="H54" s="34">
        <f>SUM(H52:H53)</f>
        <v>1</v>
      </c>
      <c r="J54" s="27"/>
      <c r="K54" s="32" t="s">
        <v>15</v>
      </c>
      <c r="L54" s="45">
        <f>SUM(L52:L53)</f>
        <v>15472</v>
      </c>
      <c r="M54" s="34">
        <f>SUM(M52:M53)</f>
        <v>1</v>
      </c>
    </row>
    <row r="55" spans="1:13" ht="16.5" thickBot="1" x14ac:dyDescent="0.3">
      <c r="A55" s="117" t="s">
        <v>9</v>
      </c>
      <c r="B55" s="118"/>
      <c r="C55" s="119" t="e">
        <f>B55/B61</f>
        <v>#DIV/0!</v>
      </c>
      <c r="F55" s="3"/>
    </row>
    <row r="56" spans="1:13" x14ac:dyDescent="0.25">
      <c r="A56" s="117" t="s">
        <v>10</v>
      </c>
      <c r="B56" s="118"/>
      <c r="C56" s="119" t="e">
        <f>B56/B61</f>
        <v>#DIV/0!</v>
      </c>
      <c r="E56" s="12" t="s">
        <v>86</v>
      </c>
      <c r="F56" s="13"/>
      <c r="G56" s="42" t="s">
        <v>16</v>
      </c>
      <c r="H56" s="19" t="s">
        <v>17</v>
      </c>
      <c r="J56" s="12" t="s">
        <v>239</v>
      </c>
      <c r="K56" s="13"/>
      <c r="L56" s="44" t="s">
        <v>16</v>
      </c>
      <c r="M56" s="19" t="s">
        <v>17</v>
      </c>
    </row>
    <row r="57" spans="1:13" x14ac:dyDescent="0.25">
      <c r="A57" s="117" t="s">
        <v>11</v>
      </c>
      <c r="B57" s="118"/>
      <c r="C57" s="119" t="e">
        <f>B57/B61</f>
        <v>#DIV/0!</v>
      </c>
      <c r="E57" s="15"/>
      <c r="F57" s="11" t="s">
        <v>87</v>
      </c>
      <c r="G57" s="9">
        <v>6033</v>
      </c>
      <c r="H57" s="16">
        <f>G57/G59</f>
        <v>0.44818364163137953</v>
      </c>
      <c r="J57" s="15"/>
      <c r="K57" s="8" t="s">
        <v>241</v>
      </c>
      <c r="L57" s="9">
        <v>1725</v>
      </c>
      <c r="M57" s="16">
        <f>L57/L59</f>
        <v>0.67726737338044762</v>
      </c>
    </row>
    <row r="58" spans="1:13" ht="16.5" thickBot="1" x14ac:dyDescent="0.3">
      <c r="A58" s="117" t="s">
        <v>12</v>
      </c>
      <c r="B58" s="118"/>
      <c r="C58" s="119" t="e">
        <f>B58/B61</f>
        <v>#DIV/0!</v>
      </c>
      <c r="E58" s="15"/>
      <c r="F58" s="23" t="s">
        <v>88</v>
      </c>
      <c r="G58" s="28">
        <v>7428</v>
      </c>
      <c r="H58" s="29">
        <f>G58/G59</f>
        <v>0.55181635836862042</v>
      </c>
      <c r="J58" s="15"/>
      <c r="K58" s="10" t="s">
        <v>240</v>
      </c>
      <c r="L58" s="28">
        <v>822</v>
      </c>
      <c r="M58" s="29">
        <f>L58/L59</f>
        <v>0.32273262661955243</v>
      </c>
    </row>
    <row r="59" spans="1:13" ht="16.5" thickBot="1" x14ac:dyDescent="0.3">
      <c r="A59" s="117" t="s">
        <v>13</v>
      </c>
      <c r="B59" s="118"/>
      <c r="C59" s="119" t="e">
        <f>B59/B61</f>
        <v>#DIV/0!</v>
      </c>
      <c r="E59" s="27"/>
      <c r="F59" s="39" t="s">
        <v>15</v>
      </c>
      <c r="G59" s="45">
        <f>SUM(G57:G58)</f>
        <v>13461</v>
      </c>
      <c r="H59" s="34">
        <f>SUM(H57:H58)</f>
        <v>1</v>
      </c>
      <c r="J59" s="27"/>
      <c r="K59" s="32" t="s">
        <v>15</v>
      </c>
      <c r="L59" s="45">
        <f>SUM(L57:L58)</f>
        <v>2547</v>
      </c>
      <c r="M59" s="34">
        <f>SUM(M57:M58)</f>
        <v>1</v>
      </c>
    </row>
    <row r="60" spans="1:13" ht="16.5" thickBot="1" x14ac:dyDescent="0.3">
      <c r="A60" s="120" t="s">
        <v>14</v>
      </c>
      <c r="B60" s="121"/>
      <c r="C60" s="122" t="e">
        <f>B60/B61</f>
        <v>#DIV/0!</v>
      </c>
      <c r="F60" s="3"/>
    </row>
    <row r="61" spans="1:13" ht="16.5" thickBot="1" x14ac:dyDescent="0.3">
      <c r="A61" s="123" t="s">
        <v>15</v>
      </c>
      <c r="B61" s="124">
        <f>SUM(B48:B60)</f>
        <v>0</v>
      </c>
      <c r="C61" s="125" t="e">
        <f>SUM(C48:C60)</f>
        <v>#DIV/0!</v>
      </c>
      <c r="E61" s="12" t="s">
        <v>89</v>
      </c>
      <c r="F61" s="13"/>
      <c r="G61" s="42" t="s">
        <v>16</v>
      </c>
      <c r="H61" s="19" t="s">
        <v>17</v>
      </c>
      <c r="J61" s="114" t="s">
        <v>251</v>
      </c>
      <c r="K61" s="132"/>
      <c r="L61" s="133" t="s">
        <v>16</v>
      </c>
      <c r="M61" s="116" t="s">
        <v>17</v>
      </c>
    </row>
    <row r="62" spans="1:13" ht="16.5" thickBot="1" x14ac:dyDescent="0.3">
      <c r="B62"/>
      <c r="E62" s="15"/>
      <c r="F62" s="11" t="s">
        <v>90</v>
      </c>
      <c r="G62" s="9">
        <v>7112</v>
      </c>
      <c r="H62" s="16">
        <f>G62/G64</f>
        <v>0.52599659788477182</v>
      </c>
      <c r="J62" s="117"/>
      <c r="K62" s="134" t="s">
        <v>252</v>
      </c>
      <c r="L62" s="118"/>
      <c r="M62" s="119" t="e">
        <f>L62/L64</f>
        <v>#DIV/0!</v>
      </c>
    </row>
    <row r="63" spans="1:13" ht="16.5" thickBot="1" x14ac:dyDescent="0.3">
      <c r="A63" s="20" t="s">
        <v>650</v>
      </c>
      <c r="B63" s="62" t="s">
        <v>463</v>
      </c>
      <c r="C63" s="63" t="s">
        <v>17</v>
      </c>
      <c r="E63" s="15"/>
      <c r="F63" s="23" t="s">
        <v>91</v>
      </c>
      <c r="G63" s="28">
        <v>6409</v>
      </c>
      <c r="H63" s="29">
        <f>G63/G64</f>
        <v>0.47400340211522818</v>
      </c>
      <c r="J63" s="117"/>
      <c r="K63" s="135" t="s">
        <v>253</v>
      </c>
      <c r="L63" s="121"/>
      <c r="M63" s="122" t="e">
        <f>L63/L64</f>
        <v>#DIV/0!</v>
      </c>
    </row>
    <row r="64" spans="1:13" ht="16.5" thickBot="1" x14ac:dyDescent="0.3">
      <c r="A64" s="64" t="s">
        <v>2</v>
      </c>
      <c r="B64" s="65">
        <v>265</v>
      </c>
      <c r="C64" s="66">
        <f>B64/B77</f>
        <v>3.289432852124477E-3</v>
      </c>
      <c r="E64" s="27"/>
      <c r="F64" s="39" t="s">
        <v>15</v>
      </c>
      <c r="G64" s="45">
        <f>SUM(G62:G63)</f>
        <v>13521</v>
      </c>
      <c r="H64" s="34">
        <f>SUM(H62:H63)</f>
        <v>1</v>
      </c>
      <c r="J64" s="136"/>
      <c r="K64" s="123" t="s">
        <v>15</v>
      </c>
      <c r="L64" s="124">
        <f>SUM(L62:L63)</f>
        <v>0</v>
      </c>
      <c r="M64" s="125" t="e">
        <f>SUM(M62:M63)</f>
        <v>#DIV/0!</v>
      </c>
    </row>
    <row r="65" spans="1:13" ht="16.5" thickBot="1" x14ac:dyDescent="0.3">
      <c r="A65" s="64" t="s">
        <v>3</v>
      </c>
      <c r="B65" s="65">
        <v>7226</v>
      </c>
      <c r="C65" s="66">
        <f>B65/B77</f>
        <v>8.9696006752647064E-2</v>
      </c>
      <c r="F65" s="3"/>
    </row>
    <row r="66" spans="1:13" x14ac:dyDescent="0.25">
      <c r="A66" s="64" t="s">
        <v>4</v>
      </c>
      <c r="B66" s="65">
        <v>59</v>
      </c>
      <c r="C66" s="66">
        <f>B66/B77</f>
        <v>7.3236429537865719E-4</v>
      </c>
      <c r="E66" s="12" t="s">
        <v>92</v>
      </c>
      <c r="F66" s="13"/>
      <c r="G66" s="42" t="s">
        <v>16</v>
      </c>
      <c r="H66" s="19" t="s">
        <v>17</v>
      </c>
      <c r="J66" s="114" t="s">
        <v>254</v>
      </c>
      <c r="K66" s="132"/>
      <c r="L66" s="133" t="s">
        <v>16</v>
      </c>
      <c r="M66" s="116" t="s">
        <v>17</v>
      </c>
    </row>
    <row r="67" spans="1:13" x14ac:dyDescent="0.25">
      <c r="A67" s="64" t="s">
        <v>5</v>
      </c>
      <c r="B67" s="65">
        <v>19431</v>
      </c>
      <c r="C67" s="66">
        <f>B67/B77</f>
        <v>0.24119611226275742</v>
      </c>
      <c r="E67" s="15"/>
      <c r="F67" s="11" t="s">
        <v>93</v>
      </c>
      <c r="G67" s="9">
        <v>9070</v>
      </c>
      <c r="H67" s="16">
        <f>G67/G70</f>
        <v>0.401896490606168</v>
      </c>
      <c r="J67" s="117"/>
      <c r="K67" s="134" t="s">
        <v>255</v>
      </c>
      <c r="L67" s="118"/>
      <c r="M67" s="119" t="e">
        <f>L67/L69</f>
        <v>#DIV/0!</v>
      </c>
    </row>
    <row r="68" spans="1:13" ht="16.5" thickBot="1" x14ac:dyDescent="0.3">
      <c r="A68" s="64" t="s">
        <v>6</v>
      </c>
      <c r="B68" s="65">
        <v>43</v>
      </c>
      <c r="C68" s="66">
        <f>B68/B77</f>
        <v>5.3375702883529249E-4</v>
      </c>
      <c r="E68" s="15"/>
      <c r="F68" s="11" t="s">
        <v>94</v>
      </c>
      <c r="G68" s="9">
        <v>6379</v>
      </c>
      <c r="H68" s="16">
        <f>G68/G70</f>
        <v>0.28265685926976247</v>
      </c>
      <c r="J68" s="117"/>
      <c r="K68" s="135" t="s">
        <v>256</v>
      </c>
      <c r="L68" s="121"/>
      <c r="M68" s="122" t="e">
        <f>L68/L69</f>
        <v>#DIV/0!</v>
      </c>
    </row>
    <row r="69" spans="1:13" ht="16.5" thickBot="1" x14ac:dyDescent="0.3">
      <c r="A69" s="64" t="s">
        <v>7</v>
      </c>
      <c r="B69" s="65">
        <v>12</v>
      </c>
      <c r="C69" s="66">
        <f>B69/B77</f>
        <v>1.4895544990752349E-4</v>
      </c>
      <c r="E69" s="15"/>
      <c r="F69" s="23" t="s">
        <v>95</v>
      </c>
      <c r="G69" s="28">
        <v>7119</v>
      </c>
      <c r="H69" s="29">
        <f>G69/G70</f>
        <v>0.31544665012406947</v>
      </c>
      <c r="J69" s="136"/>
      <c r="K69" s="123" t="s">
        <v>15</v>
      </c>
      <c r="L69" s="124">
        <f>SUM(L67:L68)</f>
        <v>0</v>
      </c>
      <c r="M69" s="125" t="e">
        <f>SUM(M67:M68)</f>
        <v>#DIV/0!</v>
      </c>
    </row>
    <row r="70" spans="1:13" ht="16.5" thickBot="1" x14ac:dyDescent="0.3">
      <c r="A70" s="64" t="s">
        <v>8</v>
      </c>
      <c r="B70" s="65">
        <v>134</v>
      </c>
      <c r="C70" s="66">
        <f>B70/B77</f>
        <v>1.663335857300679E-3</v>
      </c>
      <c r="E70" s="27"/>
      <c r="F70" s="39" t="s">
        <v>15</v>
      </c>
      <c r="G70" s="45">
        <f>SUM(G67:G69)</f>
        <v>22568</v>
      </c>
      <c r="H70" s="34">
        <f>SUM(H67:H69)</f>
        <v>0.99999999999999989</v>
      </c>
    </row>
    <row r="71" spans="1:13" ht="16.5" thickBot="1" x14ac:dyDescent="0.3">
      <c r="A71" s="64" t="s">
        <v>9</v>
      </c>
      <c r="B71" s="65">
        <v>5038</v>
      </c>
      <c r="C71" s="66">
        <f>B71/B77</f>
        <v>6.253646305284194E-2</v>
      </c>
      <c r="F71" s="3"/>
      <c r="J71" s="114" t="s">
        <v>257</v>
      </c>
      <c r="K71" s="132"/>
      <c r="L71" s="133" t="s">
        <v>16</v>
      </c>
      <c r="M71" s="116" t="s">
        <v>17</v>
      </c>
    </row>
    <row r="72" spans="1:13" x14ac:dyDescent="0.25">
      <c r="A72" s="64" t="s">
        <v>10</v>
      </c>
      <c r="B72" s="65">
        <v>157</v>
      </c>
      <c r="C72" s="66">
        <f>B72/B77</f>
        <v>1.9488338029567656E-3</v>
      </c>
      <c r="E72" s="12" t="s">
        <v>96</v>
      </c>
      <c r="F72" s="13"/>
      <c r="G72" s="42" t="s">
        <v>16</v>
      </c>
      <c r="H72" s="19" t="s">
        <v>17</v>
      </c>
      <c r="J72" s="117"/>
      <c r="K72" s="134" t="s">
        <v>258</v>
      </c>
      <c r="L72" s="118"/>
      <c r="M72" s="119" t="e">
        <f>L72/L74</f>
        <v>#DIV/0!</v>
      </c>
    </row>
    <row r="73" spans="1:13" ht="16.5" thickBot="1" x14ac:dyDescent="0.3">
      <c r="A73" s="64" t="s">
        <v>11</v>
      </c>
      <c r="B73" s="65">
        <v>20242</v>
      </c>
      <c r="C73" s="66">
        <f>B73/B77</f>
        <v>0.25126301808567419</v>
      </c>
      <c r="E73" s="15"/>
      <c r="F73" s="11" t="s">
        <v>97</v>
      </c>
      <c r="G73" s="9">
        <v>8609</v>
      </c>
      <c r="H73" s="16">
        <f>G73/G75</f>
        <v>0.40306194110211152</v>
      </c>
      <c r="J73" s="117"/>
      <c r="K73" s="135" t="s">
        <v>259</v>
      </c>
      <c r="L73" s="121"/>
      <c r="M73" s="122" t="e">
        <f>L73/L74</f>
        <v>#DIV/0!</v>
      </c>
    </row>
    <row r="74" spans="1:13" ht="16.5" thickBot="1" x14ac:dyDescent="0.3">
      <c r="A74" s="64" t="s">
        <v>12</v>
      </c>
      <c r="B74" s="65">
        <v>28</v>
      </c>
      <c r="C74" s="66">
        <f>B74/B77</f>
        <v>3.4756271645088814E-4</v>
      </c>
      <c r="E74" s="15"/>
      <c r="F74" s="23" t="s">
        <v>98</v>
      </c>
      <c r="G74" s="28">
        <v>12750</v>
      </c>
      <c r="H74" s="29">
        <f>G74/G75</f>
        <v>0.59693805889788842</v>
      </c>
      <c r="J74" s="136"/>
      <c r="K74" s="123" t="s">
        <v>15</v>
      </c>
      <c r="L74" s="124">
        <f>SUM(L72:L73)</f>
        <v>0</v>
      </c>
      <c r="M74" s="125" t="e">
        <f>SUM(M72:M73)</f>
        <v>#DIV/0!</v>
      </c>
    </row>
    <row r="75" spans="1:13" ht="16.5" thickBot="1" x14ac:dyDescent="0.3">
      <c r="A75" s="64" t="s">
        <v>13</v>
      </c>
      <c r="B75" s="65">
        <v>27527</v>
      </c>
      <c r="C75" s="66">
        <f>B75/B77</f>
        <v>0.34169138913369995</v>
      </c>
      <c r="E75" s="27"/>
      <c r="F75" s="39" t="s">
        <v>15</v>
      </c>
      <c r="G75" s="45">
        <f>SUM(G73:G74)</f>
        <v>21359</v>
      </c>
      <c r="H75" s="34">
        <f>SUM(H73:H74)</f>
        <v>1</v>
      </c>
    </row>
    <row r="76" spans="1:13" ht="16.5" thickBot="1" x14ac:dyDescent="0.3">
      <c r="A76" s="67" t="s">
        <v>14</v>
      </c>
      <c r="B76" s="68">
        <v>399</v>
      </c>
      <c r="C76" s="58">
        <f>B76/B77</f>
        <v>4.9527687094251564E-3</v>
      </c>
      <c r="F76" s="3"/>
      <c r="J76" s="12" t="s">
        <v>260</v>
      </c>
      <c r="K76" s="13"/>
      <c r="L76" s="44" t="s">
        <v>16</v>
      </c>
      <c r="M76" s="19" t="s">
        <v>17</v>
      </c>
    </row>
    <row r="77" spans="1:13" ht="16.5" thickBot="1" x14ac:dyDescent="0.3">
      <c r="A77" s="38" t="s">
        <v>15</v>
      </c>
      <c r="B77" s="69">
        <f>SUM(B64:B76)</f>
        <v>80561</v>
      </c>
      <c r="C77" s="59">
        <f>SUM(C64:C76)</f>
        <v>0.99999999999999989</v>
      </c>
      <c r="E77" s="12" t="s">
        <v>99</v>
      </c>
      <c r="F77" s="13"/>
      <c r="G77" s="42" t="s">
        <v>16</v>
      </c>
      <c r="H77" s="19" t="s">
        <v>17</v>
      </c>
      <c r="J77" s="15"/>
      <c r="K77" s="8" t="s">
        <v>262</v>
      </c>
      <c r="L77" s="9">
        <v>9548</v>
      </c>
      <c r="M77" s="16">
        <f>L77/L79</f>
        <v>0.43041969075418113</v>
      </c>
    </row>
    <row r="78" spans="1:13" ht="16.5" thickBot="1" x14ac:dyDescent="0.3">
      <c r="B78"/>
      <c r="E78" s="15"/>
      <c r="F78" s="11" t="s">
        <v>100</v>
      </c>
      <c r="G78" s="9">
        <v>10246</v>
      </c>
      <c r="H78" s="16">
        <f>G78/G82</f>
        <v>0.4590090493683362</v>
      </c>
      <c r="J78" s="15"/>
      <c r="K78" s="10" t="s">
        <v>261</v>
      </c>
      <c r="L78" s="28">
        <v>12635</v>
      </c>
      <c r="M78" s="29">
        <f>L78/L79</f>
        <v>0.56958030924581882</v>
      </c>
    </row>
    <row r="79" spans="1:13" ht="16.5" thickBot="1" x14ac:dyDescent="0.3">
      <c r="A79" s="12" t="s">
        <v>644</v>
      </c>
      <c r="B79" s="42" t="s">
        <v>16</v>
      </c>
      <c r="C79" s="14" t="s">
        <v>17</v>
      </c>
      <c r="E79" s="22"/>
      <c r="F79" s="23" t="s">
        <v>101</v>
      </c>
      <c r="G79" s="28">
        <v>2207</v>
      </c>
      <c r="H79" s="29">
        <f>G79/G82</f>
        <v>9.8871068900636142E-2</v>
      </c>
      <c r="J79" s="27"/>
      <c r="K79" s="32" t="s">
        <v>15</v>
      </c>
      <c r="L79" s="45">
        <f>SUM(L77:L78)</f>
        <v>22183</v>
      </c>
      <c r="M79" s="34">
        <f>SUM(M77:M78)</f>
        <v>1</v>
      </c>
    </row>
    <row r="80" spans="1:13" ht="16.5" thickBot="1" x14ac:dyDescent="0.3">
      <c r="A80" s="15" t="s">
        <v>2</v>
      </c>
      <c r="B80" s="9">
        <v>70</v>
      </c>
      <c r="C80" s="16">
        <f>B80/B93</f>
        <v>5.2426602756141406E-3</v>
      </c>
      <c r="E80" s="15"/>
      <c r="F80" s="11" t="s">
        <v>635</v>
      </c>
      <c r="G80" s="9">
        <v>7564</v>
      </c>
      <c r="H80" s="16">
        <f>G80/G82</f>
        <v>0.3388585252217543</v>
      </c>
    </row>
    <row r="81" spans="1:13" ht="16.5" thickBot="1" x14ac:dyDescent="0.3">
      <c r="A81" s="15" t="s">
        <v>3</v>
      </c>
      <c r="B81" s="9">
        <v>1154</v>
      </c>
      <c r="C81" s="16">
        <f>B81/B93</f>
        <v>8.6428999400838827E-2</v>
      </c>
      <c r="E81" s="17"/>
      <c r="F81" s="91" t="s">
        <v>636</v>
      </c>
      <c r="G81" s="40">
        <v>2305</v>
      </c>
      <c r="H81" s="41">
        <f>G81/G82</f>
        <v>0.10326135650927336</v>
      </c>
      <c r="J81" s="12" t="s">
        <v>263</v>
      </c>
      <c r="K81" s="13"/>
      <c r="L81" s="44" t="s">
        <v>16</v>
      </c>
      <c r="M81" s="19" t="s">
        <v>17</v>
      </c>
    </row>
    <row r="82" spans="1:13" ht="16.5" thickBot="1" x14ac:dyDescent="0.3">
      <c r="A82" s="15" t="s">
        <v>4</v>
      </c>
      <c r="B82" s="9">
        <v>13</v>
      </c>
      <c r="C82" s="16">
        <f>B82/B93</f>
        <v>9.7363690832834033E-4</v>
      </c>
      <c r="E82" s="104"/>
      <c r="F82" s="105" t="s">
        <v>15</v>
      </c>
      <c r="G82" s="106">
        <f>SUM(G78:G81)</f>
        <v>22322</v>
      </c>
      <c r="H82" s="107">
        <f>SUM(H78:H81)</f>
        <v>1</v>
      </c>
      <c r="J82" s="15"/>
      <c r="K82" s="8" t="s">
        <v>265</v>
      </c>
      <c r="L82" s="9">
        <v>2658</v>
      </c>
      <c r="M82" s="16">
        <f>L82/L84</f>
        <v>0.61159687068568802</v>
      </c>
    </row>
    <row r="83" spans="1:13" ht="16.5" thickBot="1" x14ac:dyDescent="0.3">
      <c r="A83" s="15" t="s">
        <v>5</v>
      </c>
      <c r="B83" s="9">
        <v>2937</v>
      </c>
      <c r="C83" s="16">
        <f>B83/B93</f>
        <v>0.21996704613541043</v>
      </c>
      <c r="J83" s="15"/>
      <c r="K83" s="10" t="s">
        <v>264</v>
      </c>
      <c r="L83" s="28">
        <v>1688</v>
      </c>
      <c r="M83" s="29">
        <f>L83/L84</f>
        <v>0.38840312931431203</v>
      </c>
    </row>
    <row r="84" spans="1:13" ht="16.5" thickBot="1" x14ac:dyDescent="0.3">
      <c r="A84" s="15" t="s">
        <v>6</v>
      </c>
      <c r="B84" s="9">
        <v>13</v>
      </c>
      <c r="C84" s="16">
        <f>B84/B93</f>
        <v>9.7363690832834033E-4</v>
      </c>
      <c r="E84" s="12" t="s">
        <v>102</v>
      </c>
      <c r="F84" s="13"/>
      <c r="G84" s="44" t="s">
        <v>16</v>
      </c>
      <c r="H84" s="19" t="s">
        <v>17</v>
      </c>
      <c r="J84" s="27"/>
      <c r="K84" s="32" t="s">
        <v>15</v>
      </c>
      <c r="L84" s="45">
        <f>SUM(L82:L83)</f>
        <v>4346</v>
      </c>
      <c r="M84" s="34">
        <f>SUM(M82:M83)</f>
        <v>1</v>
      </c>
    </row>
    <row r="85" spans="1:13" x14ac:dyDescent="0.25">
      <c r="A85" s="15" t="s">
        <v>7</v>
      </c>
      <c r="B85" s="9">
        <v>6</v>
      </c>
      <c r="C85" s="16">
        <f>B85/B93</f>
        <v>4.4937088076692629E-4</v>
      </c>
      <c r="E85" s="15"/>
      <c r="F85" s="11" t="s">
        <v>103</v>
      </c>
      <c r="G85" s="9">
        <v>8324</v>
      </c>
      <c r="H85" s="16">
        <f>G85/G88</f>
        <v>0.38522769344687152</v>
      </c>
    </row>
    <row r="86" spans="1:13" x14ac:dyDescent="0.25">
      <c r="A86" s="15" t="s">
        <v>8</v>
      </c>
      <c r="B86" s="9">
        <v>29</v>
      </c>
      <c r="C86" s="16">
        <f>B86/B93</f>
        <v>2.1719592570401437E-3</v>
      </c>
      <c r="E86" s="15"/>
      <c r="F86" s="11" t="s">
        <v>104</v>
      </c>
      <c r="G86" s="9">
        <v>7522</v>
      </c>
      <c r="H86" s="16">
        <f>G86/G88</f>
        <v>0.34811181044057754</v>
      </c>
    </row>
    <row r="87" spans="1:13" ht="16.5" thickBot="1" x14ac:dyDescent="0.3">
      <c r="A87" s="15" t="s">
        <v>9</v>
      </c>
      <c r="B87" s="9">
        <v>681</v>
      </c>
      <c r="C87" s="16">
        <f>B87/B93</f>
        <v>5.1003594967046137E-2</v>
      </c>
      <c r="E87" s="15"/>
      <c r="F87" s="23" t="s">
        <v>105</v>
      </c>
      <c r="G87" s="28">
        <v>5762</v>
      </c>
      <c r="H87" s="29">
        <f>G87/G88</f>
        <v>0.26666049611255088</v>
      </c>
    </row>
    <row r="88" spans="1:13" ht="16.5" thickBot="1" x14ac:dyDescent="0.3">
      <c r="A88" s="15" t="s">
        <v>10</v>
      </c>
      <c r="B88" s="9">
        <v>42</v>
      </c>
      <c r="C88" s="16">
        <f>B88/B93</f>
        <v>3.1455961653684842E-3</v>
      </c>
      <c r="E88" s="27"/>
      <c r="F88" s="39" t="s">
        <v>15</v>
      </c>
      <c r="G88" s="45">
        <f>SUM(G85:G87)</f>
        <v>21608</v>
      </c>
      <c r="H88" s="34">
        <f>SUM(H85:H87)</f>
        <v>1</v>
      </c>
    </row>
    <row r="89" spans="1:13" ht="16.5" thickBot="1" x14ac:dyDescent="0.3">
      <c r="A89" s="15" t="s">
        <v>11</v>
      </c>
      <c r="B89" s="9">
        <v>2927</v>
      </c>
      <c r="C89" s="16">
        <f>B89/B93</f>
        <v>0.21921809466746556</v>
      </c>
    </row>
    <row r="90" spans="1:13" x14ac:dyDescent="0.25">
      <c r="A90" s="15" t="s">
        <v>12</v>
      </c>
      <c r="B90" s="9">
        <v>8</v>
      </c>
      <c r="C90" s="16">
        <f>B90/B93</f>
        <v>5.9916117435590175E-4</v>
      </c>
      <c r="E90" s="12" t="s">
        <v>106</v>
      </c>
      <c r="F90" s="13"/>
      <c r="G90" s="44" t="s">
        <v>16</v>
      </c>
      <c r="H90" s="19" t="s">
        <v>17</v>
      </c>
    </row>
    <row r="91" spans="1:13" x14ac:dyDescent="0.25">
      <c r="A91" s="15" t="s">
        <v>13</v>
      </c>
      <c r="B91" s="9">
        <v>5357</v>
      </c>
      <c r="C91" s="16">
        <f>B91/B93</f>
        <v>0.40121330137807071</v>
      </c>
      <c r="E91" s="15"/>
      <c r="F91" s="11" t="s">
        <v>107</v>
      </c>
      <c r="G91" s="9">
        <v>13313</v>
      </c>
      <c r="H91" s="16">
        <f>G91/G93</f>
        <v>0.62640568390344897</v>
      </c>
    </row>
    <row r="92" spans="1:13" ht="16.5" thickBot="1" x14ac:dyDescent="0.3">
      <c r="A92" s="22" t="s">
        <v>14</v>
      </c>
      <c r="B92" s="28">
        <v>115</v>
      </c>
      <c r="C92" s="29">
        <f>B92/B93</f>
        <v>8.6129418813660867E-3</v>
      </c>
      <c r="E92" s="15"/>
      <c r="F92" s="23" t="s">
        <v>108</v>
      </c>
      <c r="G92" s="28">
        <v>7940</v>
      </c>
      <c r="H92" s="29">
        <f>G92/G93</f>
        <v>0.37359431609655108</v>
      </c>
    </row>
    <row r="93" spans="1:13" ht="16.5" thickBot="1" x14ac:dyDescent="0.3">
      <c r="A93" s="32" t="s">
        <v>15</v>
      </c>
      <c r="B93" s="45">
        <f>SUM(B80:B92)</f>
        <v>13352</v>
      </c>
      <c r="C93" s="34">
        <f>SUM(C80:C92)</f>
        <v>1</v>
      </c>
      <c r="E93" s="27"/>
      <c r="F93" s="39" t="s">
        <v>15</v>
      </c>
      <c r="G93" s="45">
        <f>SUM(G91:G92)</f>
        <v>21253</v>
      </c>
      <c r="H93" s="34">
        <f>SUM(H91:H92)</f>
        <v>1</v>
      </c>
    </row>
    <row r="94" spans="1:13" ht="16.5" thickBot="1" x14ac:dyDescent="0.3">
      <c r="B94"/>
    </row>
    <row r="95" spans="1:13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1:13" x14ac:dyDescent="0.25">
      <c r="B96"/>
      <c r="E96" s="15"/>
      <c r="F96" s="11" t="s">
        <v>110</v>
      </c>
      <c r="G96" s="9">
        <v>10006</v>
      </c>
      <c r="H96" s="16">
        <f>G96/G98</f>
        <v>0.47921455938697316</v>
      </c>
    </row>
    <row r="97" spans="2:8" ht="16.5" thickBot="1" x14ac:dyDescent="0.3">
      <c r="B97"/>
      <c r="E97" s="15"/>
      <c r="F97" s="23" t="s">
        <v>111</v>
      </c>
      <c r="G97" s="28">
        <v>10874</v>
      </c>
      <c r="H97" s="29">
        <f>G97/G98</f>
        <v>0.52078544061302678</v>
      </c>
    </row>
    <row r="98" spans="2:8" ht="16.5" thickBot="1" x14ac:dyDescent="0.3">
      <c r="B98"/>
      <c r="E98" s="27"/>
      <c r="F98" s="39" t="s">
        <v>15</v>
      </c>
      <c r="G98" s="45">
        <f>SUM(G96:G97)</f>
        <v>20880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5245</v>
      </c>
      <c r="H101" s="16">
        <f>G101/G103</f>
        <v>0.59602272727272732</v>
      </c>
    </row>
    <row r="102" spans="2:8" ht="16.5" thickBot="1" x14ac:dyDescent="0.3">
      <c r="B102"/>
      <c r="E102" s="15"/>
      <c r="F102" s="23" t="s">
        <v>114</v>
      </c>
      <c r="G102" s="28">
        <v>3555</v>
      </c>
      <c r="H102" s="29">
        <f>G102/G103</f>
        <v>0.40397727272727274</v>
      </c>
    </row>
    <row r="103" spans="2:8" ht="16.5" thickBot="1" x14ac:dyDescent="0.3">
      <c r="B103"/>
      <c r="E103" s="27"/>
      <c r="F103" s="39" t="s">
        <v>15</v>
      </c>
      <c r="G103" s="45">
        <f>SUM(G101:G102)</f>
        <v>8800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5024</v>
      </c>
      <c r="H106" s="16">
        <f>G106/G108</f>
        <v>0.41176952708794362</v>
      </c>
    </row>
    <row r="107" spans="2:8" ht="16.5" thickBot="1" x14ac:dyDescent="0.3">
      <c r="B107"/>
      <c r="E107" s="15"/>
      <c r="F107" s="23" t="s">
        <v>117</v>
      </c>
      <c r="G107" s="28">
        <v>7177</v>
      </c>
      <c r="H107" s="29">
        <f>G107/G108</f>
        <v>0.58823047291205643</v>
      </c>
    </row>
    <row r="108" spans="2:8" ht="16.5" thickBot="1" x14ac:dyDescent="0.3">
      <c r="B108"/>
      <c r="E108" s="27"/>
      <c r="F108" s="39" t="s">
        <v>15</v>
      </c>
      <c r="G108" s="45">
        <f>SUM(G106:G107)</f>
        <v>12201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6413</v>
      </c>
      <c r="H111" s="16">
        <f>G111/G116</f>
        <v>0.2968706601240626</v>
      </c>
    </row>
    <row r="112" spans="2:8" x14ac:dyDescent="0.25">
      <c r="B112"/>
      <c r="E112" s="15"/>
      <c r="F112" s="11" t="s">
        <v>120</v>
      </c>
      <c r="G112" s="9">
        <v>1721</v>
      </c>
      <c r="H112" s="16">
        <f>G112/G116</f>
        <v>7.966854920840663E-2</v>
      </c>
    </row>
    <row r="113" spans="2:8" x14ac:dyDescent="0.25">
      <c r="B113"/>
      <c r="E113" s="15"/>
      <c r="F113" s="11" t="s">
        <v>121</v>
      </c>
      <c r="G113" s="9">
        <v>4216</v>
      </c>
      <c r="H113" s="16">
        <f>G113/G116</f>
        <v>0.19516711415609667</v>
      </c>
    </row>
    <row r="114" spans="2:8" x14ac:dyDescent="0.25">
      <c r="B114"/>
      <c r="E114" s="15"/>
      <c r="F114" s="11" t="s">
        <v>122</v>
      </c>
      <c r="G114" s="9">
        <v>4643</v>
      </c>
      <c r="H114" s="16">
        <f>G114/G116</f>
        <v>0.21493380242570131</v>
      </c>
    </row>
    <row r="115" spans="2:8" ht="16.5" thickBot="1" x14ac:dyDescent="0.3">
      <c r="B115"/>
      <c r="E115" s="15"/>
      <c r="F115" s="23" t="s">
        <v>123</v>
      </c>
      <c r="G115" s="28">
        <v>4609</v>
      </c>
      <c r="H115" s="29">
        <f>G115/G116</f>
        <v>0.21335987408573281</v>
      </c>
    </row>
    <row r="116" spans="2:8" ht="16.5" thickBot="1" x14ac:dyDescent="0.3">
      <c r="B116"/>
      <c r="E116" s="27"/>
      <c r="F116" s="39" t="s">
        <v>15</v>
      </c>
      <c r="G116" s="45">
        <f>SUM(G111:G115)</f>
        <v>21602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11127</v>
      </c>
      <c r="H119" s="16">
        <f>G119/G121</f>
        <v>0.53168004587155959</v>
      </c>
    </row>
    <row r="120" spans="2:8" ht="16.5" thickBot="1" x14ac:dyDescent="0.3">
      <c r="B120"/>
      <c r="E120" s="15"/>
      <c r="F120" s="23" t="s">
        <v>126</v>
      </c>
      <c r="G120" s="28">
        <v>9801</v>
      </c>
      <c r="H120" s="29">
        <f>G120/G121</f>
        <v>0.46831995412844035</v>
      </c>
    </row>
    <row r="121" spans="2:8" ht="16.5" thickBot="1" x14ac:dyDescent="0.3">
      <c r="B121"/>
      <c r="E121" s="27"/>
      <c r="F121" s="39" t="s">
        <v>15</v>
      </c>
      <c r="G121" s="45">
        <f>SUM(G119:G120)</f>
        <v>20928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11702</v>
      </c>
      <c r="H124" s="16">
        <f>G124/G127</f>
        <v>0.52835470471374391</v>
      </c>
    </row>
    <row r="125" spans="2:8" x14ac:dyDescent="0.25">
      <c r="B125"/>
      <c r="E125" s="15"/>
      <c r="F125" s="11" t="s">
        <v>129</v>
      </c>
      <c r="G125" s="9">
        <v>3401</v>
      </c>
      <c r="H125" s="16">
        <f>G125/G127</f>
        <v>0.15355788333032327</v>
      </c>
    </row>
    <row r="126" spans="2:8" ht="16.5" thickBot="1" x14ac:dyDescent="0.3">
      <c r="B126"/>
      <c r="E126" s="15"/>
      <c r="F126" s="23" t="s">
        <v>130</v>
      </c>
      <c r="G126" s="28">
        <v>7045</v>
      </c>
      <c r="H126" s="29">
        <f>G126/G127</f>
        <v>0.31808741195593282</v>
      </c>
    </row>
    <row r="127" spans="2:8" ht="16.5" thickBot="1" x14ac:dyDescent="0.3">
      <c r="B127"/>
      <c r="E127" s="27"/>
      <c r="F127" s="39" t="s">
        <v>15</v>
      </c>
      <c r="G127" s="45">
        <f>SUM(G124:G126)</f>
        <v>22148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11017</v>
      </c>
      <c r="H130" s="16">
        <f>G130/G134</f>
        <v>0.4996371882086168</v>
      </c>
    </row>
    <row r="131" spans="2:8" x14ac:dyDescent="0.25">
      <c r="B131"/>
      <c r="E131" s="15"/>
      <c r="F131" s="11" t="s">
        <v>133</v>
      </c>
      <c r="G131" s="9">
        <v>1679</v>
      </c>
      <c r="H131" s="16">
        <f>G131/G134</f>
        <v>7.6145124716553284E-2</v>
      </c>
    </row>
    <row r="132" spans="2:8" x14ac:dyDescent="0.25">
      <c r="B132"/>
      <c r="E132" s="15"/>
      <c r="F132" s="11" t="s">
        <v>134</v>
      </c>
      <c r="G132" s="9">
        <v>6436</v>
      </c>
      <c r="H132" s="16">
        <f>G132/G134</f>
        <v>0.29188208616780048</v>
      </c>
    </row>
    <row r="133" spans="2:8" ht="16.5" thickBot="1" x14ac:dyDescent="0.3">
      <c r="B133"/>
      <c r="E133" s="15"/>
      <c r="F133" s="23" t="s">
        <v>135</v>
      </c>
      <c r="G133" s="28">
        <v>2918</v>
      </c>
      <c r="H133" s="29">
        <f>G133/G134</f>
        <v>0.13233560090702948</v>
      </c>
    </row>
    <row r="134" spans="2:8" ht="16.5" thickBot="1" x14ac:dyDescent="0.3">
      <c r="B134"/>
      <c r="E134" s="27"/>
      <c r="F134" s="39" t="s">
        <v>15</v>
      </c>
      <c r="G134" s="45">
        <f>SUM(G130:G133)</f>
        <v>22050</v>
      </c>
      <c r="H134" s="34">
        <f>SUM(H130:H133)</f>
        <v>1.0000000000000002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19119</v>
      </c>
      <c r="H137" s="16">
        <f>G137/G139</f>
        <v>0.80463785194225834</v>
      </c>
    </row>
    <row r="138" spans="2:8" ht="16.5" thickBot="1" x14ac:dyDescent="0.3">
      <c r="B138"/>
      <c r="E138" s="15"/>
      <c r="F138" s="23" t="s">
        <v>138</v>
      </c>
      <c r="G138" s="28">
        <v>4642</v>
      </c>
      <c r="H138" s="29">
        <f>G138/G139</f>
        <v>0.19536214805774169</v>
      </c>
    </row>
    <row r="139" spans="2:8" ht="16.5" thickBot="1" x14ac:dyDescent="0.3">
      <c r="B139"/>
      <c r="E139" s="27"/>
      <c r="F139" s="39" t="s">
        <v>15</v>
      </c>
      <c r="G139" s="45">
        <f>SUM(G137:G138)</f>
        <v>23761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10518</v>
      </c>
      <c r="H142" s="16">
        <f>G142/G146</f>
        <v>0.46298089620565192</v>
      </c>
    </row>
    <row r="143" spans="2:8" x14ac:dyDescent="0.25">
      <c r="B143"/>
      <c r="E143" s="15"/>
      <c r="F143" s="11" t="s">
        <v>141</v>
      </c>
      <c r="G143" s="9">
        <v>4997</v>
      </c>
      <c r="H143" s="16">
        <f>G143/G146</f>
        <v>0.2199577427590457</v>
      </c>
    </row>
    <row r="144" spans="2:8" x14ac:dyDescent="0.25">
      <c r="B144"/>
      <c r="E144" s="15"/>
      <c r="F144" s="11" t="s">
        <v>142</v>
      </c>
      <c r="G144" s="9">
        <v>2377</v>
      </c>
      <c r="H144" s="16">
        <f>G144/G146</f>
        <v>0.10463068932124307</v>
      </c>
    </row>
    <row r="145" spans="2:8" ht="16.5" thickBot="1" x14ac:dyDescent="0.3">
      <c r="B145"/>
      <c r="E145" s="15"/>
      <c r="F145" s="23" t="s">
        <v>143</v>
      </c>
      <c r="G145" s="28">
        <v>4826</v>
      </c>
      <c r="H145" s="29">
        <f>G145/G146</f>
        <v>0.21243067171405933</v>
      </c>
    </row>
    <row r="146" spans="2:8" ht="16.5" thickBot="1" x14ac:dyDescent="0.3">
      <c r="B146"/>
      <c r="E146" s="27"/>
      <c r="F146" s="39" t="s">
        <v>15</v>
      </c>
      <c r="G146" s="45">
        <f>SUM(G142:G145)</f>
        <v>22718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10794</v>
      </c>
      <c r="H149" s="16">
        <f>G149/G152</f>
        <v>0.50242040588344816</v>
      </c>
    </row>
    <row r="150" spans="2:8" x14ac:dyDescent="0.25">
      <c r="E150" s="15"/>
      <c r="F150" s="11" t="s">
        <v>146</v>
      </c>
      <c r="G150" s="9">
        <v>3973</v>
      </c>
      <c r="H150" s="16">
        <f>G150/G152</f>
        <v>0.18492831874883633</v>
      </c>
    </row>
    <row r="151" spans="2:8" ht="16.5" thickBot="1" x14ac:dyDescent="0.3">
      <c r="E151" s="15"/>
      <c r="F151" s="23" t="s">
        <v>147</v>
      </c>
      <c r="G151" s="28">
        <v>6717</v>
      </c>
      <c r="H151" s="29">
        <f>G151/G152</f>
        <v>0.31265127536771553</v>
      </c>
    </row>
    <row r="152" spans="2:8" ht="16.5" thickBot="1" x14ac:dyDescent="0.3">
      <c r="E152" s="27"/>
      <c r="F152" s="39" t="s">
        <v>15</v>
      </c>
      <c r="G152" s="45">
        <f>SUM(G149:G151)</f>
        <v>21484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11203</v>
      </c>
      <c r="H155" s="16">
        <f>G155/G158</f>
        <v>0.52053712480252767</v>
      </c>
    </row>
    <row r="156" spans="2:8" x14ac:dyDescent="0.25">
      <c r="E156" s="15"/>
      <c r="F156" s="11" t="s">
        <v>150</v>
      </c>
      <c r="G156" s="9">
        <v>4598</v>
      </c>
      <c r="H156" s="16">
        <f>G156/G158</f>
        <v>0.21364185484620388</v>
      </c>
    </row>
    <row r="157" spans="2:8" ht="16.5" thickBot="1" x14ac:dyDescent="0.3">
      <c r="E157" s="15"/>
      <c r="F157" s="23" t="s">
        <v>151</v>
      </c>
      <c r="G157" s="28">
        <v>5721</v>
      </c>
      <c r="H157" s="29">
        <f>G157/G158</f>
        <v>0.26582102035126848</v>
      </c>
    </row>
    <row r="158" spans="2:8" ht="16.5" thickBot="1" x14ac:dyDescent="0.3">
      <c r="E158" s="27"/>
      <c r="F158" s="39" t="s">
        <v>15</v>
      </c>
      <c r="G158" s="45">
        <f>SUM(G155:G157)</f>
        <v>21522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13861</v>
      </c>
      <c r="H161" s="16">
        <f>G161/G163</f>
        <v>0.67084502952279546</v>
      </c>
    </row>
    <row r="162" spans="5:8" ht="16.5" thickBot="1" x14ac:dyDescent="0.3">
      <c r="E162" s="15"/>
      <c r="F162" s="23" t="s">
        <v>154</v>
      </c>
      <c r="G162" s="28">
        <v>6801</v>
      </c>
      <c r="H162" s="29">
        <f>G162/G163</f>
        <v>0.32915497047720454</v>
      </c>
    </row>
    <row r="163" spans="5:8" ht="16.5" thickBot="1" x14ac:dyDescent="0.3">
      <c r="E163" s="27"/>
      <c r="F163" s="39" t="s">
        <v>15</v>
      </c>
      <c r="G163" s="45">
        <f>SUM(G161:G162)</f>
        <v>20662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11220</v>
      </c>
      <c r="H166" s="16">
        <f>G166/G168</f>
        <v>0.56706762357222273</v>
      </c>
    </row>
    <row r="167" spans="5:8" ht="16.5" thickBot="1" x14ac:dyDescent="0.3">
      <c r="E167" s="15"/>
      <c r="F167" s="23" t="s">
        <v>157</v>
      </c>
      <c r="G167" s="28">
        <v>8566</v>
      </c>
      <c r="H167" s="29">
        <f>G167/G168</f>
        <v>0.43293237642777721</v>
      </c>
    </row>
    <row r="168" spans="5:8" ht="16.5" thickBot="1" x14ac:dyDescent="0.3">
      <c r="E168" s="27"/>
      <c r="F168" s="39" t="s">
        <v>15</v>
      </c>
      <c r="G168" s="45">
        <f>SUM(G166:G167)</f>
        <v>19786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6947</v>
      </c>
      <c r="H171" s="16">
        <f>G171/G176</f>
        <v>0.23286293701605604</v>
      </c>
    </row>
    <row r="172" spans="5:8" x14ac:dyDescent="0.25">
      <c r="E172" s="15"/>
      <c r="F172" s="11" t="s">
        <v>50</v>
      </c>
      <c r="G172" s="9">
        <v>10614</v>
      </c>
      <c r="H172" s="16">
        <f>G172/G176</f>
        <v>0.35578051151409512</v>
      </c>
    </row>
    <row r="173" spans="5:8" x14ac:dyDescent="0.25">
      <c r="E173" s="15"/>
      <c r="F173" s="11" t="s">
        <v>160</v>
      </c>
      <c r="G173" s="9">
        <v>4968</v>
      </c>
      <c r="H173" s="16">
        <f>G173/G176</f>
        <v>0.16652700030167936</v>
      </c>
    </row>
    <row r="174" spans="5:8" x14ac:dyDescent="0.25">
      <c r="E174" s="15"/>
      <c r="F174" s="11" t="s">
        <v>161</v>
      </c>
      <c r="G174" s="9">
        <v>2318</v>
      </c>
      <c r="H174" s="16">
        <f>G174/G176</f>
        <v>7.7699192169744913E-2</v>
      </c>
    </row>
    <row r="175" spans="5:8" ht="16.5" thickBot="1" x14ac:dyDescent="0.3">
      <c r="E175" s="15"/>
      <c r="F175" s="23" t="s">
        <v>162</v>
      </c>
      <c r="G175" s="28">
        <v>4986</v>
      </c>
      <c r="H175" s="29">
        <f>G175/G176</f>
        <v>0.16713035899842457</v>
      </c>
    </row>
    <row r="176" spans="5:8" ht="16.5" thickBot="1" x14ac:dyDescent="0.3">
      <c r="E176" s="27"/>
      <c r="F176" s="39" t="s">
        <v>15</v>
      </c>
      <c r="G176" s="45">
        <f>SUM(G171:G175)</f>
        <v>29833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24475</v>
      </c>
      <c r="H179" s="16">
        <f>G179/G181</f>
        <v>0.8291831825727547</v>
      </c>
    </row>
    <row r="180" spans="5:8" ht="16.5" thickBot="1" x14ac:dyDescent="0.3">
      <c r="E180" s="15"/>
      <c r="F180" s="23" t="s">
        <v>165</v>
      </c>
      <c r="G180" s="28">
        <v>5042</v>
      </c>
      <c r="H180" s="29">
        <f>G180/G181</f>
        <v>0.1708168174272453</v>
      </c>
    </row>
    <row r="181" spans="5:8" ht="16.5" thickBot="1" x14ac:dyDescent="0.3">
      <c r="E181" s="27"/>
      <c r="F181" s="39" t="s">
        <v>15</v>
      </c>
      <c r="G181" s="45">
        <f>SUM(G179:G180)</f>
        <v>29517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16750</v>
      </c>
      <c r="H184" s="16">
        <f>G184/G186</f>
        <v>0.59971356963838163</v>
      </c>
    </row>
    <row r="185" spans="5:8" ht="16.5" thickBot="1" x14ac:dyDescent="0.3">
      <c r="E185" s="15"/>
      <c r="F185" s="23" t="s">
        <v>168</v>
      </c>
      <c r="G185" s="28">
        <v>11180</v>
      </c>
      <c r="H185" s="29">
        <f>G185/G186</f>
        <v>0.40028643036161832</v>
      </c>
    </row>
    <row r="186" spans="5:8" ht="16.5" thickBot="1" x14ac:dyDescent="0.3">
      <c r="E186" s="27"/>
      <c r="F186" s="39" t="s">
        <v>15</v>
      </c>
      <c r="G186" s="45">
        <f>SUM(G184:G185)</f>
        <v>27930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6.875" customWidth="1"/>
    <col min="16" max="16" width="10.875" style="1"/>
    <col min="17" max="17" width="12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436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28</v>
      </c>
      <c r="C3" s="16">
        <f>B3/B16</f>
        <v>7.7929306985805736E-3</v>
      </c>
      <c r="E3" s="15" t="s">
        <v>56</v>
      </c>
      <c r="F3" s="8" t="s">
        <v>57</v>
      </c>
      <c r="G3" s="9">
        <v>371</v>
      </c>
      <c r="H3" s="16">
        <f>G3/G5</f>
        <v>0.54319180087847729</v>
      </c>
      <c r="J3" s="15"/>
      <c r="K3" s="8" t="s">
        <v>183</v>
      </c>
      <c r="L3" s="9">
        <v>460</v>
      </c>
      <c r="M3" s="16">
        <f>L3/L5</f>
        <v>0.70987654320987659</v>
      </c>
      <c r="O3" s="15" t="s">
        <v>486</v>
      </c>
      <c r="P3" s="9">
        <v>1810</v>
      </c>
      <c r="Q3" s="16">
        <f>P3/P5</f>
        <v>0.53981509096331648</v>
      </c>
    </row>
    <row r="4" spans="1:17" ht="16.5" thickBot="1" x14ac:dyDescent="0.3">
      <c r="A4" s="15" t="s">
        <v>3</v>
      </c>
      <c r="B4" s="9">
        <v>344</v>
      </c>
      <c r="C4" s="16">
        <f>B4/B16</f>
        <v>9.5741720011132764E-2</v>
      </c>
      <c r="E4" s="15"/>
      <c r="F4" s="24" t="s">
        <v>58</v>
      </c>
      <c r="G4" s="28">
        <v>312</v>
      </c>
      <c r="H4" s="29">
        <f>G4/G5</f>
        <v>0.45680819912152271</v>
      </c>
      <c r="J4" s="15"/>
      <c r="K4" s="10" t="s">
        <v>182</v>
      </c>
      <c r="L4" s="28">
        <v>188</v>
      </c>
      <c r="M4" s="29">
        <f>L4/L5</f>
        <v>0.29012345679012347</v>
      </c>
      <c r="O4" s="17" t="s">
        <v>438</v>
      </c>
      <c r="P4" s="40">
        <v>1543</v>
      </c>
      <c r="Q4" s="41">
        <f>P4/P5</f>
        <v>0.46018490903668358</v>
      </c>
    </row>
    <row r="5" spans="1:17" ht="16.5" thickBot="1" x14ac:dyDescent="0.3">
      <c r="A5" s="15" t="s">
        <v>4</v>
      </c>
      <c r="B5" s="9">
        <v>9</v>
      </c>
      <c r="C5" s="16">
        <f>B5/B16</f>
        <v>2.5048705816866127E-3</v>
      </c>
      <c r="E5" s="27"/>
      <c r="F5" s="32" t="s">
        <v>15</v>
      </c>
      <c r="G5" s="45">
        <f>SUM(G3:G4)</f>
        <v>683</v>
      </c>
      <c r="H5" s="34">
        <f>SUM(H3:H4)</f>
        <v>1</v>
      </c>
      <c r="J5" s="27"/>
      <c r="K5" s="32" t="s">
        <v>15</v>
      </c>
      <c r="L5" s="45">
        <f>SUM(L3:L4)</f>
        <v>648</v>
      </c>
      <c r="M5" s="34">
        <f>SUM(M3:M4)</f>
        <v>1</v>
      </c>
      <c r="O5" s="32" t="s">
        <v>15</v>
      </c>
      <c r="P5" s="45">
        <f>SUM(P3:P4)</f>
        <v>3353</v>
      </c>
      <c r="Q5" s="34">
        <f>SUM(Q3:Q4)</f>
        <v>1</v>
      </c>
    </row>
    <row r="6" spans="1:17" ht="16.5" thickBot="1" x14ac:dyDescent="0.3">
      <c r="A6" s="15" t="s">
        <v>5</v>
      </c>
      <c r="B6" s="9">
        <v>692</v>
      </c>
      <c r="C6" s="16">
        <f>B6/B16</f>
        <v>0.19259671583634846</v>
      </c>
    </row>
    <row r="7" spans="1:17" x14ac:dyDescent="0.25">
      <c r="A7" s="15" t="s">
        <v>6</v>
      </c>
      <c r="B7" s="9">
        <v>2</v>
      </c>
      <c r="C7" s="16">
        <f>B7/B16</f>
        <v>5.5663790704146951E-4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330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4</v>
      </c>
      <c r="C8" s="16">
        <f>B8/B16</f>
        <v>1.113275814082939E-3</v>
      </c>
      <c r="E8" s="15"/>
      <c r="F8" s="8" t="s">
        <v>60</v>
      </c>
      <c r="G8" s="9">
        <v>215</v>
      </c>
      <c r="H8" s="16">
        <f>G8/G11</f>
        <v>0.30583214793741109</v>
      </c>
      <c r="J8" s="15"/>
      <c r="K8" s="8" t="s">
        <v>186</v>
      </c>
      <c r="L8" s="9">
        <v>183</v>
      </c>
      <c r="M8" s="16" t="e">
        <f>L8/L12</f>
        <v>#DIV/0!</v>
      </c>
      <c r="O8" s="15" t="s">
        <v>487</v>
      </c>
      <c r="P8" s="9">
        <v>2530</v>
      </c>
      <c r="Q8" s="16">
        <f>P8/P10</f>
        <v>0.72162007986309185</v>
      </c>
    </row>
    <row r="9" spans="1:17" ht="16.5" thickBot="1" x14ac:dyDescent="0.3">
      <c r="A9" s="15" t="s">
        <v>8</v>
      </c>
      <c r="B9" s="9">
        <v>37</v>
      </c>
      <c r="C9" s="16">
        <f>B9/B16</f>
        <v>1.0297801280267187E-2</v>
      </c>
      <c r="E9" s="15"/>
      <c r="F9" s="8" t="s">
        <v>61</v>
      </c>
      <c r="G9" s="9">
        <v>292</v>
      </c>
      <c r="H9" s="16">
        <f>G9/G11</f>
        <v>0.41536273115220484</v>
      </c>
      <c r="J9" s="15"/>
      <c r="K9" s="10" t="s">
        <v>185</v>
      </c>
      <c r="L9" s="9">
        <v>148</v>
      </c>
      <c r="M9" s="16">
        <f>L9/L11</f>
        <v>0.25342465753424659</v>
      </c>
      <c r="O9" s="17" t="s">
        <v>488</v>
      </c>
      <c r="P9" s="40">
        <v>976</v>
      </c>
      <c r="Q9" s="41">
        <f>P9/P10</f>
        <v>0.27837992013690815</v>
      </c>
    </row>
    <row r="10" spans="1:17" ht="16.5" thickBot="1" x14ac:dyDescent="0.3">
      <c r="A10" s="15" t="s">
        <v>9</v>
      </c>
      <c r="B10" s="9">
        <v>103</v>
      </c>
      <c r="C10" s="16">
        <f>B10/B16</f>
        <v>2.866685221263568E-2</v>
      </c>
      <c r="E10" s="15"/>
      <c r="F10" s="24" t="s">
        <v>62</v>
      </c>
      <c r="G10" s="28">
        <v>196</v>
      </c>
      <c r="H10" s="29">
        <f>G10/G11</f>
        <v>0.27880512091038406</v>
      </c>
      <c r="J10" s="15"/>
      <c r="K10" s="24" t="s">
        <v>187</v>
      </c>
      <c r="L10" s="28">
        <v>253</v>
      </c>
      <c r="M10" s="29">
        <f>L10/L11</f>
        <v>0.43321917808219179</v>
      </c>
      <c r="O10" s="32" t="s">
        <v>15</v>
      </c>
      <c r="P10" s="45">
        <f>SUM(P8:P9)</f>
        <v>3506</v>
      </c>
      <c r="Q10" s="34">
        <f>SUM(Q8:Q9)</f>
        <v>1</v>
      </c>
    </row>
    <row r="11" spans="1:17" ht="16.5" thickBot="1" x14ac:dyDescent="0.3">
      <c r="A11" s="15" t="s">
        <v>10</v>
      </c>
      <c r="B11" s="9">
        <v>12</v>
      </c>
      <c r="C11" s="16">
        <f>B11/B16</f>
        <v>3.3398274422488171E-3</v>
      </c>
      <c r="E11" s="27"/>
      <c r="F11" s="32" t="s">
        <v>15</v>
      </c>
      <c r="G11" s="45">
        <f>SUM(G8:G10)</f>
        <v>703</v>
      </c>
      <c r="H11" s="34">
        <f>SUM(H8:H10)</f>
        <v>1</v>
      </c>
      <c r="J11" s="27"/>
      <c r="K11" s="32" t="s">
        <v>15</v>
      </c>
      <c r="L11" s="45">
        <f>SUM(L8:L10)</f>
        <v>584</v>
      </c>
      <c r="M11" s="34" t="e">
        <f>SUM(M8:M10)</f>
        <v>#DIV/0!</v>
      </c>
    </row>
    <row r="12" spans="1:17" ht="16.5" thickBot="1" x14ac:dyDescent="0.3">
      <c r="A12" s="15" t="s">
        <v>11</v>
      </c>
      <c r="B12" s="9">
        <v>466</v>
      </c>
      <c r="C12" s="16">
        <f>B12/B16</f>
        <v>0.12969663234066239</v>
      </c>
      <c r="F12" s="4"/>
    </row>
    <row r="13" spans="1:17" x14ac:dyDescent="0.25">
      <c r="A13" s="15" t="s">
        <v>12</v>
      </c>
      <c r="B13" s="9">
        <v>3</v>
      </c>
      <c r="C13" s="16">
        <f>B13/B16</f>
        <v>8.3495686056220427E-4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</row>
    <row r="14" spans="1:17" x14ac:dyDescent="0.25">
      <c r="A14" s="15" t="s">
        <v>13</v>
      </c>
      <c r="B14" s="9">
        <v>1812</v>
      </c>
      <c r="C14" s="16">
        <f>B14/B16</f>
        <v>0.50431394377957139</v>
      </c>
      <c r="E14" s="21"/>
      <c r="F14" s="10" t="s">
        <v>64</v>
      </c>
      <c r="G14" s="9">
        <v>296</v>
      </c>
      <c r="H14" s="16">
        <f>G14/G17</f>
        <v>0.43529411764705883</v>
      </c>
      <c r="J14" s="15"/>
      <c r="K14" s="8" t="s">
        <v>250</v>
      </c>
      <c r="L14" s="9">
        <v>564</v>
      </c>
      <c r="M14" s="16">
        <f>L14/L16</f>
        <v>0.45337620578778137</v>
      </c>
    </row>
    <row r="15" spans="1:17" ht="16.5" thickBot="1" x14ac:dyDescent="0.3">
      <c r="A15" s="22" t="s">
        <v>14</v>
      </c>
      <c r="B15" s="28">
        <v>81</v>
      </c>
      <c r="C15" s="29">
        <f>B15/B16</f>
        <v>2.2543835235179516E-2</v>
      </c>
      <c r="E15" s="21"/>
      <c r="F15" s="10" t="s">
        <v>65</v>
      </c>
      <c r="G15" s="9">
        <v>253</v>
      </c>
      <c r="H15" s="16">
        <f>G15/G17</f>
        <v>0.37205882352941178</v>
      </c>
      <c r="J15" s="15"/>
      <c r="K15" s="10" t="s">
        <v>249</v>
      </c>
      <c r="L15" s="28">
        <v>680</v>
      </c>
      <c r="M15" s="29">
        <f>L15/L16</f>
        <v>0.54662379421221863</v>
      </c>
    </row>
    <row r="16" spans="1:17" ht="16.5" thickBot="1" x14ac:dyDescent="0.3">
      <c r="A16" s="32" t="s">
        <v>15</v>
      </c>
      <c r="B16" s="45">
        <f>SUM(B3:B15)</f>
        <v>3593</v>
      </c>
      <c r="C16" s="34">
        <f>SUM(C3:C15)</f>
        <v>1</v>
      </c>
      <c r="E16" s="15"/>
      <c r="F16" s="31" t="s">
        <v>66</v>
      </c>
      <c r="G16" s="28">
        <v>131</v>
      </c>
      <c r="H16" s="29">
        <f>G16/G17</f>
        <v>0.19264705882352942</v>
      </c>
      <c r="J16" s="27"/>
      <c r="K16" s="32" t="s">
        <v>15</v>
      </c>
      <c r="L16" s="45">
        <f>SUM(L14:L15)</f>
        <v>1244</v>
      </c>
      <c r="M16" s="34">
        <f>SUM(M14:M15)</f>
        <v>1</v>
      </c>
    </row>
    <row r="17" spans="1:8" ht="16.5" thickBot="1" x14ac:dyDescent="0.3">
      <c r="E17" s="27"/>
      <c r="F17" s="38" t="s">
        <v>15</v>
      </c>
      <c r="G17" s="45">
        <f>SUM(G14:G16)</f>
        <v>680</v>
      </c>
      <c r="H17" s="34">
        <f>SUM(H14:H16)</f>
        <v>1</v>
      </c>
    </row>
    <row r="18" spans="1:8" ht="16.5" thickBot="1" x14ac:dyDescent="0.3">
      <c r="A18" s="12" t="s">
        <v>18</v>
      </c>
      <c r="B18" s="42" t="s">
        <v>16</v>
      </c>
      <c r="C18" s="14" t="s">
        <v>17</v>
      </c>
      <c r="F18" s="5"/>
    </row>
    <row r="19" spans="1:8" x14ac:dyDescent="0.25">
      <c r="A19" s="15" t="s">
        <v>19</v>
      </c>
      <c r="B19" s="9">
        <v>151</v>
      </c>
      <c r="C19" s="16">
        <f>B19/B24</f>
        <v>4.7231779793556458E-2</v>
      </c>
      <c r="E19" s="12" t="s">
        <v>67</v>
      </c>
      <c r="F19" s="13"/>
      <c r="G19" s="42" t="s">
        <v>16</v>
      </c>
      <c r="H19" s="19" t="s">
        <v>17</v>
      </c>
    </row>
    <row r="20" spans="1:8" x14ac:dyDescent="0.25">
      <c r="A20" s="15" t="s">
        <v>20</v>
      </c>
      <c r="B20" s="9">
        <v>143</v>
      </c>
      <c r="C20" s="16">
        <f>B20/B24</f>
        <v>4.4729433844228964E-2</v>
      </c>
      <c r="E20" s="15"/>
      <c r="F20" s="11" t="s">
        <v>68</v>
      </c>
      <c r="G20" s="9">
        <v>298</v>
      </c>
      <c r="H20" s="16">
        <f>G20/G22</f>
        <v>0.44544095665171901</v>
      </c>
    </row>
    <row r="21" spans="1:8" ht="16.5" thickBot="1" x14ac:dyDescent="0.3">
      <c r="A21" s="15" t="s">
        <v>21</v>
      </c>
      <c r="B21" s="9">
        <v>510</v>
      </c>
      <c r="C21" s="16">
        <f>B21/B24</f>
        <v>0.15952455426962778</v>
      </c>
      <c r="E21" s="15"/>
      <c r="F21" s="23" t="s">
        <v>69</v>
      </c>
      <c r="G21" s="28">
        <v>371</v>
      </c>
      <c r="H21" s="29">
        <f>G21/G22</f>
        <v>0.55455904334828099</v>
      </c>
    </row>
    <row r="22" spans="1:8" ht="16.5" thickBot="1" x14ac:dyDescent="0.3">
      <c r="A22" s="15" t="s">
        <v>22</v>
      </c>
      <c r="B22" s="9">
        <v>60</v>
      </c>
      <c r="C22" s="16">
        <f>B22/B24</f>
        <v>1.876759461995621E-2</v>
      </c>
      <c r="E22" s="27"/>
      <c r="F22" s="39" t="s">
        <v>15</v>
      </c>
      <c r="G22" s="45">
        <f>SUM(G20:G21)</f>
        <v>669</v>
      </c>
      <c r="H22" s="34">
        <f>SUM(H20:H21)</f>
        <v>1</v>
      </c>
    </row>
    <row r="23" spans="1:8" ht="16.5" thickBot="1" x14ac:dyDescent="0.3">
      <c r="A23" s="22" t="s">
        <v>23</v>
      </c>
      <c r="B23" s="28">
        <v>2333</v>
      </c>
      <c r="C23" s="29">
        <f>B23/B24</f>
        <v>0.72974663747263058</v>
      </c>
      <c r="F23" s="3"/>
    </row>
    <row r="24" spans="1:8" ht="16.5" thickBot="1" x14ac:dyDescent="0.3">
      <c r="A24" s="35" t="s">
        <v>15</v>
      </c>
      <c r="B24" s="45">
        <f>SUM(B19:B23)</f>
        <v>3197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8" ht="16.5" thickBot="1" x14ac:dyDescent="0.3">
      <c r="E25" s="15"/>
      <c r="F25" s="11" t="s">
        <v>71</v>
      </c>
      <c r="G25" s="9">
        <v>184</v>
      </c>
      <c r="H25" s="16">
        <f>G25/G29</f>
        <v>0.28527131782945736</v>
      </c>
    </row>
    <row r="26" spans="1:8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90</v>
      </c>
      <c r="H26" s="16">
        <f>G26/G29</f>
        <v>0.13953488372093023</v>
      </c>
    </row>
    <row r="27" spans="1:8" x14ac:dyDescent="0.25">
      <c r="A27" s="15" t="s">
        <v>35</v>
      </c>
      <c r="B27" s="9">
        <v>2573</v>
      </c>
      <c r="C27" s="16">
        <f>B27/B29</f>
        <v>0.81630710659898476</v>
      </c>
      <c r="E27" s="15"/>
      <c r="F27" s="11" t="s">
        <v>73</v>
      </c>
      <c r="G27" s="9">
        <v>120</v>
      </c>
      <c r="H27" s="16">
        <f>G27/G29</f>
        <v>0.18604651162790697</v>
      </c>
    </row>
    <row r="28" spans="1:8" ht="16.5" thickBot="1" x14ac:dyDescent="0.3">
      <c r="A28" s="22" t="s">
        <v>36</v>
      </c>
      <c r="B28" s="28">
        <v>579</v>
      </c>
      <c r="C28" s="29">
        <f>B28/B29</f>
        <v>0.18369289340101522</v>
      </c>
      <c r="E28" s="15"/>
      <c r="F28" s="23" t="s">
        <v>74</v>
      </c>
      <c r="G28" s="28">
        <v>251</v>
      </c>
      <c r="H28" s="29">
        <f>G28/G29</f>
        <v>0.38914728682170541</v>
      </c>
    </row>
    <row r="29" spans="1:8" ht="16.5" thickBot="1" x14ac:dyDescent="0.3">
      <c r="A29" s="32" t="s">
        <v>15</v>
      </c>
      <c r="B29" s="45">
        <f>SUM(B27:B28)</f>
        <v>3152</v>
      </c>
      <c r="C29" s="34">
        <f>SUM(C27:C28)</f>
        <v>1</v>
      </c>
      <c r="E29" s="27"/>
      <c r="F29" s="39" t="s">
        <v>15</v>
      </c>
      <c r="G29" s="45">
        <f>SUM(G25:G28)</f>
        <v>645</v>
      </c>
      <c r="H29" s="34">
        <f>SUM(H25:H28)</f>
        <v>1</v>
      </c>
    </row>
    <row r="30" spans="1:8" ht="16.5" thickBot="1" x14ac:dyDescent="0.3">
      <c r="E30" s="4"/>
      <c r="F30" s="3"/>
      <c r="G30" s="43"/>
      <c r="H30" s="6"/>
    </row>
    <row r="31" spans="1:8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8" x14ac:dyDescent="0.25">
      <c r="A32" s="15" t="s">
        <v>38</v>
      </c>
      <c r="B32" s="9">
        <v>573</v>
      </c>
      <c r="C32" s="16">
        <f>B32/B34</f>
        <v>0.23321123321123322</v>
      </c>
      <c r="E32" s="15"/>
      <c r="F32" s="11" t="s">
        <v>628</v>
      </c>
      <c r="G32" s="95">
        <v>226</v>
      </c>
      <c r="H32" s="16">
        <f>G32/G37</f>
        <v>0.35367762128325508</v>
      </c>
    </row>
    <row r="33" spans="1:8" ht="16.5" thickBot="1" x14ac:dyDescent="0.3">
      <c r="A33" s="22" t="s">
        <v>39</v>
      </c>
      <c r="B33" s="28">
        <v>1884</v>
      </c>
      <c r="C33" s="29">
        <f>B33/B34</f>
        <v>0.76678876678876684</v>
      </c>
      <c r="E33" s="15"/>
      <c r="F33" s="11" t="s">
        <v>629</v>
      </c>
      <c r="G33" s="95">
        <v>120</v>
      </c>
      <c r="H33" s="16">
        <f>G33/G37</f>
        <v>0.18779342723004694</v>
      </c>
    </row>
    <row r="34" spans="1:8" ht="16.5" thickBot="1" x14ac:dyDescent="0.3">
      <c r="A34" s="32" t="s">
        <v>15</v>
      </c>
      <c r="B34" s="45">
        <f>SUM(B32:B33)</f>
        <v>2457</v>
      </c>
      <c r="C34" s="34">
        <f>SUM(C32:C33)</f>
        <v>1</v>
      </c>
      <c r="E34" s="15"/>
      <c r="F34" s="11" t="s">
        <v>630</v>
      </c>
      <c r="G34" s="95">
        <v>117</v>
      </c>
      <c r="H34" s="16">
        <f>G34/G37</f>
        <v>0.18309859154929578</v>
      </c>
    </row>
    <row r="35" spans="1:8" ht="16.5" thickBot="1" x14ac:dyDescent="0.3">
      <c r="E35" s="15"/>
      <c r="F35" s="11" t="s">
        <v>631</v>
      </c>
      <c r="G35" s="95">
        <v>118</v>
      </c>
      <c r="H35" s="16">
        <f>G35/G37</f>
        <v>0.18466353677621283</v>
      </c>
    </row>
    <row r="36" spans="1:8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58</v>
      </c>
      <c r="H36" s="29">
        <f>G36/G37</f>
        <v>9.0766823161189364E-2</v>
      </c>
    </row>
    <row r="37" spans="1:8" ht="16.5" thickBot="1" x14ac:dyDescent="0.3">
      <c r="A37" s="15" t="s">
        <v>50</v>
      </c>
      <c r="B37" s="9">
        <v>432</v>
      </c>
      <c r="C37" s="16">
        <f>B37/B40</f>
        <v>0.13186813186813187</v>
      </c>
      <c r="E37" s="27"/>
      <c r="F37" s="39" t="s">
        <v>15</v>
      </c>
      <c r="G37" s="97">
        <f>SUM(G32:G36)</f>
        <v>639</v>
      </c>
      <c r="H37" s="37">
        <f>SUM(H32:H36)</f>
        <v>1</v>
      </c>
    </row>
    <row r="38" spans="1:8" ht="16.5" thickBot="1" x14ac:dyDescent="0.3">
      <c r="A38" s="21" t="s">
        <v>49</v>
      </c>
      <c r="B38" s="9">
        <v>141</v>
      </c>
      <c r="C38" s="16">
        <f>B38/B40</f>
        <v>4.304029304029304E-2</v>
      </c>
      <c r="F38" s="3"/>
    </row>
    <row r="39" spans="1:8" ht="16.5" thickBot="1" x14ac:dyDescent="0.3">
      <c r="A39" s="22" t="s">
        <v>51</v>
      </c>
      <c r="B39" s="28">
        <v>2703</v>
      </c>
      <c r="C39" s="29">
        <f>B39/B40</f>
        <v>0.82509157509157505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SUM(B37:B39)</f>
        <v>3276</v>
      </c>
      <c r="C40" s="34">
        <f>SUM(C37:C39)</f>
        <v>1</v>
      </c>
      <c r="E40" s="15"/>
      <c r="F40" s="11" t="s">
        <v>76</v>
      </c>
      <c r="G40" s="9">
        <v>302</v>
      </c>
      <c r="H40" s="16">
        <f>G40/G44</f>
        <v>0.48709677419354841</v>
      </c>
    </row>
    <row r="41" spans="1:8" ht="16.5" thickBot="1" x14ac:dyDescent="0.3">
      <c r="E41" s="15"/>
      <c r="F41" s="11" t="s">
        <v>77</v>
      </c>
      <c r="G41" s="9">
        <v>89</v>
      </c>
      <c r="H41" s="16">
        <f>G41/G44</f>
        <v>0.1435483870967742</v>
      </c>
    </row>
    <row r="42" spans="1:8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132</v>
      </c>
      <c r="H42" s="16">
        <f>G42/G44</f>
        <v>0.2129032258064516</v>
      </c>
    </row>
    <row r="43" spans="1:8" ht="16.5" thickBot="1" x14ac:dyDescent="0.3">
      <c r="A43" s="15" t="s">
        <v>53</v>
      </c>
      <c r="B43" s="9">
        <v>1143</v>
      </c>
      <c r="C43" s="16">
        <f>B43/B45</f>
        <v>0.42760942760942761</v>
      </c>
      <c r="E43" s="15"/>
      <c r="F43" s="23" t="s">
        <v>79</v>
      </c>
      <c r="G43" s="28">
        <v>97</v>
      </c>
      <c r="H43" s="29">
        <f>G43/G44</f>
        <v>0.15645161290322582</v>
      </c>
    </row>
    <row r="44" spans="1:8" ht="16.5" thickBot="1" x14ac:dyDescent="0.3">
      <c r="A44" s="22" t="s">
        <v>54</v>
      </c>
      <c r="B44" s="28">
        <v>1530</v>
      </c>
      <c r="C44" s="29">
        <f>B44/B45</f>
        <v>0.57239057239057234</v>
      </c>
      <c r="E44" s="27"/>
      <c r="F44" s="39" t="s">
        <v>15</v>
      </c>
      <c r="G44" s="45">
        <f>SUM(G40:G43)</f>
        <v>620</v>
      </c>
      <c r="H44" s="34">
        <f>SUM(H40:H43)</f>
        <v>1</v>
      </c>
    </row>
    <row r="45" spans="1:8" ht="16.5" thickBot="1" x14ac:dyDescent="0.3">
      <c r="A45" s="32" t="s">
        <v>15</v>
      </c>
      <c r="B45" s="45">
        <f>SUM(B43:B44)</f>
        <v>2673</v>
      </c>
      <c r="C45" s="34">
        <f>SUM(C43:C44)</f>
        <v>1</v>
      </c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397</v>
      </c>
      <c r="H47" s="16">
        <f>G47/G49</f>
        <v>0.67632027257240201</v>
      </c>
    </row>
    <row r="48" spans="1:8" ht="16.5" thickBot="1" x14ac:dyDescent="0.3">
      <c r="E48" s="15"/>
      <c r="F48" s="23" t="s">
        <v>82</v>
      </c>
      <c r="G48" s="28">
        <v>190</v>
      </c>
      <c r="H48" s="29">
        <f>G48/G49</f>
        <v>0.32367972742759793</v>
      </c>
    </row>
    <row r="49" spans="2:8" ht="16.5" thickBot="1" x14ac:dyDescent="0.3">
      <c r="E49" s="27"/>
      <c r="F49" s="39" t="s">
        <v>15</v>
      </c>
      <c r="G49" s="45">
        <f>SUM(G47:G48)</f>
        <v>587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427</v>
      </c>
      <c r="H52" s="16">
        <f>G52/G54</f>
        <v>0.74520069808027922</v>
      </c>
    </row>
    <row r="53" spans="2:8" ht="16.5" thickBot="1" x14ac:dyDescent="0.3">
      <c r="B53"/>
      <c r="E53" s="15"/>
      <c r="F53" s="23" t="s">
        <v>85</v>
      </c>
      <c r="G53" s="28">
        <v>146</v>
      </c>
      <c r="H53" s="29">
        <f>G53/G54</f>
        <v>0.25479930191972078</v>
      </c>
    </row>
    <row r="54" spans="2:8" ht="16.5" thickBot="1" x14ac:dyDescent="0.3">
      <c r="B54"/>
      <c r="E54" s="27"/>
      <c r="F54" s="39" t="s">
        <v>15</v>
      </c>
      <c r="G54" s="45">
        <f>SUM(G52:G53)</f>
        <v>573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202</v>
      </c>
      <c r="H57" s="16">
        <f>G57/G59</f>
        <v>0.33388429752066118</v>
      </c>
    </row>
    <row r="58" spans="2:8" ht="16.5" thickBot="1" x14ac:dyDescent="0.3">
      <c r="B58"/>
      <c r="E58" s="15"/>
      <c r="F58" s="23" t="s">
        <v>88</v>
      </c>
      <c r="G58" s="28">
        <v>403</v>
      </c>
      <c r="H58" s="29">
        <f>G58/G59</f>
        <v>0.66611570247933882</v>
      </c>
    </row>
    <row r="59" spans="2:8" ht="16.5" thickBot="1" x14ac:dyDescent="0.3">
      <c r="B59"/>
      <c r="E59" s="27"/>
      <c r="F59" s="39" t="s">
        <v>15</v>
      </c>
      <c r="G59" s="45">
        <f>SUM(G57:G58)</f>
        <v>605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293</v>
      </c>
      <c r="H62" s="16">
        <f>G62/G64</f>
        <v>0.49161073825503354</v>
      </c>
    </row>
    <row r="63" spans="2:8" ht="16.5" thickBot="1" x14ac:dyDescent="0.3">
      <c r="B63"/>
      <c r="E63" s="15"/>
      <c r="F63" s="23" t="s">
        <v>91</v>
      </c>
      <c r="G63" s="28">
        <v>303</v>
      </c>
      <c r="H63" s="29">
        <f>G63/G64</f>
        <v>0.50838926174496646</v>
      </c>
    </row>
    <row r="64" spans="2:8" ht="16.5" thickBot="1" x14ac:dyDescent="0.3">
      <c r="B64"/>
      <c r="E64" s="27"/>
      <c r="F64" s="39" t="s">
        <v>15</v>
      </c>
      <c r="G64" s="45">
        <f>SUM(G62:G63)</f>
        <v>596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444</v>
      </c>
      <c r="H67" s="16">
        <f>G67/G70</f>
        <v>0.51688009313154826</v>
      </c>
    </row>
    <row r="68" spans="2:8" x14ac:dyDescent="0.25">
      <c r="B68"/>
      <c r="E68" s="15"/>
      <c r="F68" s="11" t="s">
        <v>94</v>
      </c>
      <c r="G68" s="9">
        <v>153</v>
      </c>
      <c r="H68" s="16">
        <f>G68/G70</f>
        <v>0.1781140861466822</v>
      </c>
    </row>
    <row r="69" spans="2:8" ht="16.5" thickBot="1" x14ac:dyDescent="0.3">
      <c r="B69"/>
      <c r="E69" s="15"/>
      <c r="F69" s="23" t="s">
        <v>95</v>
      </c>
      <c r="G69" s="28">
        <v>262</v>
      </c>
      <c r="H69" s="29">
        <f>G69/G70</f>
        <v>0.30500582072176952</v>
      </c>
    </row>
    <row r="70" spans="2:8" ht="16.5" thickBot="1" x14ac:dyDescent="0.3">
      <c r="B70"/>
      <c r="E70" s="27"/>
      <c r="F70" s="39" t="s">
        <v>15</v>
      </c>
      <c r="G70" s="45">
        <f>SUM(G67:G69)</f>
        <v>859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257</v>
      </c>
      <c r="H73" s="16">
        <f>G73/G75</f>
        <v>0.31689272503082616</v>
      </c>
    </row>
    <row r="74" spans="2:8" ht="16.5" thickBot="1" x14ac:dyDescent="0.3">
      <c r="B74"/>
      <c r="E74" s="15"/>
      <c r="F74" s="23" t="s">
        <v>98</v>
      </c>
      <c r="G74" s="28">
        <v>554</v>
      </c>
      <c r="H74" s="29">
        <f>G74/G75</f>
        <v>0.68310727496917389</v>
      </c>
    </row>
    <row r="75" spans="2:8" ht="16.5" thickBot="1" x14ac:dyDescent="0.3">
      <c r="B75"/>
      <c r="E75" s="27"/>
      <c r="F75" s="39" t="s">
        <v>15</v>
      </c>
      <c r="G75" s="45">
        <f>SUM(G73:G74)</f>
        <v>811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326</v>
      </c>
      <c r="H78" s="16">
        <f>G78/G82</f>
        <v>0.39853300733496333</v>
      </c>
    </row>
    <row r="79" spans="2:8" x14ac:dyDescent="0.25">
      <c r="B79"/>
      <c r="E79" s="22"/>
      <c r="F79" s="23" t="s">
        <v>101</v>
      </c>
      <c r="G79" s="28">
        <v>139</v>
      </c>
      <c r="H79" s="29">
        <f>G79/G82</f>
        <v>0.16992665036674817</v>
      </c>
    </row>
    <row r="80" spans="2:8" x14ac:dyDescent="0.25">
      <c r="B80"/>
      <c r="E80" s="15"/>
      <c r="F80" s="11" t="s">
        <v>635</v>
      </c>
      <c r="G80" s="9">
        <v>288</v>
      </c>
      <c r="H80" s="16">
        <f>G80/G82</f>
        <v>0.35207823960880197</v>
      </c>
    </row>
    <row r="81" spans="2:8" ht="16.5" thickBot="1" x14ac:dyDescent="0.3">
      <c r="B81"/>
      <c r="E81" s="17"/>
      <c r="F81" s="91" t="s">
        <v>636</v>
      </c>
      <c r="G81" s="40">
        <v>65</v>
      </c>
      <c r="H81" s="41">
        <f>G81/G82</f>
        <v>7.9462102689486558E-2</v>
      </c>
    </row>
    <row r="82" spans="2:8" ht="16.5" thickBot="1" x14ac:dyDescent="0.3">
      <c r="B82"/>
      <c r="E82" s="104"/>
      <c r="F82" s="105" t="s">
        <v>15</v>
      </c>
      <c r="G82" s="106">
        <f>SUM(G78:G81)</f>
        <v>818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283</v>
      </c>
      <c r="H85" s="16">
        <f>G85/G88</f>
        <v>0.34681372549019607</v>
      </c>
    </row>
    <row r="86" spans="2:8" x14ac:dyDescent="0.25">
      <c r="B86"/>
      <c r="E86" s="15"/>
      <c r="F86" s="11" t="s">
        <v>104</v>
      </c>
      <c r="G86" s="9">
        <v>292</v>
      </c>
      <c r="H86" s="16">
        <f>G86/G88</f>
        <v>0.35784313725490197</v>
      </c>
    </row>
    <row r="87" spans="2:8" ht="16.5" thickBot="1" x14ac:dyDescent="0.3">
      <c r="B87"/>
      <c r="E87" s="15"/>
      <c r="F87" s="23" t="s">
        <v>105</v>
      </c>
      <c r="G87" s="28">
        <v>241</v>
      </c>
      <c r="H87" s="29">
        <f>G87/G88</f>
        <v>0.29534313725490197</v>
      </c>
    </row>
    <row r="88" spans="2:8" ht="16.5" thickBot="1" x14ac:dyDescent="0.3">
      <c r="B88"/>
      <c r="E88" s="27"/>
      <c r="F88" s="39" t="s">
        <v>15</v>
      </c>
      <c r="G88" s="45">
        <f>SUM(G85:G87)</f>
        <v>816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90</v>
      </c>
      <c r="H91" s="16">
        <f>G91/G93</f>
        <v>0.22058823529411764</v>
      </c>
    </row>
    <row r="92" spans="2:8" ht="16.5" thickBot="1" x14ac:dyDescent="0.3">
      <c r="B92"/>
      <c r="E92" s="15"/>
      <c r="F92" s="23" t="s">
        <v>108</v>
      </c>
      <c r="G92" s="28">
        <v>318</v>
      </c>
      <c r="H92" s="29">
        <f>G92/G93</f>
        <v>0.77941176470588236</v>
      </c>
    </row>
    <row r="93" spans="2:8" ht="16.5" thickBot="1" x14ac:dyDescent="0.3">
      <c r="B93"/>
      <c r="E93" s="27"/>
      <c r="F93" s="39" t="s">
        <v>15</v>
      </c>
      <c r="G93" s="45">
        <f>SUM(G91:G92)</f>
        <v>408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351</v>
      </c>
      <c r="H96" s="16">
        <f>G96/G98</f>
        <v>0.4576271186440678</v>
      </c>
    </row>
    <row r="97" spans="2:8" ht="16.5" thickBot="1" x14ac:dyDescent="0.3">
      <c r="B97"/>
      <c r="E97" s="15"/>
      <c r="F97" s="23" t="s">
        <v>111</v>
      </c>
      <c r="G97" s="28">
        <v>416</v>
      </c>
      <c r="H97" s="29">
        <f>G97/G98</f>
        <v>0.5423728813559322</v>
      </c>
    </row>
    <row r="98" spans="2:8" ht="16.5" thickBot="1" x14ac:dyDescent="0.3">
      <c r="B98"/>
      <c r="E98" s="27"/>
      <c r="F98" s="39" t="s">
        <v>15</v>
      </c>
      <c r="G98" s="45">
        <f>SUM(G96:G97)</f>
        <v>767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277</v>
      </c>
      <c r="H101" s="16">
        <f>G101/G103</f>
        <v>0.62669683257918551</v>
      </c>
    </row>
    <row r="102" spans="2:8" ht="16.5" thickBot="1" x14ac:dyDescent="0.3">
      <c r="B102"/>
      <c r="E102" s="15"/>
      <c r="F102" s="23" t="s">
        <v>114</v>
      </c>
      <c r="G102" s="28">
        <v>165</v>
      </c>
      <c r="H102" s="29">
        <f>G102/G103</f>
        <v>0.37330316742081449</v>
      </c>
    </row>
    <row r="103" spans="2:8" ht="16.5" thickBot="1" x14ac:dyDescent="0.3">
      <c r="B103"/>
      <c r="E103" s="27"/>
      <c r="F103" s="39" t="s">
        <v>15</v>
      </c>
      <c r="G103" s="45">
        <f>SUM(G101:G102)</f>
        <v>442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229</v>
      </c>
      <c r="H106" s="16">
        <f>G106/G108</f>
        <v>0.4673469387755102</v>
      </c>
    </row>
    <row r="107" spans="2:8" ht="16.5" thickBot="1" x14ac:dyDescent="0.3">
      <c r="B107"/>
      <c r="E107" s="15"/>
      <c r="F107" s="23" t="s">
        <v>117</v>
      </c>
      <c r="G107" s="28">
        <v>261</v>
      </c>
      <c r="H107" s="29">
        <f>G107/G108</f>
        <v>0.53265306122448974</v>
      </c>
    </row>
    <row r="108" spans="2:8" ht="16.5" thickBot="1" x14ac:dyDescent="0.3">
      <c r="B108"/>
      <c r="E108" s="27"/>
      <c r="F108" s="39" t="s">
        <v>15</v>
      </c>
      <c r="G108" s="45">
        <f>SUM(G106:G107)</f>
        <v>490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218</v>
      </c>
      <c r="H111" s="16">
        <f>G111/G116</f>
        <v>0.33538461538461539</v>
      </c>
    </row>
    <row r="112" spans="2:8" x14ac:dyDescent="0.25">
      <c r="B112"/>
      <c r="E112" s="15"/>
      <c r="F112" s="11" t="s">
        <v>120</v>
      </c>
      <c r="G112" s="9">
        <v>52</v>
      </c>
      <c r="H112" s="16">
        <f>G112/G116</f>
        <v>0.08</v>
      </c>
    </row>
    <row r="113" spans="2:8" x14ac:dyDescent="0.25">
      <c r="B113"/>
      <c r="E113" s="15"/>
      <c r="F113" s="11" t="s">
        <v>121</v>
      </c>
      <c r="G113" s="9">
        <v>215</v>
      </c>
      <c r="H113" s="16">
        <f>G113/G116</f>
        <v>0.33076923076923076</v>
      </c>
    </row>
    <row r="114" spans="2:8" x14ac:dyDescent="0.25">
      <c r="B114"/>
      <c r="E114" s="15"/>
      <c r="F114" s="11" t="s">
        <v>122</v>
      </c>
      <c r="G114" s="9">
        <v>56</v>
      </c>
      <c r="H114" s="16">
        <f>G114/G116</f>
        <v>8.615384615384615E-2</v>
      </c>
    </row>
    <row r="115" spans="2:8" ht="16.5" thickBot="1" x14ac:dyDescent="0.3">
      <c r="B115"/>
      <c r="E115" s="15"/>
      <c r="F115" s="23" t="s">
        <v>123</v>
      </c>
      <c r="G115" s="28">
        <v>109</v>
      </c>
      <c r="H115" s="29">
        <f>G115/G116</f>
        <v>0.1676923076923077</v>
      </c>
    </row>
    <row r="116" spans="2:8" ht="16.5" thickBot="1" x14ac:dyDescent="0.3">
      <c r="B116"/>
      <c r="E116" s="27"/>
      <c r="F116" s="39" t="s">
        <v>15</v>
      </c>
      <c r="G116" s="45">
        <f>SUM(G111:G115)</f>
        <v>650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291</v>
      </c>
      <c r="H119" s="16">
        <f>G119/G121</f>
        <v>0.45971563981042651</v>
      </c>
    </row>
    <row r="120" spans="2:8" ht="16.5" thickBot="1" x14ac:dyDescent="0.3">
      <c r="B120"/>
      <c r="E120" s="15"/>
      <c r="F120" s="23" t="s">
        <v>126</v>
      </c>
      <c r="G120" s="28">
        <v>342</v>
      </c>
      <c r="H120" s="29">
        <f>G120/G121</f>
        <v>0.54028436018957349</v>
      </c>
    </row>
    <row r="121" spans="2:8" ht="16.5" thickBot="1" x14ac:dyDescent="0.3">
      <c r="B121"/>
      <c r="E121" s="27"/>
      <c r="F121" s="39" t="s">
        <v>15</v>
      </c>
      <c r="G121" s="45">
        <f>SUM(G119:G120)</f>
        <v>633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355</v>
      </c>
      <c r="H124" s="16">
        <f>G124/G127</f>
        <v>0.55993690851735012</v>
      </c>
    </row>
    <row r="125" spans="2:8" x14ac:dyDescent="0.25">
      <c r="B125"/>
      <c r="E125" s="15"/>
      <c r="F125" s="11" t="s">
        <v>129</v>
      </c>
      <c r="G125" s="9">
        <v>101</v>
      </c>
      <c r="H125" s="16">
        <f>G125/G127</f>
        <v>0.15930599369085174</v>
      </c>
    </row>
    <row r="126" spans="2:8" ht="16.5" thickBot="1" x14ac:dyDescent="0.3">
      <c r="B126"/>
      <c r="E126" s="15"/>
      <c r="F126" s="23" t="s">
        <v>130</v>
      </c>
      <c r="G126" s="28">
        <v>178</v>
      </c>
      <c r="H126" s="29">
        <f>G126/G127</f>
        <v>0.28075709779179808</v>
      </c>
    </row>
    <row r="127" spans="2:8" ht="16.5" thickBot="1" x14ac:dyDescent="0.3">
      <c r="B127"/>
      <c r="E127" s="27"/>
      <c r="F127" s="39" t="s">
        <v>15</v>
      </c>
      <c r="G127" s="45">
        <f>SUM(G124:G126)</f>
        <v>634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343</v>
      </c>
      <c r="H130" s="16">
        <f>G130/G134</f>
        <v>0.52932098765432101</v>
      </c>
    </row>
    <row r="131" spans="2:8" x14ac:dyDescent="0.25">
      <c r="B131"/>
      <c r="E131" s="15"/>
      <c r="F131" s="11" t="s">
        <v>133</v>
      </c>
      <c r="G131" s="9">
        <v>75</v>
      </c>
      <c r="H131" s="16">
        <f>G131/G134</f>
        <v>0.11574074074074074</v>
      </c>
    </row>
    <row r="132" spans="2:8" x14ac:dyDescent="0.25">
      <c r="B132"/>
      <c r="E132" s="15"/>
      <c r="F132" s="11" t="s">
        <v>134</v>
      </c>
      <c r="G132" s="9">
        <v>177</v>
      </c>
      <c r="H132" s="16">
        <f>G132/G134</f>
        <v>0.27314814814814814</v>
      </c>
    </row>
    <row r="133" spans="2:8" ht="16.5" thickBot="1" x14ac:dyDescent="0.3">
      <c r="B133"/>
      <c r="E133" s="15"/>
      <c r="F133" s="23" t="s">
        <v>135</v>
      </c>
      <c r="G133" s="28">
        <v>53</v>
      </c>
      <c r="H133" s="29">
        <f>G133/G134</f>
        <v>8.1790123456790126E-2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648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359</v>
      </c>
      <c r="H137" s="16">
        <f>G137/G139</f>
        <v>0.58373983739837398</v>
      </c>
    </row>
    <row r="138" spans="2:8" ht="16.5" thickBot="1" x14ac:dyDescent="0.3">
      <c r="B138"/>
      <c r="E138" s="15"/>
      <c r="F138" s="23" t="s">
        <v>138</v>
      </c>
      <c r="G138" s="28">
        <v>256</v>
      </c>
      <c r="H138" s="29">
        <f>G138/G139</f>
        <v>0.41626016260162602</v>
      </c>
    </row>
    <row r="139" spans="2:8" ht="16.5" thickBot="1" x14ac:dyDescent="0.3">
      <c r="B139"/>
      <c r="E139" s="27"/>
      <c r="F139" s="39" t="s">
        <v>15</v>
      </c>
      <c r="G139" s="45">
        <f>SUM(G137:G138)</f>
        <v>615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114</v>
      </c>
      <c r="H142" s="16">
        <f>G142/G146</f>
        <v>0.1743119266055046</v>
      </c>
    </row>
    <row r="143" spans="2:8" x14ac:dyDescent="0.25">
      <c r="B143"/>
      <c r="E143" s="15"/>
      <c r="F143" s="11" t="s">
        <v>141</v>
      </c>
      <c r="G143" s="9">
        <v>307</v>
      </c>
      <c r="H143" s="16">
        <f>G143/G146</f>
        <v>0.4694189602446483</v>
      </c>
    </row>
    <row r="144" spans="2:8" x14ac:dyDescent="0.25">
      <c r="B144"/>
      <c r="E144" s="15"/>
      <c r="F144" s="11" t="s">
        <v>142</v>
      </c>
      <c r="G144" s="9">
        <v>113</v>
      </c>
      <c r="H144" s="16">
        <f>G144/G146</f>
        <v>0.172782874617737</v>
      </c>
    </row>
    <row r="145" spans="2:8" ht="16.5" thickBot="1" x14ac:dyDescent="0.3">
      <c r="B145"/>
      <c r="E145" s="15"/>
      <c r="F145" s="23" t="s">
        <v>143</v>
      </c>
      <c r="G145" s="28">
        <v>120</v>
      </c>
      <c r="H145" s="29">
        <f>G145/G146</f>
        <v>0.1834862385321101</v>
      </c>
    </row>
    <row r="146" spans="2:8" ht="16.5" thickBot="1" x14ac:dyDescent="0.3">
      <c r="B146"/>
      <c r="E146" s="27"/>
      <c r="F146" s="39" t="s">
        <v>15</v>
      </c>
      <c r="G146" s="45">
        <f>SUM(G142:G145)</f>
        <v>654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335</v>
      </c>
      <c r="H149" s="16">
        <f>G149/G152</f>
        <v>0.51223241590214064</v>
      </c>
    </row>
    <row r="150" spans="2:8" x14ac:dyDescent="0.25">
      <c r="E150" s="15"/>
      <c r="F150" s="11" t="s">
        <v>146</v>
      </c>
      <c r="G150" s="9">
        <v>126</v>
      </c>
      <c r="H150" s="16">
        <f>G150/G152</f>
        <v>0.19266055045871561</v>
      </c>
    </row>
    <row r="151" spans="2:8" ht="16.5" thickBot="1" x14ac:dyDescent="0.3">
      <c r="E151" s="15"/>
      <c r="F151" s="23" t="s">
        <v>147</v>
      </c>
      <c r="G151" s="28">
        <v>193</v>
      </c>
      <c r="H151" s="29">
        <f>G151/G152</f>
        <v>0.29510703363914376</v>
      </c>
    </row>
    <row r="152" spans="2:8" ht="16.5" thickBot="1" x14ac:dyDescent="0.3">
      <c r="E152" s="27"/>
      <c r="F152" s="39" t="s">
        <v>15</v>
      </c>
      <c r="G152" s="45">
        <f>SUM(G149:G151)</f>
        <v>654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262</v>
      </c>
      <c r="H155" s="16">
        <f>G155/G158</f>
        <v>0.40122511485451762</v>
      </c>
    </row>
    <row r="156" spans="2:8" x14ac:dyDescent="0.25">
      <c r="E156" s="15"/>
      <c r="F156" s="11" t="s">
        <v>150</v>
      </c>
      <c r="G156" s="9">
        <v>105</v>
      </c>
      <c r="H156" s="16">
        <f>G156/G158</f>
        <v>0.16079632465543645</v>
      </c>
    </row>
    <row r="157" spans="2:8" ht="16.5" thickBot="1" x14ac:dyDescent="0.3">
      <c r="E157" s="15"/>
      <c r="F157" s="23" t="s">
        <v>151</v>
      </c>
      <c r="G157" s="28">
        <v>286</v>
      </c>
      <c r="H157" s="29">
        <f>G157/G158</f>
        <v>0.43797856049004597</v>
      </c>
    </row>
    <row r="158" spans="2:8" ht="16.5" thickBot="1" x14ac:dyDescent="0.3">
      <c r="E158" s="27"/>
      <c r="F158" s="39" t="s">
        <v>15</v>
      </c>
      <c r="G158" s="45">
        <f>SUM(G155:G157)</f>
        <v>653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300</v>
      </c>
      <c r="H161" s="16">
        <f>G161/G163</f>
        <v>0.46875</v>
      </c>
    </row>
    <row r="162" spans="5:8" ht="16.5" thickBot="1" x14ac:dyDescent="0.3">
      <c r="E162" s="15"/>
      <c r="F162" s="23" t="s">
        <v>154</v>
      </c>
      <c r="G162" s="28">
        <v>340</v>
      </c>
      <c r="H162" s="29">
        <f>G162/G163</f>
        <v>0.53125</v>
      </c>
    </row>
    <row r="163" spans="5:8" ht="16.5" thickBot="1" x14ac:dyDescent="0.3">
      <c r="E163" s="27"/>
      <c r="F163" s="39" t="s">
        <v>15</v>
      </c>
      <c r="G163" s="45">
        <f>SUM(G161:G162)</f>
        <v>640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301</v>
      </c>
      <c r="H166" s="16">
        <f>G166/G168</f>
        <v>0.48006379585326953</v>
      </c>
    </row>
    <row r="167" spans="5:8" ht="16.5" thickBot="1" x14ac:dyDescent="0.3">
      <c r="E167" s="15"/>
      <c r="F167" s="23" t="s">
        <v>157</v>
      </c>
      <c r="G167" s="28">
        <v>326</v>
      </c>
      <c r="H167" s="29">
        <f>G167/G168</f>
        <v>0.51993620414673047</v>
      </c>
    </row>
    <row r="168" spans="5:8" ht="16.5" thickBot="1" x14ac:dyDescent="0.3">
      <c r="E168" s="27"/>
      <c r="F168" s="39" t="s">
        <v>15</v>
      </c>
      <c r="G168" s="45">
        <f>SUM(G166:G167)</f>
        <v>627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225</v>
      </c>
      <c r="H171" s="16">
        <f>G171/G176</f>
        <v>0.16339869281045752</v>
      </c>
    </row>
    <row r="172" spans="5:8" x14ac:dyDescent="0.25">
      <c r="E172" s="15"/>
      <c r="F172" s="11" t="s">
        <v>50</v>
      </c>
      <c r="G172" s="9">
        <v>555</v>
      </c>
      <c r="H172" s="16">
        <f>G172/G176</f>
        <v>0.40305010893246185</v>
      </c>
    </row>
    <row r="173" spans="5:8" x14ac:dyDescent="0.25">
      <c r="E173" s="15"/>
      <c r="F173" s="11" t="s">
        <v>160</v>
      </c>
      <c r="G173" s="9">
        <v>290</v>
      </c>
      <c r="H173" s="16">
        <f>G173/G176</f>
        <v>0.21060275962236746</v>
      </c>
    </row>
    <row r="174" spans="5:8" x14ac:dyDescent="0.25">
      <c r="E174" s="15"/>
      <c r="F174" s="11" t="s">
        <v>161</v>
      </c>
      <c r="G174" s="9">
        <v>151</v>
      </c>
      <c r="H174" s="16">
        <f>G174/G176</f>
        <v>0.10965867828612927</v>
      </c>
    </row>
    <row r="175" spans="5:8" ht="16.5" thickBot="1" x14ac:dyDescent="0.3">
      <c r="E175" s="15"/>
      <c r="F175" s="23" t="s">
        <v>162</v>
      </c>
      <c r="G175" s="28">
        <v>156</v>
      </c>
      <c r="H175" s="29">
        <f>G175/G176</f>
        <v>0.11328976034858387</v>
      </c>
    </row>
    <row r="176" spans="5:8" ht="16.5" thickBot="1" x14ac:dyDescent="0.3">
      <c r="E176" s="27"/>
      <c r="F176" s="39" t="s">
        <v>15</v>
      </c>
      <c r="G176" s="45">
        <f>SUM(G171:G175)</f>
        <v>1377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1007</v>
      </c>
      <c r="H179" s="16">
        <f>G179/G181</f>
        <v>0.78487918939984413</v>
      </c>
    </row>
    <row r="180" spans="5:8" ht="16.5" thickBot="1" x14ac:dyDescent="0.3">
      <c r="E180" s="15"/>
      <c r="F180" s="23" t="s">
        <v>165</v>
      </c>
      <c r="G180" s="28">
        <v>276</v>
      </c>
      <c r="H180" s="29">
        <f>G180/G181</f>
        <v>0.21512081060015589</v>
      </c>
    </row>
    <row r="181" spans="5:8" ht="16.5" thickBot="1" x14ac:dyDescent="0.3">
      <c r="E181" s="27"/>
      <c r="F181" s="39" t="s">
        <v>15</v>
      </c>
      <c r="G181" s="45">
        <f>SUM(G179:G180)</f>
        <v>1283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568</v>
      </c>
      <c r="H184" s="16">
        <f>G184/G186</f>
        <v>0.38877481177275841</v>
      </c>
    </row>
    <row r="185" spans="5:8" ht="16.5" thickBot="1" x14ac:dyDescent="0.3">
      <c r="E185" s="15"/>
      <c r="F185" s="23" t="s">
        <v>168</v>
      </c>
      <c r="G185" s="28">
        <v>893</v>
      </c>
      <c r="H185" s="29">
        <f>G185/G186</f>
        <v>0.61122518822724159</v>
      </c>
    </row>
    <row r="186" spans="5:8" ht="16.5" thickBot="1" x14ac:dyDescent="0.3">
      <c r="E186" s="27"/>
      <c r="F186" s="39" t="s">
        <v>15</v>
      </c>
      <c r="G186" s="45">
        <f>SUM(G184:G185)</f>
        <v>1461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</row>
    <row r="3" spans="1:13" x14ac:dyDescent="0.25">
      <c r="A3" s="15" t="s">
        <v>2</v>
      </c>
      <c r="B3" s="9">
        <v>11</v>
      </c>
      <c r="C3" s="16">
        <f>B3/B16</f>
        <v>3.2098044937262913E-3</v>
      </c>
      <c r="E3" s="15" t="s">
        <v>56</v>
      </c>
      <c r="F3" s="8" t="s">
        <v>57</v>
      </c>
      <c r="G3" s="9">
        <v>167</v>
      </c>
      <c r="H3" s="16">
        <f>G3/G5</f>
        <v>0.44063324538258575</v>
      </c>
      <c r="J3" s="15"/>
      <c r="K3" s="8" t="s">
        <v>197</v>
      </c>
      <c r="L3" s="9">
        <v>218</v>
      </c>
      <c r="M3" s="16">
        <f>L3/L5</f>
        <v>0.4589473684210526</v>
      </c>
    </row>
    <row r="4" spans="1:13" ht="16.5" thickBot="1" x14ac:dyDescent="0.3">
      <c r="A4" s="15" t="s">
        <v>3</v>
      </c>
      <c r="B4" s="9">
        <v>420</v>
      </c>
      <c r="C4" s="16">
        <f>B4/B16</f>
        <v>0.12255617157864021</v>
      </c>
      <c r="E4" s="15"/>
      <c r="F4" s="24" t="s">
        <v>58</v>
      </c>
      <c r="G4" s="28">
        <v>212</v>
      </c>
      <c r="H4" s="29">
        <f>G4/G5</f>
        <v>0.55936675461741425</v>
      </c>
      <c r="J4" s="15"/>
      <c r="K4" s="10" t="s">
        <v>196</v>
      </c>
      <c r="L4" s="28">
        <v>257</v>
      </c>
      <c r="M4" s="29">
        <f>L4/L5</f>
        <v>0.54105263157894734</v>
      </c>
    </row>
    <row r="5" spans="1:13" ht="16.5" thickBot="1" x14ac:dyDescent="0.3">
      <c r="A5" s="15" t="s">
        <v>4</v>
      </c>
      <c r="B5" s="9">
        <v>6</v>
      </c>
      <c r="C5" s="16">
        <f>B5/B16</f>
        <v>1.7508024511234317E-3</v>
      </c>
      <c r="E5" s="27"/>
      <c r="F5" s="32" t="s">
        <v>15</v>
      </c>
      <c r="G5" s="45">
        <f>SUM(G3:G4)</f>
        <v>379</v>
      </c>
      <c r="H5" s="34">
        <f>SUM(H3:H4)</f>
        <v>1</v>
      </c>
      <c r="J5" s="27"/>
      <c r="K5" s="32" t="s">
        <v>15</v>
      </c>
      <c r="L5" s="45">
        <f>SUM(L3:L4)</f>
        <v>475</v>
      </c>
      <c r="M5" s="34">
        <f>SUM(M3:M4)</f>
        <v>1</v>
      </c>
    </row>
    <row r="6" spans="1:13" ht="16.5" thickBot="1" x14ac:dyDescent="0.3">
      <c r="A6" s="15" t="s">
        <v>5</v>
      </c>
      <c r="B6" s="9">
        <v>609</v>
      </c>
      <c r="C6" s="16">
        <f>B6/B16</f>
        <v>0.1777064487890283</v>
      </c>
    </row>
    <row r="7" spans="1:13" x14ac:dyDescent="0.25">
      <c r="A7" s="15" t="s">
        <v>6</v>
      </c>
      <c r="B7" s="9">
        <v>1</v>
      </c>
      <c r="C7" s="16">
        <f>B7/B16</f>
        <v>2.9180040852057191E-4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4</v>
      </c>
      <c r="C8" s="16">
        <f>B8/B16</f>
        <v>1.1672016340822876E-3</v>
      </c>
      <c r="E8" s="15"/>
      <c r="F8" s="8" t="s">
        <v>60</v>
      </c>
      <c r="G8" s="9">
        <v>167</v>
      </c>
      <c r="H8" s="16">
        <f>G8/G11</f>
        <v>0.33003952569169959</v>
      </c>
      <c r="J8" s="15"/>
      <c r="K8" s="8" t="s">
        <v>199</v>
      </c>
      <c r="L8" s="9">
        <v>312</v>
      </c>
      <c r="M8" s="16">
        <f>L8/L10</f>
        <v>0.68122270742358082</v>
      </c>
    </row>
    <row r="9" spans="1:13" ht="16.5" thickBot="1" x14ac:dyDescent="0.3">
      <c r="A9" s="15" t="s">
        <v>8</v>
      </c>
      <c r="B9" s="9">
        <v>9</v>
      </c>
      <c r="C9" s="16">
        <f>B9/B16</f>
        <v>2.6262036766851473E-3</v>
      </c>
      <c r="E9" s="15"/>
      <c r="F9" s="8" t="s">
        <v>61</v>
      </c>
      <c r="G9" s="9">
        <v>195</v>
      </c>
      <c r="H9" s="16">
        <f>G9/G11</f>
        <v>0.38537549407114624</v>
      </c>
      <c r="J9" s="15"/>
      <c r="K9" s="24" t="s">
        <v>200</v>
      </c>
      <c r="L9" s="28">
        <v>146</v>
      </c>
      <c r="M9" s="29">
        <f>L9/L10</f>
        <v>0.31877729257641924</v>
      </c>
    </row>
    <row r="10" spans="1:13" ht="16.5" thickBot="1" x14ac:dyDescent="0.3">
      <c r="A10" s="15" t="s">
        <v>9</v>
      </c>
      <c r="B10" s="9">
        <v>123</v>
      </c>
      <c r="C10" s="16">
        <f>B10/B16</f>
        <v>3.5891450248030345E-2</v>
      </c>
      <c r="E10" s="15"/>
      <c r="F10" s="24" t="s">
        <v>62</v>
      </c>
      <c r="G10" s="28">
        <v>144</v>
      </c>
      <c r="H10" s="29">
        <f>G10/G11</f>
        <v>0.28458498023715417</v>
      </c>
      <c r="J10" s="27"/>
      <c r="K10" s="32" t="s">
        <v>15</v>
      </c>
      <c r="L10" s="45">
        <f>SUM(L8:L9)</f>
        <v>458</v>
      </c>
      <c r="M10" s="34">
        <f>SUM(M8:M9)</f>
        <v>1</v>
      </c>
    </row>
    <row r="11" spans="1:13" ht="16.5" thickBot="1" x14ac:dyDescent="0.3">
      <c r="A11" s="15" t="s">
        <v>10</v>
      </c>
      <c r="B11" s="9">
        <v>3</v>
      </c>
      <c r="C11" s="16">
        <f>B11/B16</f>
        <v>8.7540122556171583E-4</v>
      </c>
      <c r="E11" s="27"/>
      <c r="F11" s="32" t="s">
        <v>15</v>
      </c>
      <c r="G11" s="45">
        <f>SUM(G8:G10)</f>
        <v>506</v>
      </c>
      <c r="H11" s="34">
        <f>SUM(H8:H10)</f>
        <v>1</v>
      </c>
    </row>
    <row r="12" spans="1:13" ht="16.5" thickBot="1" x14ac:dyDescent="0.3">
      <c r="A12" s="15" t="s">
        <v>11</v>
      </c>
      <c r="B12" s="9">
        <v>501</v>
      </c>
      <c r="C12" s="16">
        <f>B12/B16</f>
        <v>0.14619200466880652</v>
      </c>
      <c r="F12" s="4"/>
      <c r="J12" s="12" t="s">
        <v>221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264</v>
      </c>
      <c r="M13" s="16">
        <f>L13/L15</f>
        <v>0.71934604904632149</v>
      </c>
    </row>
    <row r="14" spans="1:13" ht="16.5" thickBot="1" x14ac:dyDescent="0.3">
      <c r="A14" s="15" t="s">
        <v>13</v>
      </c>
      <c r="B14" s="9">
        <v>1719</v>
      </c>
      <c r="C14" s="16">
        <f>B14/B16</f>
        <v>0.50160490224686316</v>
      </c>
      <c r="E14" s="21"/>
      <c r="F14" s="10" t="s">
        <v>64</v>
      </c>
      <c r="G14" s="9">
        <v>189</v>
      </c>
      <c r="H14" s="16">
        <f>G14/G17</f>
        <v>0.38729508196721313</v>
      </c>
      <c r="J14" s="15"/>
      <c r="K14" s="24" t="s">
        <v>223</v>
      </c>
      <c r="L14" s="28">
        <v>103</v>
      </c>
      <c r="M14" s="29">
        <f>L14/L15</f>
        <v>0.28065395095367845</v>
      </c>
    </row>
    <row r="15" spans="1:13" ht="16.5" thickBot="1" x14ac:dyDescent="0.3">
      <c r="A15" s="22" t="s">
        <v>14</v>
      </c>
      <c r="B15" s="28">
        <v>21</v>
      </c>
      <c r="C15" s="29">
        <f>B15/B16</f>
        <v>6.1278085789320102E-3</v>
      </c>
      <c r="E15" s="21"/>
      <c r="F15" s="10" t="s">
        <v>65</v>
      </c>
      <c r="G15" s="9">
        <v>196</v>
      </c>
      <c r="H15" s="16">
        <f>G15/G17</f>
        <v>0.40163934426229508</v>
      </c>
      <c r="J15" s="27"/>
      <c r="K15" s="32" t="s">
        <v>15</v>
      </c>
      <c r="L15" s="45">
        <f>SUM(L13:L14)</f>
        <v>367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3427</v>
      </c>
      <c r="C16" s="34">
        <f>SUM(C3:C15)</f>
        <v>1</v>
      </c>
      <c r="E16" s="15"/>
      <c r="F16" s="31" t="s">
        <v>66</v>
      </c>
      <c r="G16" s="28">
        <v>103</v>
      </c>
      <c r="H16" s="29">
        <f>G16/G17</f>
        <v>0.21106557377049182</v>
      </c>
    </row>
    <row r="17" spans="1:13" ht="16.5" thickBot="1" x14ac:dyDescent="0.3">
      <c r="E17" s="27"/>
      <c r="F17" s="38" t="s">
        <v>15</v>
      </c>
      <c r="G17" s="45">
        <f>SUM(G14:G16)</f>
        <v>488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31" t="s">
        <v>247</v>
      </c>
      <c r="L18" s="9">
        <v>587</v>
      </c>
      <c r="M18" s="16">
        <f>L18/L20</f>
        <v>0.58641358641358643</v>
      </c>
    </row>
    <row r="19" spans="1:13" ht="16.5" thickBot="1" x14ac:dyDescent="0.3">
      <c r="A19" s="15" t="s">
        <v>19</v>
      </c>
      <c r="B19" s="9">
        <v>68</v>
      </c>
      <c r="C19" s="16">
        <f>B19/B24</f>
        <v>2.2636484687083888E-2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246</v>
      </c>
      <c r="L19" s="28">
        <v>414</v>
      </c>
      <c r="M19" s="29">
        <f>L19/L20</f>
        <v>0.41358641358641357</v>
      </c>
    </row>
    <row r="20" spans="1:13" ht="16.5" thickBot="1" x14ac:dyDescent="0.3">
      <c r="A20" s="15" t="s">
        <v>20</v>
      </c>
      <c r="B20" s="9">
        <v>182</v>
      </c>
      <c r="C20" s="16">
        <f>B20/B24</f>
        <v>6.0585885486018641E-2</v>
      </c>
      <c r="E20" s="15"/>
      <c r="F20" s="11" t="s">
        <v>68</v>
      </c>
      <c r="G20" s="9">
        <v>247</v>
      </c>
      <c r="H20" s="16">
        <f>G20/G22</f>
        <v>0.53579175704989157</v>
      </c>
      <c r="J20" s="27"/>
      <c r="K20" s="32" t="s">
        <v>15</v>
      </c>
      <c r="L20" s="45">
        <f>SUM(L18:L19)</f>
        <v>1001</v>
      </c>
      <c r="M20" s="34">
        <f>SUM(M18:M19)</f>
        <v>1</v>
      </c>
    </row>
    <row r="21" spans="1:13" ht="16.5" thickBot="1" x14ac:dyDescent="0.3">
      <c r="A21" s="15" t="s">
        <v>21</v>
      </c>
      <c r="B21" s="9">
        <v>474</v>
      </c>
      <c r="C21" s="16">
        <f>B21/B24</f>
        <v>0.15778961384820239</v>
      </c>
      <c r="E21" s="15"/>
      <c r="F21" s="23" t="s">
        <v>69</v>
      </c>
      <c r="G21" s="28">
        <v>214</v>
      </c>
      <c r="H21" s="29">
        <f>G21/G22</f>
        <v>0.46420824295010849</v>
      </c>
    </row>
    <row r="22" spans="1:13" ht="16.5" thickBot="1" x14ac:dyDescent="0.3">
      <c r="A22" s="15" t="s">
        <v>22</v>
      </c>
      <c r="B22" s="9">
        <v>37</v>
      </c>
      <c r="C22" s="16">
        <f>B22/B24</f>
        <v>1.2316910785619174E-2</v>
      </c>
      <c r="E22" s="27"/>
      <c r="F22" s="39" t="s">
        <v>15</v>
      </c>
      <c r="G22" s="45">
        <f>SUM(G20:G21)</f>
        <v>461</v>
      </c>
      <c r="H22" s="34">
        <f>SUM(H20:H21)</f>
        <v>1</v>
      </c>
    </row>
    <row r="23" spans="1:13" ht="16.5" thickBot="1" x14ac:dyDescent="0.3">
      <c r="A23" s="22" t="s">
        <v>23</v>
      </c>
      <c r="B23" s="28">
        <v>2243</v>
      </c>
      <c r="C23" s="29">
        <f>B23/B24</f>
        <v>0.74667110519307589</v>
      </c>
      <c r="F23" s="3"/>
    </row>
    <row r="24" spans="1:13" ht="16.5" thickBot="1" x14ac:dyDescent="0.3">
      <c r="A24" s="35" t="s">
        <v>15</v>
      </c>
      <c r="B24" s="45">
        <f>SUM(B19:B23)</f>
        <v>3004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174</v>
      </c>
      <c r="H25" s="16">
        <f>G25/G29</f>
        <v>0.37991266375545851</v>
      </c>
    </row>
    <row r="26" spans="1:13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69</v>
      </c>
      <c r="H26" s="16">
        <f>G26/G29</f>
        <v>0.15065502183406113</v>
      </c>
    </row>
    <row r="27" spans="1:13" x14ac:dyDescent="0.25">
      <c r="A27" s="15" t="s">
        <v>30</v>
      </c>
      <c r="B27" s="9">
        <v>466</v>
      </c>
      <c r="C27" s="16">
        <f>B27/B30</f>
        <v>0.15450928381962864</v>
      </c>
      <c r="E27" s="15"/>
      <c r="F27" s="11" t="s">
        <v>73</v>
      </c>
      <c r="G27" s="9">
        <v>65</v>
      </c>
      <c r="H27" s="16">
        <f>G27/G29</f>
        <v>0.14192139737991266</v>
      </c>
    </row>
    <row r="28" spans="1:13" ht="16.5" thickBot="1" x14ac:dyDescent="0.3">
      <c r="A28" s="15" t="s">
        <v>28</v>
      </c>
      <c r="B28" s="9">
        <v>2324</v>
      </c>
      <c r="C28" s="16">
        <f>B28/B30</f>
        <v>0.77055702917771884</v>
      </c>
      <c r="E28" s="15"/>
      <c r="F28" s="23" t="s">
        <v>74</v>
      </c>
      <c r="G28" s="28">
        <v>150</v>
      </c>
      <c r="H28" s="29">
        <f>G28/G29</f>
        <v>0.32751091703056767</v>
      </c>
    </row>
    <row r="29" spans="1:13" ht="16.5" thickBot="1" x14ac:dyDescent="0.3">
      <c r="A29" s="22" t="s">
        <v>29</v>
      </c>
      <c r="B29" s="28">
        <v>226</v>
      </c>
      <c r="C29" s="29">
        <f>B29/B30</f>
        <v>7.4933687002652516E-2</v>
      </c>
      <c r="E29" s="27"/>
      <c r="F29" s="39" t="s">
        <v>15</v>
      </c>
      <c r="G29" s="45">
        <f>SUM(G25:G28)</f>
        <v>458</v>
      </c>
      <c r="H29" s="34">
        <f>SUM(H25:H28)</f>
        <v>1</v>
      </c>
    </row>
    <row r="30" spans="1:13" ht="16.5" thickBot="1" x14ac:dyDescent="0.3">
      <c r="A30" s="32" t="s">
        <v>15</v>
      </c>
      <c r="B30" s="45">
        <f>SUM(B27:B29)</f>
        <v>3016</v>
      </c>
      <c r="C30" s="34">
        <f>SUM(C27:C29)</f>
        <v>1</v>
      </c>
      <c r="E30" s="4"/>
      <c r="F30" s="3"/>
      <c r="G30" s="43"/>
      <c r="H30" s="6"/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169</v>
      </c>
      <c r="H32" s="16">
        <f>G32/G37</f>
        <v>0.37977528089887641</v>
      </c>
    </row>
    <row r="33" spans="1:8" x14ac:dyDescent="0.25">
      <c r="A33" s="15" t="s">
        <v>38</v>
      </c>
      <c r="B33" s="9">
        <v>564</v>
      </c>
      <c r="C33" s="16">
        <f>B33/B35</f>
        <v>0.25718194254445964</v>
      </c>
      <c r="E33" s="15"/>
      <c r="F33" s="11" t="s">
        <v>629</v>
      </c>
      <c r="G33" s="95">
        <v>63</v>
      </c>
      <c r="H33" s="16">
        <f>G33/G37</f>
        <v>0.14157303370786517</v>
      </c>
    </row>
    <row r="34" spans="1:8" ht="16.5" thickBot="1" x14ac:dyDescent="0.3">
      <c r="A34" s="22" t="s">
        <v>39</v>
      </c>
      <c r="B34" s="28">
        <v>1629</v>
      </c>
      <c r="C34" s="29">
        <f>B34/B35</f>
        <v>0.7428180574555403</v>
      </c>
      <c r="E34" s="15"/>
      <c r="F34" s="11" t="s">
        <v>630</v>
      </c>
      <c r="G34" s="95">
        <v>83</v>
      </c>
      <c r="H34" s="16">
        <f>G34/G37</f>
        <v>0.18651685393258427</v>
      </c>
    </row>
    <row r="35" spans="1:8" ht="16.5" thickBot="1" x14ac:dyDescent="0.3">
      <c r="A35" s="32" t="s">
        <v>15</v>
      </c>
      <c r="B35" s="45">
        <f>SUM(B33:B34)</f>
        <v>2193</v>
      </c>
      <c r="C35" s="34">
        <f>SUM(C33:C34)</f>
        <v>1</v>
      </c>
      <c r="E35" s="15"/>
      <c r="F35" s="11" t="s">
        <v>631</v>
      </c>
      <c r="G35" s="95">
        <v>97</v>
      </c>
      <c r="H35" s="16">
        <f>G35/G37</f>
        <v>0.21797752808988763</v>
      </c>
    </row>
    <row r="36" spans="1:8" ht="16.5" thickBot="1" x14ac:dyDescent="0.3">
      <c r="E36" s="15"/>
      <c r="F36" s="23" t="s">
        <v>632</v>
      </c>
      <c r="G36" s="96">
        <v>33</v>
      </c>
      <c r="H36" s="29">
        <f>G36/G37</f>
        <v>7.415730337078652E-2</v>
      </c>
    </row>
    <row r="37" spans="1:8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445</v>
      </c>
      <c r="H37" s="37">
        <f>SUM(H32:H36)</f>
        <v>1</v>
      </c>
    </row>
    <row r="38" spans="1:8" ht="16.5" thickBot="1" x14ac:dyDescent="0.3">
      <c r="A38" s="15" t="s">
        <v>53</v>
      </c>
      <c r="B38" s="9">
        <v>1622</v>
      </c>
      <c r="C38" s="16">
        <f>B38/B40</f>
        <v>0.62843858969391708</v>
      </c>
      <c r="F38" s="3"/>
    </row>
    <row r="39" spans="1:8" ht="16.5" thickBot="1" x14ac:dyDescent="0.3">
      <c r="A39" s="22" t="s">
        <v>54</v>
      </c>
      <c r="B39" s="28">
        <v>959</v>
      </c>
      <c r="C39" s="29">
        <f>B39/B40</f>
        <v>0.37156141030608292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2581</v>
      </c>
      <c r="C40" s="34">
        <f>SUM(C38:C39)</f>
        <v>1</v>
      </c>
      <c r="E40" s="15"/>
      <c r="F40" s="11" t="s">
        <v>76</v>
      </c>
      <c r="G40" s="9">
        <v>219</v>
      </c>
      <c r="H40" s="16">
        <f>G40/G44</f>
        <v>0.50577367205542723</v>
      </c>
    </row>
    <row r="41" spans="1:8" x14ac:dyDescent="0.25">
      <c r="E41" s="15"/>
      <c r="F41" s="11" t="s">
        <v>77</v>
      </c>
      <c r="G41" s="9">
        <v>75</v>
      </c>
      <c r="H41" s="16">
        <f>G41/G44</f>
        <v>0.17321016166281755</v>
      </c>
    </row>
    <row r="42" spans="1:8" x14ac:dyDescent="0.25">
      <c r="E42" s="15"/>
      <c r="F42" s="11" t="s">
        <v>78</v>
      </c>
      <c r="G42" s="9">
        <v>85</v>
      </c>
      <c r="H42" s="16">
        <f>G42/G44</f>
        <v>0.19630484988452657</v>
      </c>
    </row>
    <row r="43" spans="1:8" ht="16.5" thickBot="1" x14ac:dyDescent="0.3">
      <c r="E43" s="15"/>
      <c r="F43" s="23" t="s">
        <v>79</v>
      </c>
      <c r="G43" s="28">
        <v>54</v>
      </c>
      <c r="H43" s="29">
        <f>G43/G44</f>
        <v>0.12471131639722864</v>
      </c>
    </row>
    <row r="44" spans="1:8" ht="16.5" thickBot="1" x14ac:dyDescent="0.3">
      <c r="E44" s="27"/>
      <c r="F44" s="39" t="s">
        <v>15</v>
      </c>
      <c r="G44" s="45">
        <f>SUM(G40:G43)</f>
        <v>433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280</v>
      </c>
      <c r="H47" s="16">
        <f>G47/G49</f>
        <v>0.69135802469135799</v>
      </c>
    </row>
    <row r="48" spans="1:8" ht="16.5" thickBot="1" x14ac:dyDescent="0.3">
      <c r="B48"/>
      <c r="E48" s="15"/>
      <c r="F48" s="23" t="s">
        <v>82</v>
      </c>
      <c r="G48" s="28">
        <v>125</v>
      </c>
      <c r="H48" s="29">
        <f>G48/G49</f>
        <v>0.30864197530864196</v>
      </c>
    </row>
    <row r="49" spans="2:8" ht="16.5" thickBot="1" x14ac:dyDescent="0.3">
      <c r="B49"/>
      <c r="E49" s="27"/>
      <c r="F49" s="39" t="s">
        <v>15</v>
      </c>
      <c r="G49" s="45">
        <f>SUM(G47:G48)</f>
        <v>405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304</v>
      </c>
      <c r="H52" s="16">
        <f>G52/G54</f>
        <v>0.75810473815461343</v>
      </c>
    </row>
    <row r="53" spans="2:8" ht="16.5" thickBot="1" x14ac:dyDescent="0.3">
      <c r="B53"/>
      <c r="E53" s="15"/>
      <c r="F53" s="23" t="s">
        <v>85</v>
      </c>
      <c r="G53" s="28">
        <v>97</v>
      </c>
      <c r="H53" s="29">
        <f>G53/G54</f>
        <v>0.24189526184538654</v>
      </c>
    </row>
    <row r="54" spans="2:8" ht="16.5" thickBot="1" x14ac:dyDescent="0.3">
      <c r="B54"/>
      <c r="E54" s="27"/>
      <c r="F54" s="39" t="s">
        <v>15</v>
      </c>
      <c r="G54" s="45">
        <f>SUM(G52:G53)</f>
        <v>401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171</v>
      </c>
      <c r="H57" s="16">
        <f>G57/G59</f>
        <v>0.40235294117647058</v>
      </c>
    </row>
    <row r="58" spans="2:8" ht="16.5" thickBot="1" x14ac:dyDescent="0.3">
      <c r="B58"/>
      <c r="E58" s="15"/>
      <c r="F58" s="23" t="s">
        <v>88</v>
      </c>
      <c r="G58" s="28">
        <v>254</v>
      </c>
      <c r="H58" s="29">
        <f>G58/G59</f>
        <v>0.59764705882352942</v>
      </c>
    </row>
    <row r="59" spans="2:8" ht="16.5" thickBot="1" x14ac:dyDescent="0.3">
      <c r="B59"/>
      <c r="E59" s="27"/>
      <c r="F59" s="39" t="s">
        <v>15</v>
      </c>
      <c r="G59" s="45">
        <f>SUM(G57:G58)</f>
        <v>425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250</v>
      </c>
      <c r="H62" s="16">
        <f>G62/G64</f>
        <v>0.58548009367681497</v>
      </c>
    </row>
    <row r="63" spans="2:8" ht="16.5" thickBot="1" x14ac:dyDescent="0.3">
      <c r="B63"/>
      <c r="E63" s="15"/>
      <c r="F63" s="23" t="s">
        <v>91</v>
      </c>
      <c r="G63" s="28">
        <v>177</v>
      </c>
      <c r="H63" s="29">
        <f>G63/G64</f>
        <v>0.41451990632318503</v>
      </c>
    </row>
    <row r="64" spans="2:8" ht="16.5" thickBot="1" x14ac:dyDescent="0.3">
      <c r="B64"/>
      <c r="E64" s="27"/>
      <c r="F64" s="39" t="s">
        <v>15</v>
      </c>
      <c r="G64" s="45">
        <f>SUM(G62:G63)</f>
        <v>427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289</v>
      </c>
      <c r="H67" s="16">
        <f>G67/G70</f>
        <v>0.51699463327370299</v>
      </c>
    </row>
    <row r="68" spans="2:8" x14ac:dyDescent="0.25">
      <c r="B68"/>
      <c r="E68" s="15"/>
      <c r="F68" s="11" t="s">
        <v>94</v>
      </c>
      <c r="G68" s="9">
        <v>142</v>
      </c>
      <c r="H68" s="16">
        <f>G68/G70</f>
        <v>0.25402504472271914</v>
      </c>
    </row>
    <row r="69" spans="2:8" ht="16.5" thickBot="1" x14ac:dyDescent="0.3">
      <c r="B69"/>
      <c r="E69" s="15"/>
      <c r="F69" s="23" t="s">
        <v>95</v>
      </c>
      <c r="G69" s="28">
        <v>128</v>
      </c>
      <c r="H69" s="29">
        <f>G69/G70</f>
        <v>0.22898032200357782</v>
      </c>
    </row>
    <row r="70" spans="2:8" ht="16.5" thickBot="1" x14ac:dyDescent="0.3">
      <c r="B70"/>
      <c r="E70" s="27"/>
      <c r="F70" s="39" t="s">
        <v>15</v>
      </c>
      <c r="G70" s="45">
        <f>SUM(G67:G69)</f>
        <v>559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202</v>
      </c>
      <c r="H73" s="16">
        <f>G73/G75</f>
        <v>0.49029126213592233</v>
      </c>
    </row>
    <row r="74" spans="2:8" ht="16.5" thickBot="1" x14ac:dyDescent="0.3">
      <c r="B74"/>
      <c r="E74" s="15"/>
      <c r="F74" s="23" t="s">
        <v>98</v>
      </c>
      <c r="G74" s="28">
        <v>210</v>
      </c>
      <c r="H74" s="29">
        <f>G74/G75</f>
        <v>0.50970873786407767</v>
      </c>
    </row>
    <row r="75" spans="2:8" ht="16.5" thickBot="1" x14ac:dyDescent="0.3">
      <c r="B75"/>
      <c r="E75" s="27"/>
      <c r="F75" s="39" t="s">
        <v>15</v>
      </c>
      <c r="G75" s="45">
        <f>SUM(G73:G74)</f>
        <v>412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191</v>
      </c>
      <c r="H78" s="16">
        <f>G78/G82</f>
        <v>0.36801541425818884</v>
      </c>
    </row>
    <row r="79" spans="2:8" x14ac:dyDescent="0.25">
      <c r="B79"/>
      <c r="E79" s="22"/>
      <c r="F79" s="23" t="s">
        <v>101</v>
      </c>
      <c r="G79" s="28">
        <v>58</v>
      </c>
      <c r="H79" s="29">
        <f>G79/G82</f>
        <v>0.11175337186897881</v>
      </c>
    </row>
    <row r="80" spans="2:8" x14ac:dyDescent="0.25">
      <c r="B80"/>
      <c r="E80" s="15"/>
      <c r="F80" s="11" t="s">
        <v>635</v>
      </c>
      <c r="G80" s="9">
        <v>218</v>
      </c>
      <c r="H80" s="16">
        <f>G80/G82</f>
        <v>0.42003853564547206</v>
      </c>
    </row>
    <row r="81" spans="2:8" ht="16.5" thickBot="1" x14ac:dyDescent="0.3">
      <c r="B81"/>
      <c r="E81" s="17"/>
      <c r="F81" s="91" t="s">
        <v>636</v>
      </c>
      <c r="G81" s="40">
        <v>52</v>
      </c>
      <c r="H81" s="41">
        <f>G81/G82</f>
        <v>0.1001926782273603</v>
      </c>
    </row>
    <row r="82" spans="2:8" ht="16.5" thickBot="1" x14ac:dyDescent="0.3">
      <c r="B82"/>
      <c r="E82" s="104"/>
      <c r="F82" s="105" t="s">
        <v>15</v>
      </c>
      <c r="G82" s="106">
        <f>SUM(G78:G81)</f>
        <v>519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202</v>
      </c>
      <c r="H85" s="16">
        <f>G85/G88</f>
        <v>0.38771593090211132</v>
      </c>
    </row>
    <row r="86" spans="2:8" x14ac:dyDescent="0.25">
      <c r="B86"/>
      <c r="E86" s="15"/>
      <c r="F86" s="11" t="s">
        <v>104</v>
      </c>
      <c r="G86" s="9">
        <v>190</v>
      </c>
      <c r="H86" s="16">
        <f>G86/G88</f>
        <v>0.36468330134357008</v>
      </c>
    </row>
    <row r="87" spans="2:8" ht="16.5" thickBot="1" x14ac:dyDescent="0.3">
      <c r="B87"/>
      <c r="E87" s="15"/>
      <c r="F87" s="23" t="s">
        <v>105</v>
      </c>
      <c r="G87" s="28">
        <v>129</v>
      </c>
      <c r="H87" s="29">
        <f>G87/G88</f>
        <v>0.24760076775431861</v>
      </c>
    </row>
    <row r="88" spans="2:8" ht="16.5" thickBot="1" x14ac:dyDescent="0.3">
      <c r="B88"/>
      <c r="E88" s="27"/>
      <c r="F88" s="39" t="s">
        <v>15</v>
      </c>
      <c r="G88" s="45">
        <f>SUM(G85:G87)</f>
        <v>521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312</v>
      </c>
      <c r="H91" s="16">
        <f>G91/G93</f>
        <v>0.61417322834645671</v>
      </c>
    </row>
    <row r="92" spans="2:8" ht="16.5" thickBot="1" x14ac:dyDescent="0.3">
      <c r="B92"/>
      <c r="E92" s="15"/>
      <c r="F92" s="23" t="s">
        <v>108</v>
      </c>
      <c r="G92" s="28">
        <v>196</v>
      </c>
      <c r="H92" s="29">
        <f>G92/G93</f>
        <v>0.38582677165354329</v>
      </c>
    </row>
    <row r="93" spans="2:8" ht="16.5" thickBot="1" x14ac:dyDescent="0.3">
      <c r="B93"/>
      <c r="E93" s="27"/>
      <c r="F93" s="39" t="s">
        <v>15</v>
      </c>
      <c r="G93" s="45">
        <f>SUM(G91:G92)</f>
        <v>508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249</v>
      </c>
      <c r="H96" s="16">
        <f>G96/G98</f>
        <v>0.51129363449691989</v>
      </c>
    </row>
    <row r="97" spans="2:8" ht="16.5" thickBot="1" x14ac:dyDescent="0.3">
      <c r="B97"/>
      <c r="E97" s="15"/>
      <c r="F97" s="23" t="s">
        <v>111</v>
      </c>
      <c r="G97" s="28">
        <v>238</v>
      </c>
      <c r="H97" s="29">
        <f>G97/G98</f>
        <v>0.48870636550308011</v>
      </c>
    </row>
    <row r="98" spans="2:8" ht="16.5" thickBot="1" x14ac:dyDescent="0.3">
      <c r="B98"/>
      <c r="E98" s="27"/>
      <c r="F98" s="39" t="s">
        <v>15</v>
      </c>
      <c r="G98" s="45">
        <f>SUM(G96:G97)</f>
        <v>487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108</v>
      </c>
      <c r="H101" s="16">
        <f>G101/G103</f>
        <v>0.52427184466019416</v>
      </c>
    </row>
    <row r="102" spans="2:8" ht="16.5" thickBot="1" x14ac:dyDescent="0.3">
      <c r="B102"/>
      <c r="E102" s="15"/>
      <c r="F102" s="23" t="s">
        <v>114</v>
      </c>
      <c r="G102" s="28">
        <v>98</v>
      </c>
      <c r="H102" s="29">
        <f>G102/G103</f>
        <v>0.47572815533980584</v>
      </c>
    </row>
    <row r="103" spans="2:8" ht="16.5" thickBot="1" x14ac:dyDescent="0.3">
      <c r="B103"/>
      <c r="E103" s="27"/>
      <c r="F103" s="39" t="s">
        <v>15</v>
      </c>
      <c r="G103" s="45">
        <f>SUM(G101:G102)</f>
        <v>206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136</v>
      </c>
      <c r="H106" s="16">
        <f>G106/G108</f>
        <v>0.47552447552447552</v>
      </c>
    </row>
    <row r="107" spans="2:8" ht="16.5" thickBot="1" x14ac:dyDescent="0.3">
      <c r="B107"/>
      <c r="E107" s="15"/>
      <c r="F107" s="23" t="s">
        <v>117</v>
      </c>
      <c r="G107" s="28">
        <v>150</v>
      </c>
      <c r="H107" s="29">
        <f>G107/G108</f>
        <v>0.52447552447552448</v>
      </c>
    </row>
    <row r="108" spans="2:8" ht="16.5" thickBot="1" x14ac:dyDescent="0.3">
      <c r="B108"/>
      <c r="E108" s="27"/>
      <c r="F108" s="39" t="s">
        <v>15</v>
      </c>
      <c r="G108" s="45">
        <f>SUM(G106:G107)</f>
        <v>286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186</v>
      </c>
      <c r="H111" s="16">
        <f>G111/G116</f>
        <v>0.40347071583514099</v>
      </c>
    </row>
    <row r="112" spans="2:8" x14ac:dyDescent="0.25">
      <c r="B112"/>
      <c r="E112" s="15"/>
      <c r="F112" s="11" t="s">
        <v>120</v>
      </c>
      <c r="G112" s="9">
        <v>21</v>
      </c>
      <c r="H112" s="16">
        <f>G112/G116</f>
        <v>4.5553145336225599E-2</v>
      </c>
    </row>
    <row r="113" spans="2:8" x14ac:dyDescent="0.25">
      <c r="B113"/>
      <c r="E113" s="15"/>
      <c r="F113" s="11" t="s">
        <v>121</v>
      </c>
      <c r="G113" s="9">
        <v>104</v>
      </c>
      <c r="H113" s="16">
        <f>G113/G116</f>
        <v>0.22559652928416485</v>
      </c>
    </row>
    <row r="114" spans="2:8" x14ac:dyDescent="0.25">
      <c r="B114"/>
      <c r="E114" s="15"/>
      <c r="F114" s="11" t="s">
        <v>122</v>
      </c>
      <c r="G114" s="9">
        <v>64</v>
      </c>
      <c r="H114" s="16">
        <f>G114/G116</f>
        <v>0.13882863340563992</v>
      </c>
    </row>
    <row r="115" spans="2:8" ht="16.5" thickBot="1" x14ac:dyDescent="0.3">
      <c r="B115"/>
      <c r="E115" s="15"/>
      <c r="F115" s="23" t="s">
        <v>123</v>
      </c>
      <c r="G115" s="28">
        <v>86</v>
      </c>
      <c r="H115" s="29">
        <f>G115/G116</f>
        <v>0.18655097613882862</v>
      </c>
    </row>
    <row r="116" spans="2:8" ht="16.5" thickBot="1" x14ac:dyDescent="0.3">
      <c r="B116"/>
      <c r="E116" s="27"/>
      <c r="F116" s="39" t="s">
        <v>15</v>
      </c>
      <c r="G116" s="45">
        <f>SUM(G111:G115)</f>
        <v>461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234</v>
      </c>
      <c r="H119" s="16">
        <f>G119/G121</f>
        <v>0.51769911504424782</v>
      </c>
    </row>
    <row r="120" spans="2:8" ht="16.5" thickBot="1" x14ac:dyDescent="0.3">
      <c r="B120"/>
      <c r="E120" s="15"/>
      <c r="F120" s="23" t="s">
        <v>126</v>
      </c>
      <c r="G120" s="28">
        <v>218</v>
      </c>
      <c r="H120" s="29">
        <f>G120/G121</f>
        <v>0.48230088495575218</v>
      </c>
    </row>
    <row r="121" spans="2:8" ht="16.5" thickBot="1" x14ac:dyDescent="0.3">
      <c r="B121"/>
      <c r="E121" s="27"/>
      <c r="F121" s="39" t="s">
        <v>15</v>
      </c>
      <c r="G121" s="45">
        <f>SUM(G119:G120)</f>
        <v>452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206</v>
      </c>
      <c r="H124" s="16">
        <f>G124/G127</f>
        <v>0.46924829157175396</v>
      </c>
    </row>
    <row r="125" spans="2:8" x14ac:dyDescent="0.25">
      <c r="B125"/>
      <c r="E125" s="15"/>
      <c r="F125" s="11" t="s">
        <v>129</v>
      </c>
      <c r="G125" s="9">
        <v>88</v>
      </c>
      <c r="H125" s="16">
        <f>G125/G127</f>
        <v>0.20045558086560364</v>
      </c>
    </row>
    <row r="126" spans="2:8" ht="16.5" thickBot="1" x14ac:dyDescent="0.3">
      <c r="B126"/>
      <c r="E126" s="15"/>
      <c r="F126" s="23" t="s">
        <v>130</v>
      </c>
      <c r="G126" s="28">
        <v>145</v>
      </c>
      <c r="H126" s="29">
        <f>G126/G127</f>
        <v>0.33029612756264237</v>
      </c>
    </row>
    <row r="127" spans="2:8" ht="16.5" thickBot="1" x14ac:dyDescent="0.3">
      <c r="B127"/>
      <c r="E127" s="27"/>
      <c r="F127" s="39" t="s">
        <v>15</v>
      </c>
      <c r="G127" s="45">
        <f>SUM(G124:G126)</f>
        <v>439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242</v>
      </c>
      <c r="H130" s="16">
        <f>G130/G134</f>
        <v>0.52838427947598254</v>
      </c>
    </row>
    <row r="131" spans="2:8" x14ac:dyDescent="0.25">
      <c r="B131"/>
      <c r="E131" s="15"/>
      <c r="F131" s="11" t="s">
        <v>133</v>
      </c>
      <c r="G131" s="9">
        <v>45</v>
      </c>
      <c r="H131" s="16">
        <f>G131/G134</f>
        <v>9.8253275109170299E-2</v>
      </c>
    </row>
    <row r="132" spans="2:8" x14ac:dyDescent="0.25">
      <c r="B132"/>
      <c r="E132" s="15"/>
      <c r="F132" s="11" t="s">
        <v>134</v>
      </c>
      <c r="G132" s="9">
        <v>129</v>
      </c>
      <c r="H132" s="16">
        <f>G132/G134</f>
        <v>0.2816593886462882</v>
      </c>
    </row>
    <row r="133" spans="2:8" ht="16.5" thickBot="1" x14ac:dyDescent="0.3">
      <c r="B133"/>
      <c r="E133" s="15"/>
      <c r="F133" s="23" t="s">
        <v>135</v>
      </c>
      <c r="G133" s="28">
        <v>42</v>
      </c>
      <c r="H133" s="29">
        <f>G133/G134</f>
        <v>9.1703056768558958E-2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458</v>
      </c>
      <c r="H134" s="34">
        <f>SUM(H130:H133)</f>
        <v>0.99999999999999989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274</v>
      </c>
      <c r="H137" s="16">
        <f>G137/G139</f>
        <v>0.61297539149888147</v>
      </c>
    </row>
    <row r="138" spans="2:8" ht="16.5" thickBot="1" x14ac:dyDescent="0.3">
      <c r="B138"/>
      <c r="E138" s="15"/>
      <c r="F138" s="23" t="s">
        <v>138</v>
      </c>
      <c r="G138" s="28">
        <v>173</v>
      </c>
      <c r="H138" s="29">
        <f>G138/G139</f>
        <v>0.38702460850111858</v>
      </c>
    </row>
    <row r="139" spans="2:8" ht="16.5" thickBot="1" x14ac:dyDescent="0.3">
      <c r="B139"/>
      <c r="E139" s="27"/>
      <c r="F139" s="39" t="s">
        <v>15</v>
      </c>
      <c r="G139" s="45">
        <f>SUM(G137:G138)</f>
        <v>447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81</v>
      </c>
      <c r="H142" s="16">
        <f>G142/G146</f>
        <v>0.17802197802197803</v>
      </c>
    </row>
    <row r="143" spans="2:8" x14ac:dyDescent="0.25">
      <c r="B143"/>
      <c r="E143" s="15"/>
      <c r="F143" s="11" t="s">
        <v>141</v>
      </c>
      <c r="G143" s="9">
        <v>144</v>
      </c>
      <c r="H143" s="16">
        <f>G143/G146</f>
        <v>0.31648351648351647</v>
      </c>
    </row>
    <row r="144" spans="2:8" x14ac:dyDescent="0.25">
      <c r="E144" s="15"/>
      <c r="F144" s="11" t="s">
        <v>142</v>
      </c>
      <c r="G144" s="9">
        <v>88</v>
      </c>
      <c r="H144" s="16">
        <f>G144/G146</f>
        <v>0.19340659340659341</v>
      </c>
    </row>
    <row r="145" spans="5:8" ht="16.5" thickBot="1" x14ac:dyDescent="0.3">
      <c r="E145" s="15"/>
      <c r="F145" s="23" t="s">
        <v>143</v>
      </c>
      <c r="G145" s="28">
        <v>142</v>
      </c>
      <c r="H145" s="29">
        <f>G145/G146</f>
        <v>0.31208791208791209</v>
      </c>
    </row>
    <row r="146" spans="5:8" ht="16.5" thickBot="1" x14ac:dyDescent="0.3">
      <c r="E146" s="27"/>
      <c r="F146" s="39" t="s">
        <v>15</v>
      </c>
      <c r="G146" s="45">
        <f>SUM(G142:G145)</f>
        <v>455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257</v>
      </c>
      <c r="H149" s="16">
        <f>G149/G152</f>
        <v>0.5365344467640919</v>
      </c>
    </row>
    <row r="150" spans="5:8" x14ac:dyDescent="0.25">
      <c r="E150" s="15"/>
      <c r="F150" s="11" t="s">
        <v>146</v>
      </c>
      <c r="G150" s="9">
        <v>84</v>
      </c>
      <c r="H150" s="16">
        <f>G150/G152</f>
        <v>0.17536534446764093</v>
      </c>
    </row>
    <row r="151" spans="5:8" ht="16.5" thickBot="1" x14ac:dyDescent="0.3">
      <c r="E151" s="15"/>
      <c r="F151" s="23" t="s">
        <v>147</v>
      </c>
      <c r="G151" s="28">
        <v>138</v>
      </c>
      <c r="H151" s="29">
        <f>G151/G152</f>
        <v>0.2881002087682672</v>
      </c>
    </row>
    <row r="152" spans="5:8" ht="16.5" thickBot="1" x14ac:dyDescent="0.3">
      <c r="E152" s="27"/>
      <c r="F152" s="39" t="s">
        <v>15</v>
      </c>
      <c r="G152" s="45">
        <f>SUM(G149:G151)</f>
        <v>479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227</v>
      </c>
      <c r="H155" s="16">
        <f>G155/G158</f>
        <v>0.50556792873051226</v>
      </c>
    </row>
    <row r="156" spans="5:8" x14ac:dyDescent="0.25">
      <c r="E156" s="15"/>
      <c r="F156" s="11" t="s">
        <v>150</v>
      </c>
      <c r="G156" s="9">
        <v>84</v>
      </c>
      <c r="H156" s="16">
        <f>G156/G158</f>
        <v>0.18708240534521159</v>
      </c>
    </row>
    <row r="157" spans="5:8" ht="16.5" thickBot="1" x14ac:dyDescent="0.3">
      <c r="E157" s="15"/>
      <c r="F157" s="23" t="s">
        <v>151</v>
      </c>
      <c r="G157" s="28">
        <v>138</v>
      </c>
      <c r="H157" s="29">
        <f>G157/G158</f>
        <v>0.30734966592427615</v>
      </c>
    </row>
    <row r="158" spans="5:8" ht="16.5" thickBot="1" x14ac:dyDescent="0.3">
      <c r="E158" s="27"/>
      <c r="F158" s="39" t="s">
        <v>15</v>
      </c>
      <c r="G158" s="45">
        <f>SUM(G155:G157)</f>
        <v>449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306</v>
      </c>
      <c r="H161" s="16">
        <f>G161/G163</f>
        <v>0.68456375838926176</v>
      </c>
    </row>
    <row r="162" spans="5:8" ht="16.5" thickBot="1" x14ac:dyDescent="0.3">
      <c r="E162" s="15"/>
      <c r="F162" s="23" t="s">
        <v>154</v>
      </c>
      <c r="G162" s="28">
        <v>141</v>
      </c>
      <c r="H162" s="29">
        <f>G162/G163</f>
        <v>0.31543624161073824</v>
      </c>
    </row>
    <row r="163" spans="5:8" ht="16.5" thickBot="1" x14ac:dyDescent="0.3">
      <c r="E163" s="27"/>
      <c r="F163" s="39" t="s">
        <v>15</v>
      </c>
      <c r="G163" s="45">
        <f>SUM(G161:G162)</f>
        <v>447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224</v>
      </c>
      <c r="H166" s="16">
        <f>G166/G168</f>
        <v>0.52459016393442626</v>
      </c>
    </row>
    <row r="167" spans="5:8" ht="16.5" thickBot="1" x14ac:dyDescent="0.3">
      <c r="E167" s="15"/>
      <c r="F167" s="23" t="s">
        <v>157</v>
      </c>
      <c r="G167" s="28">
        <v>203</v>
      </c>
      <c r="H167" s="29">
        <f>G167/G168</f>
        <v>0.47540983606557374</v>
      </c>
    </row>
    <row r="168" spans="5:8" ht="16.5" thickBot="1" x14ac:dyDescent="0.3">
      <c r="E168" s="27"/>
      <c r="F168" s="39" t="s">
        <v>15</v>
      </c>
      <c r="G168" s="45">
        <f>SUM(G166:G167)</f>
        <v>427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244</v>
      </c>
      <c r="H171" s="16">
        <f>G171/G176</f>
        <v>0.20350291909924936</v>
      </c>
    </row>
    <row r="172" spans="5:8" x14ac:dyDescent="0.25">
      <c r="E172" s="15"/>
      <c r="F172" s="11" t="s">
        <v>50</v>
      </c>
      <c r="G172" s="9">
        <v>594</v>
      </c>
      <c r="H172" s="16">
        <f>G172/G176</f>
        <v>0.49541284403669728</v>
      </c>
    </row>
    <row r="173" spans="5:8" x14ac:dyDescent="0.25">
      <c r="E173" s="15"/>
      <c r="F173" s="11" t="s">
        <v>160</v>
      </c>
      <c r="G173" s="9">
        <v>166</v>
      </c>
      <c r="H173" s="16">
        <f>G173/G176</f>
        <v>0.13844870725604672</v>
      </c>
    </row>
    <row r="174" spans="5:8" x14ac:dyDescent="0.25">
      <c r="E174" s="15"/>
      <c r="F174" s="11" t="s">
        <v>161</v>
      </c>
      <c r="G174" s="9">
        <v>65</v>
      </c>
      <c r="H174" s="16">
        <f>G174/G176</f>
        <v>5.4211843202668891E-2</v>
      </c>
    </row>
    <row r="175" spans="5:8" ht="16.5" thickBot="1" x14ac:dyDescent="0.3">
      <c r="E175" s="15"/>
      <c r="F175" s="23" t="s">
        <v>162</v>
      </c>
      <c r="G175" s="28">
        <v>130</v>
      </c>
      <c r="H175" s="29">
        <f>G175/G176</f>
        <v>0.10842368640533778</v>
      </c>
    </row>
    <row r="176" spans="5:8" ht="16.5" thickBot="1" x14ac:dyDescent="0.3">
      <c r="E176" s="27"/>
      <c r="F176" s="39" t="s">
        <v>15</v>
      </c>
      <c r="G176" s="45">
        <f>SUM(G171:G175)</f>
        <v>1199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909</v>
      </c>
      <c r="H179" s="16">
        <f>G179/G181</f>
        <v>0.80371352785145889</v>
      </c>
    </row>
    <row r="180" spans="5:8" ht="16.5" thickBot="1" x14ac:dyDescent="0.3">
      <c r="E180" s="15"/>
      <c r="F180" s="23" t="s">
        <v>165</v>
      </c>
      <c r="G180" s="28">
        <v>222</v>
      </c>
      <c r="H180" s="29">
        <f>G180/G181</f>
        <v>0.19628647214854111</v>
      </c>
    </row>
    <row r="181" spans="5:8" ht="16.5" thickBot="1" x14ac:dyDescent="0.3">
      <c r="E181" s="27"/>
      <c r="F181" s="39" t="s">
        <v>15</v>
      </c>
      <c r="G181" s="45">
        <f>SUM(G179:G180)</f>
        <v>1131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767</v>
      </c>
      <c r="H184" s="16">
        <f>G184/G186</f>
        <v>0.71282527881040891</v>
      </c>
    </row>
    <row r="185" spans="5:8" ht="16.5" thickBot="1" x14ac:dyDescent="0.3">
      <c r="E185" s="15"/>
      <c r="F185" s="23" t="s">
        <v>168</v>
      </c>
      <c r="G185" s="28">
        <v>309</v>
      </c>
      <c r="H185" s="29">
        <f>G185/G186</f>
        <v>0.28717472118959109</v>
      </c>
    </row>
    <row r="186" spans="5:8" ht="16.5" thickBot="1" x14ac:dyDescent="0.3">
      <c r="E186" s="27"/>
      <c r="F186" s="39" t="s">
        <v>15</v>
      </c>
      <c r="G186" s="45">
        <f>SUM(G184:G185)</f>
        <v>1076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I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4.5" customWidth="1"/>
    <col min="16" max="16" width="10.875" style="1"/>
    <col min="17" max="17" width="13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283</v>
      </c>
      <c r="K2" s="13"/>
      <c r="L2" s="44" t="s">
        <v>16</v>
      </c>
      <c r="M2" s="19" t="s">
        <v>17</v>
      </c>
      <c r="O2" s="12" t="s">
        <v>489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64</v>
      </c>
      <c r="C3" s="16">
        <f>B3/B16</f>
        <v>3.5762181493071078E-3</v>
      </c>
      <c r="E3" s="15" t="s">
        <v>56</v>
      </c>
      <c r="F3" s="8" t="s">
        <v>57</v>
      </c>
      <c r="G3" s="9">
        <v>1232</v>
      </c>
      <c r="H3" s="16">
        <f>G3/G5</f>
        <v>0.47439353099730458</v>
      </c>
      <c r="J3" s="15"/>
      <c r="K3" s="8" t="s">
        <v>190</v>
      </c>
      <c r="L3" s="9">
        <v>1171</v>
      </c>
      <c r="M3" s="16">
        <f>L3/L7</f>
        <v>0.41495393338058117</v>
      </c>
      <c r="O3" s="15" t="s">
        <v>490</v>
      </c>
      <c r="P3" s="9">
        <v>8295</v>
      </c>
      <c r="Q3" s="16">
        <f>P3/P5</f>
        <v>0.5279068287405333</v>
      </c>
    </row>
    <row r="4" spans="1:17" ht="16.5" thickBot="1" x14ac:dyDescent="0.3">
      <c r="A4" s="15" t="s">
        <v>3</v>
      </c>
      <c r="B4" s="9">
        <v>2157</v>
      </c>
      <c r="C4" s="16">
        <f>B4/B16</f>
        <v>0.12052972731336611</v>
      </c>
      <c r="E4" s="15"/>
      <c r="F4" s="24" t="s">
        <v>58</v>
      </c>
      <c r="G4" s="28">
        <v>1365</v>
      </c>
      <c r="H4" s="29">
        <f>G4/G5</f>
        <v>0.52560646900269536</v>
      </c>
      <c r="J4" s="15"/>
      <c r="K4" s="8" t="s">
        <v>188</v>
      </c>
      <c r="L4" s="9">
        <v>823</v>
      </c>
      <c r="M4" s="16">
        <f>L4/L7</f>
        <v>0.29163713678242381</v>
      </c>
      <c r="O4" s="17" t="s">
        <v>491</v>
      </c>
      <c r="P4" s="40">
        <v>7418</v>
      </c>
      <c r="Q4" s="41">
        <f>P4/P5</f>
        <v>0.4720931712594667</v>
      </c>
    </row>
    <row r="5" spans="1:17" ht="16.5" thickBot="1" x14ac:dyDescent="0.3">
      <c r="A5" s="15" t="s">
        <v>4</v>
      </c>
      <c r="B5" s="9">
        <v>24</v>
      </c>
      <c r="C5" s="16">
        <f>B5/B16</f>
        <v>1.3410818059901655E-3</v>
      </c>
      <c r="E5" s="27"/>
      <c r="F5" s="32" t="s">
        <v>15</v>
      </c>
      <c r="G5" s="45">
        <f>SUM(G3:G4)</f>
        <v>2597</v>
      </c>
      <c r="H5" s="34">
        <f>SUM(H3:H4)</f>
        <v>1</v>
      </c>
      <c r="J5" s="15"/>
      <c r="K5" s="24" t="s">
        <v>191</v>
      </c>
      <c r="L5" s="9">
        <v>542</v>
      </c>
      <c r="M5" s="16">
        <f>L5/L7</f>
        <v>0.19206236711552091</v>
      </c>
      <c r="O5" s="32" t="s">
        <v>15</v>
      </c>
      <c r="P5" s="45">
        <f>SUM(P3:P4)</f>
        <v>15713</v>
      </c>
      <c r="Q5" s="34">
        <f>SUM(Q3:Q4)</f>
        <v>1</v>
      </c>
    </row>
    <row r="6" spans="1:17" ht="16.5" thickBot="1" x14ac:dyDescent="0.3">
      <c r="A6" s="15" t="s">
        <v>5</v>
      </c>
      <c r="B6" s="9">
        <v>3286</v>
      </c>
      <c r="C6" s="16">
        <f>B6/B16</f>
        <v>0.1836164506034868</v>
      </c>
      <c r="J6" s="15"/>
      <c r="K6" s="8" t="s">
        <v>189</v>
      </c>
      <c r="L6" s="28">
        <v>286</v>
      </c>
      <c r="M6" s="29">
        <f>L6/L7</f>
        <v>0.10134656272147413</v>
      </c>
    </row>
    <row r="7" spans="1:17" ht="16.5" thickBot="1" x14ac:dyDescent="0.3">
      <c r="A7" s="15" t="s">
        <v>6</v>
      </c>
      <c r="B7" s="9">
        <v>11</v>
      </c>
      <c r="C7" s="16">
        <f>B7/B16</f>
        <v>6.1466249441215919E-4</v>
      </c>
      <c r="E7" s="12" t="s">
        <v>59</v>
      </c>
      <c r="F7" s="13"/>
      <c r="G7" s="42" t="s">
        <v>16</v>
      </c>
      <c r="H7" s="19" t="s">
        <v>17</v>
      </c>
      <c r="J7" s="27"/>
      <c r="K7" s="32" t="s">
        <v>15</v>
      </c>
      <c r="L7" s="45">
        <f>SUM(L3:L6)</f>
        <v>2822</v>
      </c>
      <c r="M7" s="34">
        <f>SUM(M3:M6)</f>
        <v>1</v>
      </c>
      <c r="O7" s="12" t="s">
        <v>492</v>
      </c>
      <c r="P7" s="44" t="s">
        <v>16</v>
      </c>
      <c r="Q7" s="19" t="s">
        <v>17</v>
      </c>
    </row>
    <row r="8" spans="1:17" ht="16.5" thickBot="1" x14ac:dyDescent="0.3">
      <c r="A8" s="15" t="s">
        <v>7</v>
      </c>
      <c r="B8" s="9">
        <v>3</v>
      </c>
      <c r="C8" s="16">
        <f>B8/B16</f>
        <v>1.6763522574877069E-4</v>
      </c>
      <c r="E8" s="15"/>
      <c r="F8" s="8" t="s">
        <v>60</v>
      </c>
      <c r="G8" s="9">
        <v>874</v>
      </c>
      <c r="H8" s="16">
        <f>G8/G11</f>
        <v>0.26492876629281603</v>
      </c>
      <c r="O8" s="15" t="s">
        <v>493</v>
      </c>
      <c r="P8" s="9">
        <v>7592</v>
      </c>
      <c r="Q8" s="16">
        <f>P8/P10</f>
        <v>0.47554024428437208</v>
      </c>
    </row>
    <row r="9" spans="1:17" ht="16.5" thickBot="1" x14ac:dyDescent="0.3">
      <c r="A9" s="15" t="s">
        <v>8</v>
      </c>
      <c r="B9" s="9">
        <v>95</v>
      </c>
      <c r="C9" s="16">
        <f>B9/B16</f>
        <v>5.3084488153777379E-3</v>
      </c>
      <c r="E9" s="15"/>
      <c r="F9" s="8" t="s">
        <v>61</v>
      </c>
      <c r="G9" s="9">
        <v>1173</v>
      </c>
      <c r="H9" s="16">
        <f>G9/G11</f>
        <v>0.35556229160351621</v>
      </c>
      <c r="J9" s="12" t="s">
        <v>201</v>
      </c>
      <c r="K9" s="13"/>
      <c r="L9" s="44" t="s">
        <v>16</v>
      </c>
      <c r="M9" s="19" t="s">
        <v>17</v>
      </c>
      <c r="O9" s="17" t="s">
        <v>494</v>
      </c>
      <c r="P9" s="40">
        <v>8373</v>
      </c>
      <c r="Q9" s="41">
        <f>P9/P10</f>
        <v>0.52445975571562797</v>
      </c>
    </row>
    <row r="10" spans="1:17" ht="16.5" thickBot="1" x14ac:dyDescent="0.3">
      <c r="A10" s="15" t="s">
        <v>9</v>
      </c>
      <c r="B10" s="9">
        <v>987</v>
      </c>
      <c r="C10" s="16">
        <f>B10/B16</f>
        <v>5.5151989271345549E-2</v>
      </c>
      <c r="E10" s="15"/>
      <c r="F10" s="24" t="s">
        <v>62</v>
      </c>
      <c r="G10" s="28">
        <v>1252</v>
      </c>
      <c r="H10" s="29">
        <f>G10/G11</f>
        <v>0.37950894210366776</v>
      </c>
      <c r="J10" s="15"/>
      <c r="K10" s="8" t="s">
        <v>204</v>
      </c>
      <c r="L10" s="9">
        <v>1419</v>
      </c>
      <c r="M10" s="16">
        <f>L10/L13</f>
        <v>0.41637323943661969</v>
      </c>
      <c r="O10" s="32" t="s">
        <v>15</v>
      </c>
      <c r="P10" s="45">
        <f>SUM(P8:P9)</f>
        <v>15965</v>
      </c>
      <c r="Q10" s="34">
        <f>SUM(Q8:Q9)</f>
        <v>1</v>
      </c>
    </row>
    <row r="11" spans="1:17" ht="16.5" thickBot="1" x14ac:dyDescent="0.3">
      <c r="A11" s="15" t="s">
        <v>10</v>
      </c>
      <c r="B11" s="9">
        <v>58</v>
      </c>
      <c r="C11" s="16">
        <f>B11/B16</f>
        <v>3.2409476978095663E-3</v>
      </c>
      <c r="E11" s="27"/>
      <c r="F11" s="32" t="s">
        <v>15</v>
      </c>
      <c r="G11" s="45">
        <f>SUM(G8:G10)</f>
        <v>3299</v>
      </c>
      <c r="H11" s="34">
        <f>SUM(H8:H10)</f>
        <v>1</v>
      </c>
      <c r="J11" s="15"/>
      <c r="K11" s="8" t="s">
        <v>203</v>
      </c>
      <c r="L11" s="9">
        <v>656</v>
      </c>
      <c r="M11" s="16">
        <f>L11/L13</f>
        <v>0.19248826291079812</v>
      </c>
    </row>
    <row r="12" spans="1:17" ht="16.5" thickBot="1" x14ac:dyDescent="0.3">
      <c r="A12" s="15" t="s">
        <v>11</v>
      </c>
      <c r="B12" s="9">
        <v>3345</v>
      </c>
      <c r="C12" s="16">
        <f>B12/B16</f>
        <v>0.18691327670987931</v>
      </c>
      <c r="F12" s="4"/>
      <c r="J12" s="15"/>
      <c r="K12" s="10" t="s">
        <v>202</v>
      </c>
      <c r="L12" s="28">
        <v>1333</v>
      </c>
      <c r="M12" s="29">
        <f>L12/L13</f>
        <v>0.39113849765258218</v>
      </c>
      <c r="O12" s="12" t="s">
        <v>374</v>
      </c>
      <c r="P12" s="44" t="s">
        <v>16</v>
      </c>
      <c r="Q12" s="19" t="s">
        <v>17</v>
      </c>
    </row>
    <row r="13" spans="1:17" ht="16.5" thickBot="1" x14ac:dyDescent="0.3">
      <c r="A13" s="15" t="s">
        <v>12</v>
      </c>
      <c r="B13" s="9">
        <v>28</v>
      </c>
      <c r="C13" s="16">
        <f>B13/B16</f>
        <v>1.5645954403218597E-3</v>
      </c>
      <c r="E13" s="20" t="s">
        <v>63</v>
      </c>
      <c r="F13" s="13"/>
      <c r="G13" s="42" t="s">
        <v>16</v>
      </c>
      <c r="H13" s="19" t="s">
        <v>17</v>
      </c>
      <c r="J13" s="27"/>
      <c r="K13" s="32" t="s">
        <v>15</v>
      </c>
      <c r="L13" s="45">
        <f>SUM(L10:L12)</f>
        <v>3408</v>
      </c>
      <c r="M13" s="34">
        <f>SUM(M10:M12)</f>
        <v>1</v>
      </c>
      <c r="O13" s="15" t="s">
        <v>495</v>
      </c>
      <c r="P13" s="9">
        <v>6324</v>
      </c>
      <c r="Q13" s="16">
        <f>P13/P15</f>
        <v>0.3942151851390101</v>
      </c>
    </row>
    <row r="14" spans="1:17" ht="16.5" thickBot="1" x14ac:dyDescent="0.3">
      <c r="A14" s="15" t="s">
        <v>13</v>
      </c>
      <c r="B14" s="9">
        <v>7541</v>
      </c>
      <c r="C14" s="16">
        <f>B14/B16</f>
        <v>0.42137907912382655</v>
      </c>
      <c r="E14" s="21"/>
      <c r="F14" s="10" t="s">
        <v>64</v>
      </c>
      <c r="G14" s="9">
        <v>1332</v>
      </c>
      <c r="H14" s="16">
        <f>G14/G17</f>
        <v>0.42151898734177218</v>
      </c>
      <c r="O14" s="17" t="s">
        <v>496</v>
      </c>
      <c r="P14" s="40">
        <v>9718</v>
      </c>
      <c r="Q14" s="41">
        <f>P14/P15</f>
        <v>0.6057848148609899</v>
      </c>
    </row>
    <row r="15" spans="1:17" ht="16.5" thickBot="1" x14ac:dyDescent="0.3">
      <c r="A15" s="22" t="s">
        <v>14</v>
      </c>
      <c r="B15" s="28">
        <v>297</v>
      </c>
      <c r="C15" s="29">
        <f>B15/B16</f>
        <v>1.6595887349128296E-2</v>
      </c>
      <c r="E15" s="21"/>
      <c r="F15" s="10" t="s">
        <v>65</v>
      </c>
      <c r="G15" s="9">
        <v>1204</v>
      </c>
      <c r="H15" s="16">
        <f>G15/G17</f>
        <v>0.38101265822784808</v>
      </c>
      <c r="J15" s="12" t="s">
        <v>233</v>
      </c>
      <c r="K15" s="13"/>
      <c r="L15" s="44" t="s">
        <v>16</v>
      </c>
      <c r="M15" s="19" t="s">
        <v>17</v>
      </c>
      <c r="O15" s="32" t="s">
        <v>15</v>
      </c>
      <c r="P15" s="45">
        <f>SUM(P13:P14)</f>
        <v>16042</v>
      </c>
      <c r="Q15" s="34">
        <f>SUM(Q13:Q14)</f>
        <v>1</v>
      </c>
    </row>
    <row r="16" spans="1:17" ht="16.5" thickBot="1" x14ac:dyDescent="0.3">
      <c r="A16" s="32" t="s">
        <v>15</v>
      </c>
      <c r="B16" s="45">
        <f>SUM(B3:B15)</f>
        <v>17896</v>
      </c>
      <c r="C16" s="34">
        <f>SUM(C3:C15)</f>
        <v>1</v>
      </c>
      <c r="E16" s="15"/>
      <c r="F16" s="31" t="s">
        <v>66</v>
      </c>
      <c r="G16" s="28">
        <v>624</v>
      </c>
      <c r="H16" s="29">
        <f>G16/G17</f>
        <v>0.19746835443037974</v>
      </c>
      <c r="J16" s="15"/>
      <c r="K16" s="8" t="s">
        <v>234</v>
      </c>
      <c r="L16" s="9">
        <v>1424</v>
      </c>
      <c r="M16" s="16">
        <f>L16/L18</f>
        <v>0.52995906215109789</v>
      </c>
    </row>
    <row r="17" spans="1:17" ht="16.5" thickBot="1" x14ac:dyDescent="0.3">
      <c r="E17" s="27"/>
      <c r="F17" s="38" t="s">
        <v>15</v>
      </c>
      <c r="G17" s="45">
        <f>SUM(G14:G16)</f>
        <v>3160</v>
      </c>
      <c r="H17" s="34">
        <f>SUM(H14:H16)</f>
        <v>1</v>
      </c>
      <c r="J17" s="15"/>
      <c r="K17" s="24" t="s">
        <v>235</v>
      </c>
      <c r="L17" s="28">
        <v>1263</v>
      </c>
      <c r="M17" s="29">
        <f>L17/L18</f>
        <v>0.47004093784890211</v>
      </c>
      <c r="O17" s="12" t="s">
        <v>319</v>
      </c>
      <c r="P17" s="44" t="s">
        <v>16</v>
      </c>
      <c r="Q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27"/>
      <c r="K18" s="32" t="s">
        <v>15</v>
      </c>
      <c r="L18" s="45">
        <f>SUM(L16:L17)</f>
        <v>2687</v>
      </c>
      <c r="M18" s="34">
        <f>SUM(M16:M17)</f>
        <v>1</v>
      </c>
      <c r="O18" s="15" t="s">
        <v>497</v>
      </c>
      <c r="P18" s="9">
        <v>4049</v>
      </c>
      <c r="Q18" s="16">
        <f>P18/P20</f>
        <v>0.52272140459592042</v>
      </c>
    </row>
    <row r="19" spans="1:17" ht="16.5" thickBot="1" x14ac:dyDescent="0.3">
      <c r="A19" s="15" t="s">
        <v>19</v>
      </c>
      <c r="B19" s="9">
        <v>385</v>
      </c>
      <c r="C19" s="16">
        <f>B19/B24</f>
        <v>2.4212313690962831E-2</v>
      </c>
      <c r="E19" s="12" t="s">
        <v>67</v>
      </c>
      <c r="F19" s="13"/>
      <c r="G19" s="42" t="s">
        <v>16</v>
      </c>
      <c r="H19" s="19" t="s">
        <v>17</v>
      </c>
      <c r="O19" s="17" t="s">
        <v>498</v>
      </c>
      <c r="P19" s="40">
        <v>3697</v>
      </c>
      <c r="Q19" s="41">
        <f>P19/P20</f>
        <v>0.47727859540407952</v>
      </c>
    </row>
    <row r="20" spans="1:17" ht="16.5" thickBot="1" x14ac:dyDescent="0.3">
      <c r="A20" s="15" t="s">
        <v>20</v>
      </c>
      <c r="B20" s="9">
        <v>558</v>
      </c>
      <c r="C20" s="16">
        <f>B20/B24</f>
        <v>3.50921325702786E-2</v>
      </c>
      <c r="E20" s="15"/>
      <c r="F20" s="11" t="s">
        <v>68</v>
      </c>
      <c r="G20" s="9">
        <v>1589</v>
      </c>
      <c r="H20" s="16">
        <f>G20/G22</f>
        <v>0.52166776099803025</v>
      </c>
      <c r="J20" s="12" t="s">
        <v>251</v>
      </c>
      <c r="K20" s="13"/>
      <c r="L20" s="44" t="s">
        <v>16</v>
      </c>
      <c r="M20" s="19" t="s">
        <v>17</v>
      </c>
      <c r="O20" s="32" t="s">
        <v>15</v>
      </c>
      <c r="P20" s="45">
        <f>SUM(P18:P19)</f>
        <v>7746</v>
      </c>
      <c r="Q20" s="34">
        <f>SUM(Q18:Q19)</f>
        <v>1</v>
      </c>
    </row>
    <row r="21" spans="1:17" ht="16.5" thickBot="1" x14ac:dyDescent="0.3">
      <c r="A21" s="15" t="s">
        <v>21</v>
      </c>
      <c r="B21" s="9">
        <v>5182</v>
      </c>
      <c r="C21" s="16">
        <f>B21/B24</f>
        <v>0.32589145336771275</v>
      </c>
      <c r="E21" s="15"/>
      <c r="F21" s="23" t="s">
        <v>69</v>
      </c>
      <c r="G21" s="28">
        <v>1457</v>
      </c>
      <c r="H21" s="29">
        <f>G21/G22</f>
        <v>0.47833223900196981</v>
      </c>
      <c r="J21" s="15"/>
      <c r="K21" s="8" t="s">
        <v>253</v>
      </c>
      <c r="L21" s="9">
        <v>1986</v>
      </c>
      <c r="M21" s="16">
        <f>L21/L23</f>
        <v>0.38016845329249616</v>
      </c>
    </row>
    <row r="22" spans="1:17" ht="16.5" thickBot="1" x14ac:dyDescent="0.3">
      <c r="A22" s="15" t="s">
        <v>22</v>
      </c>
      <c r="B22" s="9">
        <v>409</v>
      </c>
      <c r="C22" s="16">
        <f>B22/B24</f>
        <v>2.5721652726243632E-2</v>
      </c>
      <c r="E22" s="27"/>
      <c r="F22" s="39" t="s">
        <v>15</v>
      </c>
      <c r="G22" s="45">
        <f>SUM(G20:G21)</f>
        <v>3046</v>
      </c>
      <c r="H22" s="34">
        <f>SUM(H20:H21)</f>
        <v>1</v>
      </c>
      <c r="J22" s="15"/>
      <c r="K22" s="10" t="s">
        <v>252</v>
      </c>
      <c r="L22" s="28">
        <v>3238</v>
      </c>
      <c r="M22" s="29">
        <f>L22/L23</f>
        <v>0.61983154670750384</v>
      </c>
      <c r="O22" s="12" t="s">
        <v>295</v>
      </c>
      <c r="P22" s="44" t="s">
        <v>16</v>
      </c>
      <c r="Q22" s="19" t="s">
        <v>17</v>
      </c>
    </row>
    <row r="23" spans="1:17" ht="16.5" thickBot="1" x14ac:dyDescent="0.3">
      <c r="A23" s="22" t="s">
        <v>23</v>
      </c>
      <c r="B23" s="28">
        <v>9367</v>
      </c>
      <c r="C23" s="29">
        <f>B23/B24</f>
        <v>0.58908244764480222</v>
      </c>
      <c r="F23" s="3"/>
      <c r="J23" s="27"/>
      <c r="K23" s="32" t="s">
        <v>15</v>
      </c>
      <c r="L23" s="45">
        <f>SUM(L21:L22)</f>
        <v>5224</v>
      </c>
      <c r="M23" s="34">
        <f>SUM(M21:M22)</f>
        <v>1</v>
      </c>
      <c r="O23" s="15" t="s">
        <v>499</v>
      </c>
      <c r="P23" s="9">
        <v>4796</v>
      </c>
      <c r="Q23" s="16">
        <f>P23/P25</f>
        <v>0.70477590007347535</v>
      </c>
    </row>
    <row r="24" spans="1:17" ht="16.5" thickBot="1" x14ac:dyDescent="0.3">
      <c r="A24" s="35" t="s">
        <v>15</v>
      </c>
      <c r="B24" s="45">
        <f>SUM(B19:B23)</f>
        <v>15901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O24" s="17" t="s">
        <v>500</v>
      </c>
      <c r="P24" s="40">
        <v>2009</v>
      </c>
      <c r="Q24" s="41">
        <f>P24/P25</f>
        <v>0.2952240999265246</v>
      </c>
    </row>
    <row r="25" spans="1:17" ht="16.5" thickBot="1" x14ac:dyDescent="0.3">
      <c r="E25" s="15"/>
      <c r="F25" s="11" t="s">
        <v>71</v>
      </c>
      <c r="G25" s="9">
        <v>1085</v>
      </c>
      <c r="H25" s="16">
        <f>G25/G29</f>
        <v>0.35655603023332239</v>
      </c>
      <c r="J25" s="12" t="s">
        <v>254</v>
      </c>
      <c r="K25" s="13"/>
      <c r="L25" s="44" t="s">
        <v>16</v>
      </c>
      <c r="M25" s="19" t="s">
        <v>17</v>
      </c>
      <c r="O25" s="32" t="s">
        <v>15</v>
      </c>
      <c r="P25" s="45">
        <f>SUM(P23:P24)</f>
        <v>6805</v>
      </c>
      <c r="Q25" s="34">
        <f>SUM(Q23:Q24)</f>
        <v>1</v>
      </c>
    </row>
    <row r="26" spans="1:17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529</v>
      </c>
      <c r="H26" s="16">
        <f>G26/G29</f>
        <v>0.17384160368057838</v>
      </c>
      <c r="J26" s="15"/>
      <c r="K26" s="8" t="s">
        <v>256</v>
      </c>
      <c r="L26" s="9">
        <v>2367</v>
      </c>
      <c r="M26" s="16">
        <f>L26/L28</f>
        <v>0.42541337167505394</v>
      </c>
    </row>
    <row r="27" spans="1:17" ht="16.5" thickBot="1" x14ac:dyDescent="0.3">
      <c r="A27" s="15" t="s">
        <v>38</v>
      </c>
      <c r="B27" s="9">
        <v>2738</v>
      </c>
      <c r="C27" s="16">
        <f>B27/B29</f>
        <v>0.21630589350608312</v>
      </c>
      <c r="E27" s="15"/>
      <c r="F27" s="11" t="s">
        <v>73</v>
      </c>
      <c r="G27" s="9">
        <v>454</v>
      </c>
      <c r="H27" s="16">
        <f>G27/G29</f>
        <v>0.14919487348011831</v>
      </c>
      <c r="J27" s="15"/>
      <c r="K27" s="10" t="s">
        <v>255</v>
      </c>
      <c r="L27" s="28">
        <v>3197</v>
      </c>
      <c r="M27" s="29">
        <f>L27/L28</f>
        <v>0.57458662832494611</v>
      </c>
    </row>
    <row r="28" spans="1:17" ht="16.5" thickBot="1" x14ac:dyDescent="0.3">
      <c r="A28" s="22" t="s">
        <v>39</v>
      </c>
      <c r="B28" s="28">
        <v>9920</v>
      </c>
      <c r="C28" s="29">
        <f>B28/B29</f>
        <v>0.78369410649391691</v>
      </c>
      <c r="E28" s="15"/>
      <c r="F28" s="23" t="s">
        <v>74</v>
      </c>
      <c r="G28" s="28">
        <v>975</v>
      </c>
      <c r="H28" s="29">
        <f>G28/G29</f>
        <v>0.32040749260598095</v>
      </c>
      <c r="J28" s="27"/>
      <c r="K28" s="32" t="s">
        <v>15</v>
      </c>
      <c r="L28" s="45">
        <f>SUM(L26:L27)</f>
        <v>5564</v>
      </c>
      <c r="M28" s="34">
        <f>SUM(M26:M27)</f>
        <v>1</v>
      </c>
    </row>
    <row r="29" spans="1:17" ht="16.5" thickBot="1" x14ac:dyDescent="0.3">
      <c r="A29" s="32" t="s">
        <v>15</v>
      </c>
      <c r="B29" s="45">
        <f>SUM(B27:B28)</f>
        <v>12658</v>
      </c>
      <c r="C29" s="34">
        <f>SUM(C27:C28)</f>
        <v>1</v>
      </c>
      <c r="E29" s="27"/>
      <c r="F29" s="39" t="s">
        <v>15</v>
      </c>
      <c r="G29" s="45">
        <f>SUM(G25:G28)</f>
        <v>3043</v>
      </c>
      <c r="H29" s="34">
        <f>SUM(H25:H28)</f>
        <v>1</v>
      </c>
      <c r="O29" s="1"/>
      <c r="P29"/>
    </row>
    <row r="30" spans="1:17" ht="16.5" thickBot="1" x14ac:dyDescent="0.3">
      <c r="E30" s="4"/>
      <c r="F30" s="3"/>
      <c r="G30" s="43"/>
      <c r="H30" s="6"/>
      <c r="J30" s="12" t="s">
        <v>257</v>
      </c>
      <c r="K30" s="13"/>
      <c r="L30" s="44" t="s">
        <v>16</v>
      </c>
      <c r="M30" s="19" t="s">
        <v>17</v>
      </c>
      <c r="O30" s="1"/>
      <c r="P30"/>
    </row>
    <row r="31" spans="1:17" x14ac:dyDescent="0.25">
      <c r="A31" s="12" t="s">
        <v>48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15"/>
      <c r="K31" s="8" t="s">
        <v>258</v>
      </c>
      <c r="L31" s="9">
        <v>1791</v>
      </c>
      <c r="M31" s="16">
        <f>L31/L33</f>
        <v>0.32652689152233366</v>
      </c>
      <c r="O31" s="1"/>
      <c r="P31"/>
    </row>
    <row r="32" spans="1:17" ht="16.5" thickBot="1" x14ac:dyDescent="0.3">
      <c r="A32" s="15" t="s">
        <v>50</v>
      </c>
      <c r="B32" s="9">
        <v>3873</v>
      </c>
      <c r="C32" s="16">
        <f>B32/B35</f>
        <v>0.2867189813443885</v>
      </c>
      <c r="E32" s="15"/>
      <c r="F32" s="11" t="s">
        <v>628</v>
      </c>
      <c r="G32" s="95">
        <v>900</v>
      </c>
      <c r="H32" s="16">
        <f>G32/G37</f>
        <v>0.30695770804911321</v>
      </c>
      <c r="J32" s="15"/>
      <c r="K32" s="24" t="s">
        <v>259</v>
      </c>
      <c r="L32" s="28">
        <v>3694</v>
      </c>
      <c r="M32" s="29">
        <f>L32/L33</f>
        <v>0.67347310847766639</v>
      </c>
      <c r="O32" s="1"/>
      <c r="P32"/>
    </row>
    <row r="33" spans="1:13" ht="16.5" thickBot="1" x14ac:dyDescent="0.3">
      <c r="A33" s="22" t="s">
        <v>51</v>
      </c>
      <c r="B33" s="9">
        <v>6523</v>
      </c>
      <c r="C33" s="16">
        <f>B33/B35</f>
        <v>0.48289902280130292</v>
      </c>
      <c r="E33" s="15"/>
      <c r="F33" s="11" t="s">
        <v>629</v>
      </c>
      <c r="G33" s="95">
        <v>427</v>
      </c>
      <c r="H33" s="16">
        <f>G33/G37</f>
        <v>0.1456343792633015</v>
      </c>
      <c r="J33" s="27"/>
      <c r="K33" s="32" t="s">
        <v>15</v>
      </c>
      <c r="L33" s="45">
        <f>SUM(L31:L32)</f>
        <v>5485</v>
      </c>
      <c r="M33" s="34">
        <f>SUM(M31:M32)</f>
        <v>1</v>
      </c>
    </row>
    <row r="34" spans="1:13" ht="16.5" thickBot="1" x14ac:dyDescent="0.3">
      <c r="A34" s="22" t="s">
        <v>49</v>
      </c>
      <c r="B34" s="28">
        <v>3112</v>
      </c>
      <c r="C34" s="29">
        <f>B34/B35</f>
        <v>0.23038199585430855</v>
      </c>
      <c r="E34" s="15"/>
      <c r="F34" s="11" t="s">
        <v>630</v>
      </c>
      <c r="G34" s="95">
        <v>566</v>
      </c>
      <c r="H34" s="16">
        <f>G34/G37</f>
        <v>0.19304229195088676</v>
      </c>
    </row>
    <row r="35" spans="1:13" ht="16.5" thickBot="1" x14ac:dyDescent="0.3">
      <c r="A35" s="32" t="s">
        <v>15</v>
      </c>
      <c r="B35" s="45">
        <f>SUM(B32:B34)</f>
        <v>13508</v>
      </c>
      <c r="C35" s="34">
        <f>SUM(C32:C34)</f>
        <v>1</v>
      </c>
      <c r="E35" s="15"/>
      <c r="F35" s="11" t="s">
        <v>631</v>
      </c>
      <c r="G35" s="95">
        <v>827</v>
      </c>
      <c r="H35" s="16">
        <f>G35/G37</f>
        <v>0.28206002728512958</v>
      </c>
    </row>
    <row r="36" spans="1:13" ht="16.5" thickBot="1" x14ac:dyDescent="0.3">
      <c r="E36" s="15"/>
      <c r="F36" s="23" t="s">
        <v>632</v>
      </c>
      <c r="G36" s="96">
        <v>212</v>
      </c>
      <c r="H36" s="29">
        <f>G36/G37</f>
        <v>7.2305593451568895E-2</v>
      </c>
    </row>
    <row r="37" spans="1:13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2932</v>
      </c>
      <c r="H37" s="37">
        <f>SUM(H32:H36)</f>
        <v>1</v>
      </c>
    </row>
    <row r="38" spans="1:13" ht="16.5" thickBot="1" x14ac:dyDescent="0.3">
      <c r="A38" s="15" t="s">
        <v>53</v>
      </c>
      <c r="B38" s="9">
        <v>8587</v>
      </c>
      <c r="C38" s="16">
        <f>B38/B40</f>
        <v>0.61226381461675583</v>
      </c>
      <c r="F38" s="3"/>
    </row>
    <row r="39" spans="1:13" ht="16.5" thickBot="1" x14ac:dyDescent="0.3">
      <c r="A39" s="22" t="s">
        <v>54</v>
      </c>
      <c r="B39" s="28">
        <v>5438</v>
      </c>
      <c r="C39" s="29">
        <f>B39/B40</f>
        <v>0.38773618538324423</v>
      </c>
      <c r="E39" s="12" t="s">
        <v>627</v>
      </c>
      <c r="F39" s="13"/>
      <c r="G39" s="42" t="s">
        <v>16</v>
      </c>
      <c r="H39" s="19" t="s">
        <v>17</v>
      </c>
    </row>
    <row r="40" spans="1:13" ht="16.5" thickBot="1" x14ac:dyDescent="0.3">
      <c r="A40" s="32" t="s">
        <v>15</v>
      </c>
      <c r="B40" s="45">
        <f>SUM(B38:B39)</f>
        <v>14025</v>
      </c>
      <c r="C40" s="34">
        <f>SUM(C38:C39)</f>
        <v>1</v>
      </c>
      <c r="E40" s="15"/>
      <c r="F40" s="11" t="s">
        <v>76</v>
      </c>
      <c r="G40" s="9">
        <v>1540</v>
      </c>
      <c r="H40" s="16">
        <f>G40/G44</f>
        <v>0.53583855254001389</v>
      </c>
    </row>
    <row r="41" spans="1:13" x14ac:dyDescent="0.25">
      <c r="E41" s="15"/>
      <c r="F41" s="11" t="s">
        <v>77</v>
      </c>
      <c r="G41" s="9">
        <v>482</v>
      </c>
      <c r="H41" s="16">
        <f>G41/G44</f>
        <v>0.16771050800278359</v>
      </c>
    </row>
    <row r="42" spans="1:13" x14ac:dyDescent="0.25">
      <c r="E42" s="15"/>
      <c r="F42" s="11" t="s">
        <v>78</v>
      </c>
      <c r="G42" s="9">
        <v>525</v>
      </c>
      <c r="H42" s="16">
        <f>G42/G44</f>
        <v>0.1826722338204593</v>
      </c>
    </row>
    <row r="43" spans="1:13" ht="16.5" thickBot="1" x14ac:dyDescent="0.3">
      <c r="E43" s="15"/>
      <c r="F43" s="23" t="s">
        <v>79</v>
      </c>
      <c r="G43" s="28">
        <v>327</v>
      </c>
      <c r="H43" s="29">
        <f>G43/G44</f>
        <v>0.11377870563674322</v>
      </c>
    </row>
    <row r="44" spans="1:13" ht="16.5" thickBot="1" x14ac:dyDescent="0.3">
      <c r="E44" s="27"/>
      <c r="F44" s="39" t="s">
        <v>15</v>
      </c>
      <c r="G44" s="45">
        <f>SUM(G40:G43)</f>
        <v>2874</v>
      </c>
      <c r="H44" s="34">
        <f>SUM(H40:H43)</f>
        <v>0.99999999999999989</v>
      </c>
    </row>
    <row r="45" spans="1:13" ht="16.5" thickBot="1" x14ac:dyDescent="0.3">
      <c r="E45" s="4"/>
      <c r="F45" s="3"/>
      <c r="G45" s="43"/>
      <c r="H45" s="4"/>
    </row>
    <row r="46" spans="1:13" x14ac:dyDescent="0.25">
      <c r="E46" s="12" t="s">
        <v>80</v>
      </c>
      <c r="F46" s="13"/>
      <c r="G46" s="42" t="s">
        <v>16</v>
      </c>
      <c r="H46" s="19" t="s">
        <v>17</v>
      </c>
    </row>
    <row r="47" spans="1:13" x14ac:dyDescent="0.25">
      <c r="E47" s="15"/>
      <c r="F47" s="11" t="s">
        <v>641</v>
      </c>
      <c r="G47" s="9">
        <v>1890</v>
      </c>
      <c r="H47" s="16">
        <f>G47/G49</f>
        <v>0.66926345609065152</v>
      </c>
    </row>
    <row r="48" spans="1:13" ht="16.5" thickBot="1" x14ac:dyDescent="0.3">
      <c r="B48"/>
      <c r="E48" s="15"/>
      <c r="F48" s="23" t="s">
        <v>82</v>
      </c>
      <c r="G48" s="28">
        <v>934</v>
      </c>
      <c r="H48" s="29">
        <f>G48/G49</f>
        <v>0.33073654390934842</v>
      </c>
    </row>
    <row r="49" spans="2:8" ht="16.5" thickBot="1" x14ac:dyDescent="0.3">
      <c r="B49"/>
      <c r="E49" s="27"/>
      <c r="F49" s="39" t="s">
        <v>15</v>
      </c>
      <c r="G49" s="45">
        <f>SUM(G47:G48)</f>
        <v>2824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1835</v>
      </c>
      <c r="H52" s="16">
        <f>G52/G54</f>
        <v>0.67962962962962958</v>
      </c>
    </row>
    <row r="53" spans="2:8" ht="16.5" thickBot="1" x14ac:dyDescent="0.3">
      <c r="B53"/>
      <c r="E53" s="15"/>
      <c r="F53" s="23" t="s">
        <v>85</v>
      </c>
      <c r="G53" s="28">
        <v>865</v>
      </c>
      <c r="H53" s="29">
        <f>G53/G54</f>
        <v>0.32037037037037036</v>
      </c>
    </row>
    <row r="54" spans="2:8" ht="16.5" thickBot="1" x14ac:dyDescent="0.3">
      <c r="B54"/>
      <c r="E54" s="27"/>
      <c r="F54" s="39" t="s">
        <v>15</v>
      </c>
      <c r="G54" s="45">
        <f>SUM(G52:G53)</f>
        <v>2700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1090</v>
      </c>
      <c r="H57" s="16">
        <f>G57/G59</f>
        <v>0.39321789321789324</v>
      </c>
    </row>
    <row r="58" spans="2:8" ht="16.5" thickBot="1" x14ac:dyDescent="0.3">
      <c r="B58"/>
      <c r="E58" s="15"/>
      <c r="F58" s="23" t="s">
        <v>88</v>
      </c>
      <c r="G58" s="28">
        <v>1682</v>
      </c>
      <c r="H58" s="29">
        <f>G58/G59</f>
        <v>0.60678210678210676</v>
      </c>
    </row>
    <row r="59" spans="2:8" ht="16.5" thickBot="1" x14ac:dyDescent="0.3">
      <c r="B59"/>
      <c r="E59" s="27"/>
      <c r="F59" s="39" t="s">
        <v>15</v>
      </c>
      <c r="G59" s="45">
        <f>SUM(G57:G58)</f>
        <v>2772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1436</v>
      </c>
      <c r="H62" s="16">
        <f>G62/G64</f>
        <v>0.50958126330731013</v>
      </c>
    </row>
    <row r="63" spans="2:8" ht="16.5" thickBot="1" x14ac:dyDescent="0.3">
      <c r="B63"/>
      <c r="E63" s="15"/>
      <c r="F63" s="23" t="s">
        <v>91</v>
      </c>
      <c r="G63" s="28">
        <v>1382</v>
      </c>
      <c r="H63" s="29">
        <f>G63/G64</f>
        <v>0.49041873669268987</v>
      </c>
    </row>
    <row r="64" spans="2:8" ht="16.5" thickBot="1" x14ac:dyDescent="0.3">
      <c r="B64"/>
      <c r="E64" s="27"/>
      <c r="F64" s="39" t="s">
        <v>15</v>
      </c>
      <c r="G64" s="45">
        <f>SUM(G62:G63)</f>
        <v>2818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1344</v>
      </c>
      <c r="H67" s="16">
        <f>G67/G70</f>
        <v>0.38367113902369399</v>
      </c>
    </row>
    <row r="68" spans="2:8" x14ac:dyDescent="0.25">
      <c r="B68"/>
      <c r="E68" s="15"/>
      <c r="F68" s="11" t="s">
        <v>94</v>
      </c>
      <c r="G68" s="9">
        <v>1170</v>
      </c>
      <c r="H68" s="16">
        <f>G68/G70</f>
        <v>0.33399942906080504</v>
      </c>
    </row>
    <row r="69" spans="2:8" ht="16.5" thickBot="1" x14ac:dyDescent="0.3">
      <c r="B69"/>
      <c r="E69" s="15"/>
      <c r="F69" s="23" t="s">
        <v>95</v>
      </c>
      <c r="G69" s="28">
        <v>989</v>
      </c>
      <c r="H69" s="29">
        <f>G69/G70</f>
        <v>0.28232943191550097</v>
      </c>
    </row>
    <row r="70" spans="2:8" ht="16.5" thickBot="1" x14ac:dyDescent="0.3">
      <c r="B70"/>
      <c r="E70" s="27"/>
      <c r="F70" s="39" t="s">
        <v>15</v>
      </c>
      <c r="G70" s="45">
        <f>SUM(G67:G69)</f>
        <v>3503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1315</v>
      </c>
      <c r="H73" s="16">
        <f>G73/G75</f>
        <v>0.39312406576980569</v>
      </c>
    </row>
    <row r="74" spans="2:8" ht="16.5" thickBot="1" x14ac:dyDescent="0.3">
      <c r="B74"/>
      <c r="E74" s="15"/>
      <c r="F74" s="23" t="s">
        <v>98</v>
      </c>
      <c r="G74" s="28">
        <v>2030</v>
      </c>
      <c r="H74" s="29">
        <f>G74/G75</f>
        <v>0.60687593423019437</v>
      </c>
    </row>
    <row r="75" spans="2:8" ht="16.5" thickBot="1" x14ac:dyDescent="0.3">
      <c r="B75"/>
      <c r="E75" s="27"/>
      <c r="F75" s="39" t="s">
        <v>15</v>
      </c>
      <c r="G75" s="45">
        <f>SUM(G73:G74)</f>
        <v>3345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3215</v>
      </c>
      <c r="H78" s="16">
        <f>G78/G82</f>
        <v>0.76950694112015317</v>
      </c>
    </row>
    <row r="79" spans="2:8" x14ac:dyDescent="0.25">
      <c r="B79"/>
      <c r="E79" s="22"/>
      <c r="F79" s="23" t="s">
        <v>101</v>
      </c>
      <c r="G79" s="28">
        <v>351</v>
      </c>
      <c r="H79" s="29">
        <f>G79/G82</f>
        <v>8.401148875059837E-2</v>
      </c>
    </row>
    <row r="80" spans="2:8" x14ac:dyDescent="0.25">
      <c r="B80"/>
      <c r="E80" s="15"/>
      <c r="F80" s="11" t="s">
        <v>635</v>
      </c>
      <c r="G80" s="9">
        <v>440</v>
      </c>
      <c r="H80" s="16">
        <f>G80/G82</f>
        <v>0.10531354715174725</v>
      </c>
    </row>
    <row r="81" spans="2:8" ht="16.5" thickBot="1" x14ac:dyDescent="0.3">
      <c r="B81"/>
      <c r="E81" s="17"/>
      <c r="F81" s="91" t="s">
        <v>636</v>
      </c>
      <c r="G81" s="40">
        <v>172</v>
      </c>
      <c r="H81" s="41">
        <f>G81/G82</f>
        <v>4.1168022977501197E-2</v>
      </c>
    </row>
    <row r="82" spans="2:8" ht="16.5" thickBot="1" x14ac:dyDescent="0.3">
      <c r="B82"/>
      <c r="E82" s="104"/>
      <c r="F82" s="105" t="s">
        <v>15</v>
      </c>
      <c r="G82" s="106">
        <f>SUM(G78:G81)</f>
        <v>4178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942</v>
      </c>
      <c r="H85" s="16">
        <f>G85/G88</f>
        <v>0.2592184920198129</v>
      </c>
    </row>
    <row r="86" spans="2:8" x14ac:dyDescent="0.25">
      <c r="B86"/>
      <c r="E86" s="15"/>
      <c r="F86" s="11" t="s">
        <v>104</v>
      </c>
      <c r="G86" s="9">
        <v>1907</v>
      </c>
      <c r="H86" s="16">
        <f>G86/G88</f>
        <v>0.52476609796367635</v>
      </c>
    </row>
    <row r="87" spans="2:8" ht="16.5" thickBot="1" x14ac:dyDescent="0.3">
      <c r="B87"/>
      <c r="E87" s="15"/>
      <c r="F87" s="23" t="s">
        <v>105</v>
      </c>
      <c r="G87" s="28">
        <v>785</v>
      </c>
      <c r="H87" s="29">
        <f>G87/G88</f>
        <v>0.21601541001651073</v>
      </c>
    </row>
    <row r="88" spans="2:8" ht="16.5" thickBot="1" x14ac:dyDescent="0.3">
      <c r="B88"/>
      <c r="E88" s="27"/>
      <c r="F88" s="39" t="s">
        <v>15</v>
      </c>
      <c r="G88" s="45">
        <f>SUM(G85:G87)</f>
        <v>3634</v>
      </c>
      <c r="H88" s="34">
        <f>SUM(H85:H87)</f>
        <v>0.99999999999999989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2020</v>
      </c>
      <c r="H91" s="16">
        <f>G91/G93</f>
        <v>0.60047562425683709</v>
      </c>
    </row>
    <row r="92" spans="2:8" ht="16.5" thickBot="1" x14ac:dyDescent="0.3">
      <c r="B92"/>
      <c r="E92" s="15"/>
      <c r="F92" s="23" t="s">
        <v>108</v>
      </c>
      <c r="G92" s="28">
        <v>1344</v>
      </c>
      <c r="H92" s="29">
        <f>G92/G93</f>
        <v>0.39952437574316291</v>
      </c>
    </row>
    <row r="93" spans="2:8" ht="16.5" thickBot="1" x14ac:dyDescent="0.3">
      <c r="B93"/>
      <c r="E93" s="27"/>
      <c r="F93" s="39" t="s">
        <v>15</v>
      </c>
      <c r="G93" s="45">
        <f>SUM(G91:G92)</f>
        <v>3364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1598</v>
      </c>
      <c r="H96" s="16">
        <f>G96/G98</f>
        <v>0.49689054726368159</v>
      </c>
    </row>
    <row r="97" spans="2:8" ht="16.5" thickBot="1" x14ac:dyDescent="0.3">
      <c r="B97"/>
      <c r="E97" s="15"/>
      <c r="F97" s="23" t="s">
        <v>111</v>
      </c>
      <c r="G97" s="28">
        <v>1618</v>
      </c>
      <c r="H97" s="29">
        <f>G97/G98</f>
        <v>0.50310945273631846</v>
      </c>
    </row>
    <row r="98" spans="2:8" ht="16.5" thickBot="1" x14ac:dyDescent="0.3">
      <c r="B98"/>
      <c r="E98" s="27"/>
      <c r="F98" s="39" t="s">
        <v>15</v>
      </c>
      <c r="G98" s="45">
        <f>SUM(G96:G97)</f>
        <v>3216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1090</v>
      </c>
      <c r="H101" s="16">
        <f>G101/G103</f>
        <v>0.62464183381088823</v>
      </c>
    </row>
    <row r="102" spans="2:8" ht="16.5" thickBot="1" x14ac:dyDescent="0.3">
      <c r="B102"/>
      <c r="E102" s="15"/>
      <c r="F102" s="23" t="s">
        <v>114</v>
      </c>
      <c r="G102" s="28">
        <v>655</v>
      </c>
      <c r="H102" s="29">
        <f>G102/G103</f>
        <v>0.37535816618911177</v>
      </c>
    </row>
    <row r="103" spans="2:8" ht="16.5" thickBot="1" x14ac:dyDescent="0.3">
      <c r="B103"/>
      <c r="E103" s="27"/>
      <c r="F103" s="39" t="s">
        <v>15</v>
      </c>
      <c r="G103" s="45">
        <f>SUM(G101:G102)</f>
        <v>1745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1111</v>
      </c>
      <c r="H106" s="16">
        <f>G106/G108</f>
        <v>0.49709172259507828</v>
      </c>
    </row>
    <row r="107" spans="2:8" ht="16.5" thickBot="1" x14ac:dyDescent="0.3">
      <c r="B107"/>
      <c r="E107" s="15"/>
      <c r="F107" s="23" t="s">
        <v>117</v>
      </c>
      <c r="G107" s="28">
        <v>1124</v>
      </c>
      <c r="H107" s="29">
        <f>G107/G108</f>
        <v>0.50290827740492172</v>
      </c>
    </row>
    <row r="108" spans="2:8" ht="16.5" thickBot="1" x14ac:dyDescent="0.3">
      <c r="B108"/>
      <c r="E108" s="27"/>
      <c r="F108" s="39" t="s">
        <v>15</v>
      </c>
      <c r="G108" s="45">
        <f>SUM(G106:G107)</f>
        <v>2235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862</v>
      </c>
      <c r="H111" s="16">
        <f>G111/G116</f>
        <v>0.26745268383493642</v>
      </c>
    </row>
    <row r="112" spans="2:8" x14ac:dyDescent="0.25">
      <c r="B112"/>
      <c r="E112" s="15"/>
      <c r="F112" s="11" t="s">
        <v>120</v>
      </c>
      <c r="G112" s="9">
        <v>186</v>
      </c>
      <c r="H112" s="16">
        <f>G112/G116</f>
        <v>5.7710207880856346E-2</v>
      </c>
    </row>
    <row r="113" spans="2:8" x14ac:dyDescent="0.25">
      <c r="B113"/>
      <c r="E113" s="15"/>
      <c r="F113" s="11" t="s">
        <v>121</v>
      </c>
      <c r="G113" s="9">
        <v>774</v>
      </c>
      <c r="H113" s="16">
        <f>G113/G116</f>
        <v>0.2401489295687248</v>
      </c>
    </row>
    <row r="114" spans="2:8" x14ac:dyDescent="0.25">
      <c r="B114"/>
      <c r="E114" s="15"/>
      <c r="F114" s="11" t="s">
        <v>122</v>
      </c>
      <c r="G114" s="9">
        <v>578</v>
      </c>
      <c r="H114" s="16">
        <f>G114/G116</f>
        <v>0.1793360223394353</v>
      </c>
    </row>
    <row r="115" spans="2:8" ht="16.5" thickBot="1" x14ac:dyDescent="0.3">
      <c r="B115"/>
      <c r="E115" s="15"/>
      <c r="F115" s="23" t="s">
        <v>123</v>
      </c>
      <c r="G115" s="28">
        <v>823</v>
      </c>
      <c r="H115" s="29">
        <f>G115/G116</f>
        <v>0.25535215637604713</v>
      </c>
    </row>
    <row r="116" spans="2:8" ht="16.5" thickBot="1" x14ac:dyDescent="0.3">
      <c r="B116"/>
      <c r="E116" s="27"/>
      <c r="F116" s="39" t="s">
        <v>15</v>
      </c>
      <c r="G116" s="45">
        <f>SUM(G111:G115)</f>
        <v>3223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1450</v>
      </c>
      <c r="H119" s="16">
        <f>G119/G121</f>
        <v>0.46046363925055572</v>
      </c>
    </row>
    <row r="120" spans="2:8" ht="16.5" thickBot="1" x14ac:dyDescent="0.3">
      <c r="B120"/>
      <c r="E120" s="15"/>
      <c r="F120" s="23" t="s">
        <v>126</v>
      </c>
      <c r="G120" s="28">
        <v>1699</v>
      </c>
      <c r="H120" s="29">
        <f>G120/G121</f>
        <v>0.53953636074944422</v>
      </c>
    </row>
    <row r="121" spans="2:8" ht="16.5" thickBot="1" x14ac:dyDescent="0.3">
      <c r="B121"/>
      <c r="E121" s="27"/>
      <c r="F121" s="39" t="s">
        <v>15</v>
      </c>
      <c r="G121" s="45">
        <f>SUM(G119:G120)</f>
        <v>3149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1727</v>
      </c>
      <c r="H124" s="16">
        <f>G124/G127</f>
        <v>0.544794952681388</v>
      </c>
    </row>
    <row r="125" spans="2:8" x14ac:dyDescent="0.25">
      <c r="B125"/>
      <c r="E125" s="15"/>
      <c r="F125" s="11" t="s">
        <v>129</v>
      </c>
      <c r="G125" s="9">
        <v>481</v>
      </c>
      <c r="H125" s="16">
        <f>G125/G127</f>
        <v>0.15173501577287066</v>
      </c>
    </row>
    <row r="126" spans="2:8" ht="16.5" thickBot="1" x14ac:dyDescent="0.3">
      <c r="B126"/>
      <c r="E126" s="15"/>
      <c r="F126" s="23" t="s">
        <v>130</v>
      </c>
      <c r="G126" s="28">
        <v>962</v>
      </c>
      <c r="H126" s="29">
        <f>G126/G127</f>
        <v>0.30347003154574131</v>
      </c>
    </row>
    <row r="127" spans="2:8" ht="16.5" thickBot="1" x14ac:dyDescent="0.3">
      <c r="B127"/>
      <c r="E127" s="27"/>
      <c r="F127" s="39" t="s">
        <v>15</v>
      </c>
      <c r="G127" s="45">
        <f>SUM(G124:G126)</f>
        <v>3170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1606</v>
      </c>
      <c r="H130" s="16">
        <f>G130/G134</f>
        <v>0.50124843945068664</v>
      </c>
    </row>
    <row r="131" spans="2:8" x14ac:dyDescent="0.25">
      <c r="B131"/>
      <c r="E131" s="15"/>
      <c r="F131" s="11" t="s">
        <v>133</v>
      </c>
      <c r="G131" s="9">
        <v>258</v>
      </c>
      <c r="H131" s="16">
        <f>G131/G134</f>
        <v>8.0524344569288392E-2</v>
      </c>
    </row>
    <row r="132" spans="2:8" x14ac:dyDescent="0.25">
      <c r="B132"/>
      <c r="E132" s="15"/>
      <c r="F132" s="11" t="s">
        <v>134</v>
      </c>
      <c r="G132" s="9">
        <v>1107</v>
      </c>
      <c r="H132" s="16">
        <f>G132/G134</f>
        <v>0.3455056179775281</v>
      </c>
    </row>
    <row r="133" spans="2:8" ht="16.5" thickBot="1" x14ac:dyDescent="0.3">
      <c r="B133"/>
      <c r="E133" s="15"/>
      <c r="F133" s="23" t="s">
        <v>135</v>
      </c>
      <c r="G133" s="28">
        <v>233</v>
      </c>
      <c r="H133" s="29">
        <f>G133/G134</f>
        <v>7.2721598002496876E-2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3204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1852</v>
      </c>
      <c r="H137" s="16">
        <f>G137/G139</f>
        <v>0.59339955142582501</v>
      </c>
    </row>
    <row r="138" spans="2:8" ht="16.5" thickBot="1" x14ac:dyDescent="0.3">
      <c r="B138"/>
      <c r="E138" s="15"/>
      <c r="F138" s="23" t="s">
        <v>138</v>
      </c>
      <c r="G138" s="28">
        <v>1269</v>
      </c>
      <c r="H138" s="29">
        <f>G138/G139</f>
        <v>0.40660044857417493</v>
      </c>
    </row>
    <row r="139" spans="2:8" ht="16.5" thickBot="1" x14ac:dyDescent="0.3">
      <c r="B139"/>
      <c r="E139" s="27"/>
      <c r="F139" s="39" t="s">
        <v>15</v>
      </c>
      <c r="G139" s="45">
        <f>SUM(G137:G138)</f>
        <v>3121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632</v>
      </c>
      <c r="H142" s="16">
        <f>G142/G146</f>
        <v>0.19676214196762143</v>
      </c>
    </row>
    <row r="143" spans="2:8" x14ac:dyDescent="0.25">
      <c r="B143"/>
      <c r="E143" s="15"/>
      <c r="F143" s="11" t="s">
        <v>141</v>
      </c>
      <c r="G143" s="9">
        <v>1030</v>
      </c>
      <c r="H143" s="16">
        <f>G143/G146</f>
        <v>0.32067247820672479</v>
      </c>
    </row>
    <row r="144" spans="2:8" x14ac:dyDescent="0.25">
      <c r="E144" s="15"/>
      <c r="F144" s="11" t="s">
        <v>142</v>
      </c>
      <c r="G144" s="9">
        <v>543</v>
      </c>
      <c r="H144" s="16">
        <f>G144/G146</f>
        <v>0.1690535491905355</v>
      </c>
    </row>
    <row r="145" spans="5:8" ht="16.5" thickBot="1" x14ac:dyDescent="0.3">
      <c r="E145" s="15"/>
      <c r="F145" s="23" t="s">
        <v>143</v>
      </c>
      <c r="G145" s="28">
        <v>1007</v>
      </c>
      <c r="H145" s="29">
        <f>G145/G146</f>
        <v>0.31351183063511828</v>
      </c>
    </row>
    <row r="146" spans="5:8" ht="16.5" thickBot="1" x14ac:dyDescent="0.3">
      <c r="E146" s="27"/>
      <c r="F146" s="39" t="s">
        <v>15</v>
      </c>
      <c r="G146" s="45">
        <f>SUM(G142:G145)</f>
        <v>3212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1401</v>
      </c>
      <c r="H149" s="16">
        <f>G149/G152</f>
        <v>0.42975460122699388</v>
      </c>
    </row>
    <row r="150" spans="5:8" x14ac:dyDescent="0.25">
      <c r="E150" s="15"/>
      <c r="F150" s="11" t="s">
        <v>146</v>
      </c>
      <c r="G150" s="9">
        <v>607</v>
      </c>
      <c r="H150" s="16">
        <f>G150/G152</f>
        <v>0.18619631901840492</v>
      </c>
    </row>
    <row r="151" spans="5:8" ht="16.5" thickBot="1" x14ac:dyDescent="0.3">
      <c r="E151" s="15"/>
      <c r="F151" s="23" t="s">
        <v>147</v>
      </c>
      <c r="G151" s="28">
        <v>1252</v>
      </c>
      <c r="H151" s="29">
        <f>G151/G152</f>
        <v>0.38404907975460123</v>
      </c>
    </row>
    <row r="152" spans="5:8" ht="16.5" thickBot="1" x14ac:dyDescent="0.3">
      <c r="E152" s="27"/>
      <c r="F152" s="39" t="s">
        <v>15</v>
      </c>
      <c r="G152" s="45">
        <f>SUM(G149:G151)</f>
        <v>3260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1333</v>
      </c>
      <c r="H155" s="16">
        <f>G155/G158</f>
        <v>0.41552369077306733</v>
      </c>
    </row>
    <row r="156" spans="5:8" x14ac:dyDescent="0.25">
      <c r="E156" s="15"/>
      <c r="F156" s="11" t="s">
        <v>150</v>
      </c>
      <c r="G156" s="9">
        <v>410</v>
      </c>
      <c r="H156" s="16">
        <f>G156/G158</f>
        <v>0.12780548628428928</v>
      </c>
    </row>
    <row r="157" spans="5:8" ht="16.5" thickBot="1" x14ac:dyDescent="0.3">
      <c r="E157" s="15"/>
      <c r="F157" s="23" t="s">
        <v>151</v>
      </c>
      <c r="G157" s="28">
        <v>1465</v>
      </c>
      <c r="H157" s="29">
        <f>G157/G158</f>
        <v>0.45667082294264338</v>
      </c>
    </row>
    <row r="158" spans="5:8" ht="16.5" thickBot="1" x14ac:dyDescent="0.3">
      <c r="E158" s="27"/>
      <c r="F158" s="39" t="s">
        <v>15</v>
      </c>
      <c r="G158" s="45">
        <f>SUM(G155:G157)</f>
        <v>3208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1943</v>
      </c>
      <c r="H161" s="16">
        <f>G161/G163</f>
        <v>0.62235746316463803</v>
      </c>
    </row>
    <row r="162" spans="5:8" ht="16.5" thickBot="1" x14ac:dyDescent="0.3">
      <c r="E162" s="15"/>
      <c r="F162" s="23" t="s">
        <v>154</v>
      </c>
      <c r="G162" s="28">
        <v>1179</v>
      </c>
      <c r="H162" s="29">
        <f>G162/G163</f>
        <v>0.37764253683536197</v>
      </c>
    </row>
    <row r="163" spans="5:8" ht="16.5" thickBot="1" x14ac:dyDescent="0.3">
      <c r="E163" s="27"/>
      <c r="F163" s="39" t="s">
        <v>15</v>
      </c>
      <c r="G163" s="45">
        <f>SUM(G161:G162)</f>
        <v>3122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1834</v>
      </c>
      <c r="H166" s="16">
        <f>G166/G168</f>
        <v>0.60849369608493697</v>
      </c>
    </row>
    <row r="167" spans="5:8" ht="16.5" thickBot="1" x14ac:dyDescent="0.3">
      <c r="E167" s="15"/>
      <c r="F167" s="23" t="s">
        <v>157</v>
      </c>
      <c r="G167" s="28">
        <v>1180</v>
      </c>
      <c r="H167" s="29">
        <f>G167/G168</f>
        <v>0.39150630391506303</v>
      </c>
    </row>
    <row r="168" spans="5:8" ht="16.5" thickBot="1" x14ac:dyDescent="0.3">
      <c r="E168" s="27"/>
      <c r="F168" s="39" t="s">
        <v>15</v>
      </c>
      <c r="G168" s="45">
        <f>SUM(G166:G167)</f>
        <v>3014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941</v>
      </c>
      <c r="H171" s="16">
        <f>G171/G176</f>
        <v>0.16508771929824562</v>
      </c>
    </row>
    <row r="172" spans="5:8" x14ac:dyDescent="0.25">
      <c r="E172" s="15"/>
      <c r="F172" s="11" t="s">
        <v>50</v>
      </c>
      <c r="G172" s="9">
        <v>2200</v>
      </c>
      <c r="H172" s="16">
        <f>G172/G176</f>
        <v>0.38596491228070173</v>
      </c>
    </row>
    <row r="173" spans="5:8" x14ac:dyDescent="0.25">
      <c r="E173" s="15"/>
      <c r="F173" s="11" t="s">
        <v>160</v>
      </c>
      <c r="G173" s="9">
        <v>877</v>
      </c>
      <c r="H173" s="16">
        <f>G173/G176</f>
        <v>0.15385964912280703</v>
      </c>
    </row>
    <row r="174" spans="5:8" x14ac:dyDescent="0.25">
      <c r="E174" s="15"/>
      <c r="F174" s="11" t="s">
        <v>161</v>
      </c>
      <c r="G174" s="9">
        <v>695</v>
      </c>
      <c r="H174" s="16">
        <f>G174/G176</f>
        <v>0.12192982456140351</v>
      </c>
    </row>
    <row r="175" spans="5:8" ht="16.5" thickBot="1" x14ac:dyDescent="0.3">
      <c r="E175" s="15"/>
      <c r="F175" s="23" t="s">
        <v>162</v>
      </c>
      <c r="G175" s="28">
        <v>987</v>
      </c>
      <c r="H175" s="29">
        <f>G175/G176</f>
        <v>0.17315789473684209</v>
      </c>
    </row>
    <row r="176" spans="5:8" ht="16.5" thickBot="1" x14ac:dyDescent="0.3">
      <c r="E176" s="27"/>
      <c r="F176" s="39" t="s">
        <v>15</v>
      </c>
      <c r="G176" s="45">
        <f>SUM(G171:G175)</f>
        <v>5700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4044</v>
      </c>
      <c r="H179" s="16">
        <f>G179/G181</f>
        <v>0.76388364185870794</v>
      </c>
    </row>
    <row r="180" spans="5:8" ht="16.5" thickBot="1" x14ac:dyDescent="0.3">
      <c r="E180" s="15"/>
      <c r="F180" s="23" t="s">
        <v>165</v>
      </c>
      <c r="G180" s="28">
        <v>1250</v>
      </c>
      <c r="H180" s="29">
        <f>G180/G181</f>
        <v>0.23611635814129203</v>
      </c>
    </row>
    <row r="181" spans="5:8" ht="16.5" thickBot="1" x14ac:dyDescent="0.3">
      <c r="E181" s="27"/>
      <c r="F181" s="39" t="s">
        <v>15</v>
      </c>
      <c r="G181" s="45">
        <f>SUM(G179:G180)</f>
        <v>5294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3711</v>
      </c>
      <c r="H184" s="16">
        <f>G184/G186</f>
        <v>0.72721928277483838</v>
      </c>
    </row>
    <row r="185" spans="5:8" ht="16.5" thickBot="1" x14ac:dyDescent="0.3">
      <c r="E185" s="15"/>
      <c r="F185" s="23" t="s">
        <v>168</v>
      </c>
      <c r="G185" s="28">
        <v>1392</v>
      </c>
      <c r="H185" s="29">
        <f>G185/G186</f>
        <v>0.27278071722516167</v>
      </c>
    </row>
    <row r="186" spans="5:8" ht="16.5" thickBot="1" x14ac:dyDescent="0.3">
      <c r="E186" s="27"/>
      <c r="F186" s="39" t="s">
        <v>15</v>
      </c>
      <c r="G186" s="45">
        <f>SUM(G184:G185)</f>
        <v>5103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9.125" customWidth="1"/>
    <col min="16" max="16" width="10.875" style="1"/>
    <col min="17" max="17" width="12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399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38</v>
      </c>
      <c r="C3" s="16">
        <f>B3/B16</f>
        <v>5.5280768111725343E-3</v>
      </c>
      <c r="E3" s="15" t="s">
        <v>56</v>
      </c>
      <c r="F3" s="8" t="s">
        <v>57</v>
      </c>
      <c r="G3" s="9">
        <v>525</v>
      </c>
      <c r="H3" s="16">
        <f>G3/G5</f>
        <v>0.51070038910505833</v>
      </c>
      <c r="J3" s="15"/>
      <c r="K3" s="8" t="s">
        <v>183</v>
      </c>
      <c r="L3" s="9">
        <v>781</v>
      </c>
      <c r="M3" s="16">
        <f>L3/L5</f>
        <v>0.69794459338695258</v>
      </c>
      <c r="O3" s="15" t="s">
        <v>501</v>
      </c>
      <c r="P3" s="9">
        <v>1663</v>
      </c>
      <c r="Q3" s="16">
        <f>P3/P6</f>
        <v>0.27146588312112307</v>
      </c>
    </row>
    <row r="4" spans="1:17" ht="16.5" thickBot="1" x14ac:dyDescent="0.3">
      <c r="A4" s="15" t="s">
        <v>3</v>
      </c>
      <c r="B4" s="9">
        <v>738</v>
      </c>
      <c r="C4" s="16">
        <f>B4/B16</f>
        <v>0.1073610707011929</v>
      </c>
      <c r="E4" s="15"/>
      <c r="F4" s="24" t="s">
        <v>58</v>
      </c>
      <c r="G4" s="28">
        <v>503</v>
      </c>
      <c r="H4" s="29">
        <f>G4/G5</f>
        <v>0.48929961089494162</v>
      </c>
      <c r="J4" s="15"/>
      <c r="K4" s="10" t="s">
        <v>182</v>
      </c>
      <c r="L4" s="28">
        <v>338</v>
      </c>
      <c r="M4" s="29">
        <f>L4/L5</f>
        <v>0.30205540661304736</v>
      </c>
      <c r="O4" s="15" t="s">
        <v>502</v>
      </c>
      <c r="P4" s="9">
        <v>1378</v>
      </c>
      <c r="Q4" s="16">
        <f>P4/P6</f>
        <v>0.22494286647078027</v>
      </c>
    </row>
    <row r="5" spans="1:17" ht="16.5" thickBot="1" x14ac:dyDescent="0.3">
      <c r="A5" s="15" t="s">
        <v>4</v>
      </c>
      <c r="B5" s="9">
        <v>6</v>
      </c>
      <c r="C5" s="16">
        <f>B5/B16</f>
        <v>8.7285423334303169E-4</v>
      </c>
      <c r="E5" s="27"/>
      <c r="F5" s="32" t="s">
        <v>15</v>
      </c>
      <c r="G5" s="45">
        <f>SUM(G3:G4)</f>
        <v>1028</v>
      </c>
      <c r="H5" s="34">
        <f>SUM(H3:H4)</f>
        <v>1</v>
      </c>
      <c r="J5" s="27"/>
      <c r="K5" s="32" t="s">
        <v>15</v>
      </c>
      <c r="L5" s="45">
        <f>SUM(L3:L4)</f>
        <v>1119</v>
      </c>
      <c r="M5" s="34">
        <f>SUM(M3:M4)</f>
        <v>1</v>
      </c>
      <c r="O5" s="17" t="s">
        <v>503</v>
      </c>
      <c r="P5" s="40">
        <v>3085</v>
      </c>
      <c r="Q5" s="41">
        <f>P5/P6</f>
        <v>0.5035912504080966</v>
      </c>
    </row>
    <row r="6" spans="1:17" ht="16.5" thickBot="1" x14ac:dyDescent="0.3">
      <c r="A6" s="15" t="s">
        <v>5</v>
      </c>
      <c r="B6" s="9">
        <v>1205</v>
      </c>
      <c r="C6" s="16">
        <f>B6/B16</f>
        <v>0.17529822519639221</v>
      </c>
      <c r="O6" s="32" t="s">
        <v>15</v>
      </c>
      <c r="P6" s="45">
        <f>SUM(P3:P5)</f>
        <v>6126</v>
      </c>
      <c r="Q6" s="34">
        <f>SUM(Q3:Q5)</f>
        <v>1</v>
      </c>
    </row>
    <row r="7" spans="1:17" x14ac:dyDescent="0.25">
      <c r="A7" s="15" t="s">
        <v>6</v>
      </c>
      <c r="B7" s="9">
        <v>4</v>
      </c>
      <c r="C7" s="16">
        <f>B7/B16</f>
        <v>5.8190282222868783E-4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7</v>
      </c>
      <c r="C8" s="16">
        <f>B8/B16</f>
        <v>1.0183299389002036E-3</v>
      </c>
      <c r="E8" s="15"/>
      <c r="F8" s="8" t="s">
        <v>60</v>
      </c>
      <c r="G8" s="9">
        <v>323</v>
      </c>
      <c r="H8" s="16">
        <f>G8/G11</f>
        <v>0.27326565143824028</v>
      </c>
      <c r="J8" s="15"/>
      <c r="K8" s="8" t="s">
        <v>186</v>
      </c>
      <c r="L8" s="9">
        <v>439</v>
      </c>
      <c r="M8" s="16">
        <f>L8/L11</f>
        <v>0.40610545790934321</v>
      </c>
    </row>
    <row r="9" spans="1:17" x14ac:dyDescent="0.25">
      <c r="A9" s="15" t="s">
        <v>8</v>
      </c>
      <c r="B9" s="9">
        <v>28</v>
      </c>
      <c r="C9" s="16">
        <f>B9/B16</f>
        <v>4.0733197556008143E-3</v>
      </c>
      <c r="E9" s="15"/>
      <c r="F9" s="8" t="s">
        <v>61</v>
      </c>
      <c r="G9" s="9">
        <v>406</v>
      </c>
      <c r="H9" s="16">
        <f>G9/G11</f>
        <v>0.34348561759729274</v>
      </c>
      <c r="J9" s="15"/>
      <c r="K9" s="10" t="s">
        <v>185</v>
      </c>
      <c r="L9" s="9">
        <v>280</v>
      </c>
      <c r="M9" s="16">
        <f>L9/L11</f>
        <v>0.25901942645698428</v>
      </c>
    </row>
    <row r="10" spans="1:17" ht="16.5" thickBot="1" x14ac:dyDescent="0.3">
      <c r="A10" s="15" t="s">
        <v>9</v>
      </c>
      <c r="B10" s="9">
        <v>197</v>
      </c>
      <c r="C10" s="16">
        <f>B10/B16</f>
        <v>2.8658713994762875E-2</v>
      </c>
      <c r="E10" s="15"/>
      <c r="F10" s="24" t="s">
        <v>62</v>
      </c>
      <c r="G10" s="28">
        <v>453</v>
      </c>
      <c r="H10" s="29">
        <f>G10/G11</f>
        <v>0.38324873096446699</v>
      </c>
      <c r="J10" s="15"/>
      <c r="K10" s="24" t="s">
        <v>187</v>
      </c>
      <c r="L10" s="28">
        <v>362</v>
      </c>
      <c r="M10" s="29">
        <f>L10/L11</f>
        <v>0.3348751156336725</v>
      </c>
    </row>
    <row r="11" spans="1:17" ht="16.5" thickBot="1" x14ac:dyDescent="0.3">
      <c r="A11" s="15" t="s">
        <v>10</v>
      </c>
      <c r="B11" s="9">
        <v>10</v>
      </c>
      <c r="C11" s="16">
        <f>B11/B16</f>
        <v>1.4547570555717194E-3</v>
      </c>
      <c r="E11" s="27"/>
      <c r="F11" s="32" t="s">
        <v>15</v>
      </c>
      <c r="G11" s="45">
        <f>SUM(G8:G10)</f>
        <v>1182</v>
      </c>
      <c r="H11" s="34">
        <f>SUM(H8:H10)</f>
        <v>1</v>
      </c>
      <c r="J11" s="27"/>
      <c r="K11" s="32" t="s">
        <v>15</v>
      </c>
      <c r="L11" s="45">
        <f>SUM(L8:L10)</f>
        <v>1081</v>
      </c>
      <c r="M11" s="34">
        <f>SUM(M8:M10)</f>
        <v>1</v>
      </c>
    </row>
    <row r="12" spans="1:17" ht="16.5" thickBot="1" x14ac:dyDescent="0.3">
      <c r="A12" s="15" t="s">
        <v>11</v>
      </c>
      <c r="B12" s="9">
        <v>930</v>
      </c>
      <c r="C12" s="16">
        <f>B12/B16</f>
        <v>0.13529240616816993</v>
      </c>
      <c r="F12" s="4"/>
    </row>
    <row r="13" spans="1:17" x14ac:dyDescent="0.25">
      <c r="A13" s="15" t="s">
        <v>12</v>
      </c>
      <c r="B13" s="9">
        <v>11</v>
      </c>
      <c r="C13" s="16">
        <f>B13/B16</f>
        <v>1.6002327611288915E-3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</row>
    <row r="14" spans="1:17" x14ac:dyDescent="0.25">
      <c r="A14" s="15" t="s">
        <v>13</v>
      </c>
      <c r="B14" s="9">
        <v>3636</v>
      </c>
      <c r="C14" s="16">
        <f>B14/B16</f>
        <v>0.52894966540587718</v>
      </c>
      <c r="E14" s="21"/>
      <c r="F14" s="10" t="s">
        <v>64</v>
      </c>
      <c r="G14" s="9">
        <v>436</v>
      </c>
      <c r="H14" s="16">
        <f>G14/G17</f>
        <v>0.3917340521114106</v>
      </c>
      <c r="J14" s="15"/>
      <c r="K14" s="8" t="s">
        <v>250</v>
      </c>
      <c r="L14" s="9">
        <v>967</v>
      </c>
      <c r="M14" s="16">
        <f>L14/L16</f>
        <v>0.43874773139745915</v>
      </c>
    </row>
    <row r="15" spans="1:17" ht="16.5" thickBot="1" x14ac:dyDescent="0.3">
      <c r="A15" s="22" t="s">
        <v>14</v>
      </c>
      <c r="B15" s="28">
        <v>64</v>
      </c>
      <c r="C15" s="29">
        <f>B15/B16</f>
        <v>9.3104451556590053E-3</v>
      </c>
      <c r="E15" s="21"/>
      <c r="F15" s="10" t="s">
        <v>65</v>
      </c>
      <c r="G15" s="9">
        <v>408</v>
      </c>
      <c r="H15" s="16">
        <f>G15/G17</f>
        <v>0.36657681940700809</v>
      </c>
      <c r="J15" s="15"/>
      <c r="K15" s="10" t="s">
        <v>249</v>
      </c>
      <c r="L15" s="28">
        <v>1237</v>
      </c>
      <c r="M15" s="29">
        <f>L15/L16</f>
        <v>0.56125226860254085</v>
      </c>
    </row>
    <row r="16" spans="1:17" ht="16.5" thickBot="1" x14ac:dyDescent="0.3">
      <c r="A16" s="32" t="s">
        <v>15</v>
      </c>
      <c r="B16" s="45">
        <f>SUM(B3:B15)</f>
        <v>6874</v>
      </c>
      <c r="C16" s="34">
        <f>SUM(C3:C15)</f>
        <v>1</v>
      </c>
      <c r="E16" s="15"/>
      <c r="F16" s="31" t="s">
        <v>66</v>
      </c>
      <c r="G16" s="28">
        <v>269</v>
      </c>
      <c r="H16" s="29">
        <f>G16/G17</f>
        <v>0.24168912848158131</v>
      </c>
      <c r="J16" s="27"/>
      <c r="K16" s="32" t="s">
        <v>15</v>
      </c>
      <c r="L16" s="45">
        <f>SUM(L14:L15)</f>
        <v>2204</v>
      </c>
      <c r="M16" s="34">
        <f>SUM(M14:M15)</f>
        <v>1</v>
      </c>
    </row>
    <row r="17" spans="1:8" ht="16.5" thickBot="1" x14ac:dyDescent="0.3">
      <c r="E17" s="27"/>
      <c r="F17" s="38" t="s">
        <v>15</v>
      </c>
      <c r="G17" s="45">
        <f>SUM(G14:G16)</f>
        <v>1113</v>
      </c>
      <c r="H17" s="34">
        <f>SUM(H14:H16)</f>
        <v>1</v>
      </c>
    </row>
    <row r="18" spans="1:8" ht="16.5" thickBot="1" x14ac:dyDescent="0.3">
      <c r="A18" s="12" t="s">
        <v>18</v>
      </c>
      <c r="B18" s="42" t="s">
        <v>16</v>
      </c>
      <c r="C18" s="14" t="s">
        <v>17</v>
      </c>
      <c r="F18" s="5"/>
    </row>
    <row r="19" spans="1:8" x14ac:dyDescent="0.25">
      <c r="A19" s="15" t="s">
        <v>19</v>
      </c>
      <c r="B19" s="9">
        <v>129</v>
      </c>
      <c r="C19" s="16">
        <f>B19/B24</f>
        <v>2.1227579397729141E-2</v>
      </c>
      <c r="E19" s="12" t="s">
        <v>67</v>
      </c>
      <c r="F19" s="13"/>
      <c r="G19" s="42" t="s">
        <v>16</v>
      </c>
      <c r="H19" s="19" t="s">
        <v>17</v>
      </c>
    </row>
    <row r="20" spans="1:8" x14ac:dyDescent="0.25">
      <c r="A20" s="15" t="s">
        <v>20</v>
      </c>
      <c r="B20" s="9">
        <v>191</v>
      </c>
      <c r="C20" s="16">
        <f>B20/B24</f>
        <v>3.1429981898963302E-2</v>
      </c>
      <c r="E20" s="15"/>
      <c r="F20" s="11" t="s">
        <v>68</v>
      </c>
      <c r="G20" s="9">
        <v>429</v>
      </c>
      <c r="H20" s="16">
        <f>G20/G22</f>
        <v>0.39685476410730802</v>
      </c>
    </row>
    <row r="21" spans="1:8" ht="16.5" thickBot="1" x14ac:dyDescent="0.3">
      <c r="A21" s="15" t="s">
        <v>21</v>
      </c>
      <c r="B21" s="9">
        <v>1697</v>
      </c>
      <c r="C21" s="16">
        <f>B21/B24</f>
        <v>0.27924962975152212</v>
      </c>
      <c r="E21" s="15"/>
      <c r="F21" s="23" t="s">
        <v>69</v>
      </c>
      <c r="G21" s="28">
        <v>652</v>
      </c>
      <c r="H21" s="29">
        <f>G21/G22</f>
        <v>0.60314523589269198</v>
      </c>
    </row>
    <row r="22" spans="1:8" ht="16.5" thickBot="1" x14ac:dyDescent="0.3">
      <c r="A22" s="15" t="s">
        <v>22</v>
      </c>
      <c r="B22" s="9">
        <v>163</v>
      </c>
      <c r="C22" s="16">
        <f>B22/B24</f>
        <v>2.6822445285502716E-2</v>
      </c>
      <c r="E22" s="27"/>
      <c r="F22" s="39" t="s">
        <v>15</v>
      </c>
      <c r="G22" s="45">
        <f>SUM(G20:G21)</f>
        <v>1081</v>
      </c>
      <c r="H22" s="34">
        <f>SUM(H20:H21)</f>
        <v>1</v>
      </c>
    </row>
    <row r="23" spans="1:8" ht="16.5" thickBot="1" x14ac:dyDescent="0.3">
      <c r="A23" s="22" t="s">
        <v>23</v>
      </c>
      <c r="B23" s="28">
        <v>3897</v>
      </c>
      <c r="C23" s="29">
        <f>B23/B24</f>
        <v>0.64127036366628265</v>
      </c>
      <c r="F23" s="3"/>
    </row>
    <row r="24" spans="1:8" ht="16.5" thickBot="1" x14ac:dyDescent="0.3">
      <c r="A24" s="35" t="s">
        <v>15</v>
      </c>
      <c r="B24" s="45">
        <f>SUM(B19:B23)</f>
        <v>6077</v>
      </c>
      <c r="C24" s="37">
        <f>SUM(C19:C23)</f>
        <v>0.99999999999999989</v>
      </c>
      <c r="E24" s="12" t="s">
        <v>70</v>
      </c>
      <c r="F24" s="13"/>
      <c r="G24" s="42" t="s">
        <v>16</v>
      </c>
      <c r="H24" s="19" t="s">
        <v>17</v>
      </c>
    </row>
    <row r="25" spans="1:8" ht="16.5" thickBot="1" x14ac:dyDescent="0.3">
      <c r="E25" s="15"/>
      <c r="F25" s="11" t="s">
        <v>71</v>
      </c>
      <c r="G25" s="9">
        <v>376</v>
      </c>
      <c r="H25" s="16">
        <f>G25/G29</f>
        <v>0.35305164319248827</v>
      </c>
    </row>
    <row r="26" spans="1:8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164</v>
      </c>
      <c r="H26" s="16">
        <f>G26/G29</f>
        <v>0.15399061032863851</v>
      </c>
    </row>
    <row r="27" spans="1:8" x14ac:dyDescent="0.25">
      <c r="A27" s="15" t="s">
        <v>35</v>
      </c>
      <c r="B27" s="9">
        <v>4875</v>
      </c>
      <c r="C27" s="16">
        <f>B27/B29</f>
        <v>0.85108240223463683</v>
      </c>
      <c r="E27" s="15"/>
      <c r="F27" s="11" t="s">
        <v>73</v>
      </c>
      <c r="G27" s="9">
        <v>155</v>
      </c>
      <c r="H27" s="16">
        <f>G27/G29</f>
        <v>0.14553990610328638</v>
      </c>
    </row>
    <row r="28" spans="1:8" ht="16.5" thickBot="1" x14ac:dyDescent="0.3">
      <c r="A28" s="22" t="s">
        <v>36</v>
      </c>
      <c r="B28" s="28">
        <v>853</v>
      </c>
      <c r="C28" s="29">
        <f>B28/B29</f>
        <v>0.14891759776536312</v>
      </c>
      <c r="E28" s="15"/>
      <c r="F28" s="23" t="s">
        <v>74</v>
      </c>
      <c r="G28" s="28">
        <v>370</v>
      </c>
      <c r="H28" s="29">
        <f>G28/G29</f>
        <v>0.34741784037558687</v>
      </c>
    </row>
    <row r="29" spans="1:8" ht="16.5" thickBot="1" x14ac:dyDescent="0.3">
      <c r="A29" s="32" t="s">
        <v>15</v>
      </c>
      <c r="B29" s="45">
        <f>SUM(B27:B28)</f>
        <v>5728</v>
      </c>
      <c r="C29" s="34">
        <f>SUM(C27:C28)</f>
        <v>1</v>
      </c>
      <c r="E29" s="27"/>
      <c r="F29" s="39" t="s">
        <v>15</v>
      </c>
      <c r="G29" s="45">
        <f>SUM(G25:G28)</f>
        <v>1065</v>
      </c>
      <c r="H29" s="34">
        <f>SUM(H25:H28)</f>
        <v>1</v>
      </c>
    </row>
    <row r="30" spans="1:8" ht="16.5" thickBot="1" x14ac:dyDescent="0.3">
      <c r="E30" s="4"/>
      <c r="F30" s="3"/>
      <c r="G30" s="43"/>
      <c r="H30" s="6"/>
    </row>
    <row r="31" spans="1:8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8" x14ac:dyDescent="0.25">
      <c r="A32" s="15" t="s">
        <v>38</v>
      </c>
      <c r="B32" s="9">
        <v>930</v>
      </c>
      <c r="C32" s="16">
        <f>B32/B34</f>
        <v>0.19732654360280077</v>
      </c>
      <c r="E32" s="15"/>
      <c r="F32" s="11" t="s">
        <v>628</v>
      </c>
      <c r="G32" s="95">
        <v>355</v>
      </c>
      <c r="H32" s="16">
        <f>G32/G37</f>
        <v>0.3466796875</v>
      </c>
    </row>
    <row r="33" spans="1:8" ht="16.5" thickBot="1" x14ac:dyDescent="0.3">
      <c r="A33" s="22" t="s">
        <v>39</v>
      </c>
      <c r="B33" s="28">
        <v>3783</v>
      </c>
      <c r="C33" s="29">
        <f>B33/B34</f>
        <v>0.80267345639719923</v>
      </c>
      <c r="E33" s="15"/>
      <c r="F33" s="11" t="s">
        <v>629</v>
      </c>
      <c r="G33" s="95">
        <v>153</v>
      </c>
      <c r="H33" s="16">
        <f>G33/G37</f>
        <v>0.1494140625</v>
      </c>
    </row>
    <row r="34" spans="1:8" ht="16.5" thickBot="1" x14ac:dyDescent="0.3">
      <c r="A34" s="32" t="s">
        <v>15</v>
      </c>
      <c r="B34" s="45">
        <f>SUM(B32:B33)</f>
        <v>4713</v>
      </c>
      <c r="C34" s="34">
        <f>SUM(C32:C33)</f>
        <v>1</v>
      </c>
      <c r="E34" s="15"/>
      <c r="F34" s="11" t="s">
        <v>630</v>
      </c>
      <c r="G34" s="95">
        <v>246</v>
      </c>
      <c r="H34" s="16">
        <f>G34/G37</f>
        <v>0.240234375</v>
      </c>
    </row>
    <row r="35" spans="1:8" ht="16.5" thickBot="1" x14ac:dyDescent="0.3">
      <c r="E35" s="15"/>
      <c r="F35" s="11" t="s">
        <v>631</v>
      </c>
      <c r="G35" s="95">
        <v>206</v>
      </c>
      <c r="H35" s="16">
        <f>G35/G37</f>
        <v>0.201171875</v>
      </c>
    </row>
    <row r="36" spans="1:8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64</v>
      </c>
      <c r="H36" s="29">
        <f>G36/G37</f>
        <v>6.25E-2</v>
      </c>
    </row>
    <row r="37" spans="1:8" ht="16.5" thickBot="1" x14ac:dyDescent="0.3">
      <c r="A37" s="15" t="s">
        <v>50</v>
      </c>
      <c r="B37" s="9">
        <v>2020</v>
      </c>
      <c r="C37" s="16">
        <f>B37/B40</f>
        <v>0.46846011131725418</v>
      </c>
      <c r="E37" s="27"/>
      <c r="F37" s="39" t="s">
        <v>15</v>
      </c>
      <c r="G37" s="97">
        <f>SUM(G32:G36)</f>
        <v>1024</v>
      </c>
      <c r="H37" s="37">
        <f>SUM(H32:H36)</f>
        <v>1</v>
      </c>
    </row>
    <row r="38" spans="1:8" ht="16.5" thickBot="1" x14ac:dyDescent="0.3">
      <c r="A38" s="22" t="s">
        <v>51</v>
      </c>
      <c r="B38" s="9">
        <v>628</v>
      </c>
      <c r="C38" s="16">
        <f>B38/B40</f>
        <v>0.1456400742115028</v>
      </c>
      <c r="F38" s="3"/>
    </row>
    <row r="39" spans="1:8" ht="16.5" thickBot="1" x14ac:dyDescent="0.3">
      <c r="A39" s="22" t="s">
        <v>49</v>
      </c>
      <c r="B39" s="28">
        <v>1664</v>
      </c>
      <c r="C39" s="29">
        <f>B39/B40</f>
        <v>0.38589981447124305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SUM(B37:B39)</f>
        <v>4312</v>
      </c>
      <c r="C40" s="34">
        <f>SUM(C37:C39)</f>
        <v>1</v>
      </c>
      <c r="E40" s="15"/>
      <c r="F40" s="11" t="s">
        <v>76</v>
      </c>
      <c r="G40" s="9">
        <v>479</v>
      </c>
      <c r="H40" s="16">
        <f>G40/G44</f>
        <v>0.47756729810568294</v>
      </c>
    </row>
    <row r="41" spans="1:8" ht="16.5" thickBot="1" x14ac:dyDescent="0.3">
      <c r="E41" s="15"/>
      <c r="F41" s="11" t="s">
        <v>77</v>
      </c>
      <c r="G41" s="9">
        <v>210</v>
      </c>
      <c r="H41" s="16">
        <f>G41/G44</f>
        <v>0.20937188434695914</v>
      </c>
    </row>
    <row r="42" spans="1:8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189</v>
      </c>
      <c r="H42" s="16">
        <f>G42/G44</f>
        <v>0.18843469591226322</v>
      </c>
    </row>
    <row r="43" spans="1:8" ht="16.5" thickBot="1" x14ac:dyDescent="0.3">
      <c r="A43" s="15" t="s">
        <v>53</v>
      </c>
      <c r="B43" s="9">
        <v>3483</v>
      </c>
      <c r="C43" s="16">
        <f>B43/B45</f>
        <v>0.66091081593927892</v>
      </c>
      <c r="E43" s="15"/>
      <c r="F43" s="23" t="s">
        <v>79</v>
      </c>
      <c r="G43" s="28">
        <v>125</v>
      </c>
      <c r="H43" s="29">
        <f>G43/G44</f>
        <v>0.12462612163509472</v>
      </c>
    </row>
    <row r="44" spans="1:8" ht="16.5" thickBot="1" x14ac:dyDescent="0.3">
      <c r="A44" s="22" t="s">
        <v>54</v>
      </c>
      <c r="B44" s="28">
        <v>1787</v>
      </c>
      <c r="C44" s="29">
        <f>B44/B45</f>
        <v>0.33908918406072108</v>
      </c>
      <c r="E44" s="27"/>
      <c r="F44" s="39" t="s">
        <v>15</v>
      </c>
      <c r="G44" s="45">
        <f>SUM(G40:G43)</f>
        <v>1003</v>
      </c>
      <c r="H44" s="34">
        <f>SUM(H40:H43)</f>
        <v>1</v>
      </c>
    </row>
    <row r="45" spans="1:8" ht="16.5" thickBot="1" x14ac:dyDescent="0.3">
      <c r="A45" s="32" t="s">
        <v>15</v>
      </c>
      <c r="B45" s="45">
        <f>SUM(B43:B44)</f>
        <v>5270</v>
      </c>
      <c r="C45" s="34">
        <f>SUM(C43:C44)</f>
        <v>1</v>
      </c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608</v>
      </c>
      <c r="H47" s="16">
        <f>G47/G49</f>
        <v>0.63201663201663205</v>
      </c>
    </row>
    <row r="48" spans="1:8" ht="16.5" thickBot="1" x14ac:dyDescent="0.3">
      <c r="E48" s="15"/>
      <c r="F48" s="23" t="s">
        <v>82</v>
      </c>
      <c r="G48" s="28">
        <v>354</v>
      </c>
      <c r="H48" s="29">
        <f>G48/G49</f>
        <v>0.367983367983368</v>
      </c>
    </row>
    <row r="49" spans="2:8" ht="16.5" thickBot="1" x14ac:dyDescent="0.3">
      <c r="E49" s="27"/>
      <c r="F49" s="39" t="s">
        <v>15</v>
      </c>
      <c r="G49" s="45">
        <f>SUM(G47:G48)</f>
        <v>962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669</v>
      </c>
      <c r="H52" s="16">
        <f>G52/G54</f>
        <v>0.70793650793650797</v>
      </c>
    </row>
    <row r="53" spans="2:8" ht="16.5" thickBot="1" x14ac:dyDescent="0.3">
      <c r="B53"/>
      <c r="E53" s="15"/>
      <c r="F53" s="23" t="s">
        <v>85</v>
      </c>
      <c r="G53" s="28">
        <v>276</v>
      </c>
      <c r="H53" s="29">
        <f>G53/G54</f>
        <v>0.29206349206349208</v>
      </c>
    </row>
    <row r="54" spans="2:8" ht="16.5" thickBot="1" x14ac:dyDescent="0.3">
      <c r="B54"/>
      <c r="E54" s="27"/>
      <c r="F54" s="39" t="s">
        <v>15</v>
      </c>
      <c r="G54" s="45">
        <f>SUM(G52:G53)</f>
        <v>945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413</v>
      </c>
      <c r="H57" s="16">
        <f>G57/G59</f>
        <v>0.42976066597294482</v>
      </c>
    </row>
    <row r="58" spans="2:8" ht="16.5" thickBot="1" x14ac:dyDescent="0.3">
      <c r="B58"/>
      <c r="E58" s="15"/>
      <c r="F58" s="23" t="s">
        <v>88</v>
      </c>
      <c r="G58" s="28">
        <v>548</v>
      </c>
      <c r="H58" s="29">
        <f>G58/G59</f>
        <v>0.57023933402705518</v>
      </c>
    </row>
    <row r="59" spans="2:8" ht="16.5" thickBot="1" x14ac:dyDescent="0.3">
      <c r="B59"/>
      <c r="E59" s="27"/>
      <c r="F59" s="39" t="s">
        <v>15</v>
      </c>
      <c r="G59" s="45">
        <f>SUM(G57:G58)</f>
        <v>961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416</v>
      </c>
      <c r="H62" s="16">
        <f>G62/G64</f>
        <v>0.43019648397104449</v>
      </c>
    </row>
    <row r="63" spans="2:8" ht="16.5" thickBot="1" x14ac:dyDescent="0.3">
      <c r="B63"/>
      <c r="E63" s="15"/>
      <c r="F63" s="23" t="s">
        <v>91</v>
      </c>
      <c r="G63" s="28">
        <v>551</v>
      </c>
      <c r="H63" s="29">
        <f>G63/G64</f>
        <v>0.56980351602895551</v>
      </c>
    </row>
    <row r="64" spans="2:8" ht="16.5" thickBot="1" x14ac:dyDescent="0.3">
      <c r="B64"/>
      <c r="E64" s="27"/>
      <c r="F64" s="39" t="s">
        <v>15</v>
      </c>
      <c r="G64" s="45">
        <f>SUM(G62:G63)</f>
        <v>967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511</v>
      </c>
      <c r="H67" s="16">
        <f>G67/G70</f>
        <v>0.39984350547730829</v>
      </c>
    </row>
    <row r="68" spans="2:8" x14ac:dyDescent="0.25">
      <c r="B68"/>
      <c r="E68" s="15"/>
      <c r="F68" s="11" t="s">
        <v>94</v>
      </c>
      <c r="G68" s="9">
        <v>350</v>
      </c>
      <c r="H68" s="16">
        <f>G68/G70</f>
        <v>0.27386541471048514</v>
      </c>
    </row>
    <row r="69" spans="2:8" ht="16.5" thickBot="1" x14ac:dyDescent="0.3">
      <c r="B69"/>
      <c r="E69" s="15"/>
      <c r="F69" s="23" t="s">
        <v>95</v>
      </c>
      <c r="G69" s="28">
        <v>417</v>
      </c>
      <c r="H69" s="29">
        <f>G69/G70</f>
        <v>0.32629107981220656</v>
      </c>
    </row>
    <row r="70" spans="2:8" ht="16.5" thickBot="1" x14ac:dyDescent="0.3">
      <c r="B70"/>
      <c r="E70" s="27"/>
      <c r="F70" s="39" t="s">
        <v>15</v>
      </c>
      <c r="G70" s="45">
        <f>SUM(G67:G69)</f>
        <v>1278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436</v>
      </c>
      <c r="H73" s="16">
        <f>G73/G75</f>
        <v>0.36793248945147677</v>
      </c>
    </row>
    <row r="74" spans="2:8" ht="16.5" thickBot="1" x14ac:dyDescent="0.3">
      <c r="B74"/>
      <c r="E74" s="15"/>
      <c r="F74" s="23" t="s">
        <v>98</v>
      </c>
      <c r="G74" s="28">
        <v>749</v>
      </c>
      <c r="H74" s="29">
        <f>G74/G75</f>
        <v>0.63206751054852317</v>
      </c>
    </row>
    <row r="75" spans="2:8" ht="16.5" thickBot="1" x14ac:dyDescent="0.3">
      <c r="B75"/>
      <c r="E75" s="27"/>
      <c r="F75" s="39" t="s">
        <v>15</v>
      </c>
      <c r="G75" s="45">
        <f>SUM(G73:G74)</f>
        <v>1185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1189</v>
      </c>
      <c r="H78" s="16">
        <f>G78/G82</f>
        <v>0.79959650302622731</v>
      </c>
    </row>
    <row r="79" spans="2:8" x14ac:dyDescent="0.25">
      <c r="B79"/>
      <c r="E79" s="22"/>
      <c r="F79" s="23" t="s">
        <v>101</v>
      </c>
      <c r="G79" s="28">
        <v>77</v>
      </c>
      <c r="H79" s="29">
        <f>G79/G82</f>
        <v>5.1782111634162742E-2</v>
      </c>
    </row>
    <row r="80" spans="2:8" x14ac:dyDescent="0.25">
      <c r="B80"/>
      <c r="E80" s="15"/>
      <c r="F80" s="11" t="s">
        <v>635</v>
      </c>
      <c r="G80" s="9">
        <v>163</v>
      </c>
      <c r="H80" s="16">
        <f>G80/G82</f>
        <v>0.10961667787491594</v>
      </c>
    </row>
    <row r="81" spans="2:8" ht="16.5" thickBot="1" x14ac:dyDescent="0.3">
      <c r="B81"/>
      <c r="E81" s="17"/>
      <c r="F81" s="91" t="s">
        <v>636</v>
      </c>
      <c r="G81" s="40">
        <v>58</v>
      </c>
      <c r="H81" s="41">
        <f>G81/G82</f>
        <v>3.9004707464694012E-2</v>
      </c>
    </row>
    <row r="82" spans="2:8" ht="16.5" thickBot="1" x14ac:dyDescent="0.3">
      <c r="B82"/>
      <c r="E82" s="104"/>
      <c r="F82" s="105" t="s">
        <v>15</v>
      </c>
      <c r="G82" s="106">
        <f>SUM(G78:G81)</f>
        <v>1487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384</v>
      </c>
      <c r="H85" s="16">
        <f>G85/G88</f>
        <v>0.31475409836065577</v>
      </c>
    </row>
    <row r="86" spans="2:8" x14ac:dyDescent="0.25">
      <c r="B86"/>
      <c r="E86" s="15"/>
      <c r="F86" s="11" t="s">
        <v>104</v>
      </c>
      <c r="G86" s="9">
        <v>493</v>
      </c>
      <c r="H86" s="16">
        <f>G86/G88</f>
        <v>0.40409836065573773</v>
      </c>
    </row>
    <row r="87" spans="2:8" ht="16.5" thickBot="1" x14ac:dyDescent="0.3">
      <c r="B87"/>
      <c r="E87" s="15"/>
      <c r="F87" s="23" t="s">
        <v>105</v>
      </c>
      <c r="G87" s="28">
        <v>343</v>
      </c>
      <c r="H87" s="29">
        <f>G87/G88</f>
        <v>0.28114754098360656</v>
      </c>
    </row>
    <row r="88" spans="2:8" ht="16.5" thickBot="1" x14ac:dyDescent="0.3">
      <c r="B88"/>
      <c r="E88" s="27"/>
      <c r="F88" s="39" t="s">
        <v>15</v>
      </c>
      <c r="G88" s="45">
        <f>SUM(G85:G87)</f>
        <v>1220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798</v>
      </c>
      <c r="H91" s="16">
        <f>G91/G93</f>
        <v>0.66890192791282477</v>
      </c>
    </row>
    <row r="92" spans="2:8" ht="16.5" thickBot="1" x14ac:dyDescent="0.3">
      <c r="B92"/>
      <c r="E92" s="15"/>
      <c r="F92" s="23" t="s">
        <v>108</v>
      </c>
      <c r="G92" s="28">
        <v>395</v>
      </c>
      <c r="H92" s="29">
        <f>G92/G93</f>
        <v>0.33109807208717518</v>
      </c>
    </row>
    <row r="93" spans="2:8" ht="16.5" thickBot="1" x14ac:dyDescent="0.3">
      <c r="B93"/>
      <c r="E93" s="27"/>
      <c r="F93" s="39" t="s">
        <v>15</v>
      </c>
      <c r="G93" s="45">
        <f>SUM(G91:G92)</f>
        <v>1193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603</v>
      </c>
      <c r="H96" s="16">
        <f>G96/G98</f>
        <v>0.53127753303964753</v>
      </c>
    </row>
    <row r="97" spans="2:8" ht="16.5" thickBot="1" x14ac:dyDescent="0.3">
      <c r="B97"/>
      <c r="E97" s="15"/>
      <c r="F97" s="23" t="s">
        <v>111</v>
      </c>
      <c r="G97" s="28">
        <v>532</v>
      </c>
      <c r="H97" s="29">
        <f>G97/G98</f>
        <v>0.46872246696035241</v>
      </c>
    </row>
    <row r="98" spans="2:8" ht="16.5" thickBot="1" x14ac:dyDescent="0.3">
      <c r="B98"/>
      <c r="E98" s="27"/>
      <c r="F98" s="39" t="s">
        <v>15</v>
      </c>
      <c r="G98" s="45">
        <f>SUM(G96:G97)</f>
        <v>1135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408</v>
      </c>
      <c r="H101" s="16">
        <f>G101/G103</f>
        <v>0.60986547085201792</v>
      </c>
    </row>
    <row r="102" spans="2:8" ht="16.5" thickBot="1" x14ac:dyDescent="0.3">
      <c r="B102"/>
      <c r="E102" s="15"/>
      <c r="F102" s="23" t="s">
        <v>114</v>
      </c>
      <c r="G102" s="28">
        <v>261</v>
      </c>
      <c r="H102" s="29">
        <f>G102/G103</f>
        <v>0.39013452914798208</v>
      </c>
    </row>
    <row r="103" spans="2:8" ht="16.5" thickBot="1" x14ac:dyDescent="0.3">
      <c r="B103"/>
      <c r="E103" s="27"/>
      <c r="F103" s="39" t="s">
        <v>15</v>
      </c>
      <c r="G103" s="45">
        <f>SUM(G101:G102)</f>
        <v>669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326</v>
      </c>
      <c r="H106" s="16">
        <f>G106/G108</f>
        <v>0.4453551912568306</v>
      </c>
    </row>
    <row r="107" spans="2:8" ht="16.5" thickBot="1" x14ac:dyDescent="0.3">
      <c r="B107"/>
      <c r="E107" s="15"/>
      <c r="F107" s="23" t="s">
        <v>117</v>
      </c>
      <c r="G107" s="28">
        <v>406</v>
      </c>
      <c r="H107" s="29">
        <f>G107/G108</f>
        <v>0.55464480874316935</v>
      </c>
    </row>
    <row r="108" spans="2:8" ht="16.5" thickBot="1" x14ac:dyDescent="0.3">
      <c r="B108"/>
      <c r="E108" s="27"/>
      <c r="F108" s="39" t="s">
        <v>15</v>
      </c>
      <c r="G108" s="45">
        <f>SUM(G106:G107)</f>
        <v>732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304</v>
      </c>
      <c r="H111" s="16">
        <f>G111/G116</f>
        <v>0.29980276134122286</v>
      </c>
    </row>
    <row r="112" spans="2:8" x14ac:dyDescent="0.25">
      <c r="B112"/>
      <c r="E112" s="15"/>
      <c r="F112" s="11" t="s">
        <v>120</v>
      </c>
      <c r="G112" s="9">
        <v>71</v>
      </c>
      <c r="H112" s="16">
        <f>G112/G116</f>
        <v>7.0019723865877709E-2</v>
      </c>
    </row>
    <row r="113" spans="2:8" x14ac:dyDescent="0.25">
      <c r="B113"/>
      <c r="E113" s="15"/>
      <c r="F113" s="11" t="s">
        <v>121</v>
      </c>
      <c r="G113" s="9">
        <v>251</v>
      </c>
      <c r="H113" s="16">
        <f>G113/G116</f>
        <v>0.24753451676528598</v>
      </c>
    </row>
    <row r="114" spans="2:8" x14ac:dyDescent="0.25">
      <c r="B114"/>
      <c r="E114" s="15"/>
      <c r="F114" s="11" t="s">
        <v>122</v>
      </c>
      <c r="G114" s="9">
        <v>150</v>
      </c>
      <c r="H114" s="16">
        <f>G114/G116</f>
        <v>0.14792899408284024</v>
      </c>
    </row>
    <row r="115" spans="2:8" ht="16.5" thickBot="1" x14ac:dyDescent="0.3">
      <c r="B115"/>
      <c r="E115" s="15"/>
      <c r="F115" s="23" t="s">
        <v>123</v>
      </c>
      <c r="G115" s="28">
        <v>238</v>
      </c>
      <c r="H115" s="29">
        <f>G115/G116</f>
        <v>0.23471400394477318</v>
      </c>
    </row>
    <row r="116" spans="2:8" ht="16.5" thickBot="1" x14ac:dyDescent="0.3">
      <c r="B116"/>
      <c r="E116" s="27"/>
      <c r="F116" s="39" t="s">
        <v>15</v>
      </c>
      <c r="G116" s="45">
        <f>SUM(G111:G115)</f>
        <v>1014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442</v>
      </c>
      <c r="H119" s="16">
        <f>G119/G121</f>
        <v>0.44422110552763822</v>
      </c>
    </row>
    <row r="120" spans="2:8" ht="16.5" thickBot="1" x14ac:dyDescent="0.3">
      <c r="B120"/>
      <c r="E120" s="15"/>
      <c r="F120" s="23" t="s">
        <v>126</v>
      </c>
      <c r="G120" s="28">
        <v>553</v>
      </c>
      <c r="H120" s="29">
        <f>G120/G121</f>
        <v>0.55577889447236184</v>
      </c>
    </row>
    <row r="121" spans="2:8" ht="16.5" thickBot="1" x14ac:dyDescent="0.3">
      <c r="B121"/>
      <c r="E121" s="27"/>
      <c r="F121" s="39" t="s">
        <v>15</v>
      </c>
      <c r="G121" s="45">
        <f>SUM(G119:G120)</f>
        <v>995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512</v>
      </c>
      <c r="H124" s="16">
        <f>G124/G127</f>
        <v>0.51717171717171717</v>
      </c>
    </row>
    <row r="125" spans="2:8" x14ac:dyDescent="0.25">
      <c r="B125"/>
      <c r="E125" s="15"/>
      <c r="F125" s="11" t="s">
        <v>129</v>
      </c>
      <c r="G125" s="9">
        <v>172</v>
      </c>
      <c r="H125" s="16">
        <f>G125/G127</f>
        <v>0.17373737373737375</v>
      </c>
    </row>
    <row r="126" spans="2:8" ht="16.5" thickBot="1" x14ac:dyDescent="0.3">
      <c r="B126"/>
      <c r="E126" s="15"/>
      <c r="F126" s="23" t="s">
        <v>130</v>
      </c>
      <c r="G126" s="28">
        <v>306</v>
      </c>
      <c r="H126" s="29">
        <f>G126/G127</f>
        <v>0.30909090909090908</v>
      </c>
    </row>
    <row r="127" spans="2:8" ht="16.5" thickBot="1" x14ac:dyDescent="0.3">
      <c r="B127"/>
      <c r="E127" s="27"/>
      <c r="F127" s="39" t="s">
        <v>15</v>
      </c>
      <c r="G127" s="45">
        <f>SUM(G124:G126)</f>
        <v>990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493</v>
      </c>
      <c r="H130" s="16">
        <f>G130/G134</f>
        <v>0.48238747553816047</v>
      </c>
    </row>
    <row r="131" spans="2:8" x14ac:dyDescent="0.25">
      <c r="B131"/>
      <c r="E131" s="15"/>
      <c r="F131" s="11" t="s">
        <v>133</v>
      </c>
      <c r="G131" s="9">
        <v>102</v>
      </c>
      <c r="H131" s="16">
        <f>G131/G134</f>
        <v>9.9804305283757333E-2</v>
      </c>
    </row>
    <row r="132" spans="2:8" x14ac:dyDescent="0.25">
      <c r="B132"/>
      <c r="E132" s="15"/>
      <c r="F132" s="11" t="s">
        <v>134</v>
      </c>
      <c r="G132" s="9">
        <v>338</v>
      </c>
      <c r="H132" s="16">
        <f>G132/G134</f>
        <v>0.33072407045009783</v>
      </c>
    </row>
    <row r="133" spans="2:8" ht="16.5" thickBot="1" x14ac:dyDescent="0.3">
      <c r="B133"/>
      <c r="E133" s="15"/>
      <c r="F133" s="23" t="s">
        <v>135</v>
      </c>
      <c r="G133" s="28">
        <v>89</v>
      </c>
      <c r="H133" s="29">
        <f>G133/G134</f>
        <v>8.708414872798434E-2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1022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498</v>
      </c>
      <c r="H137" s="16">
        <f>G137/G139</f>
        <v>0.50609756097560976</v>
      </c>
    </row>
    <row r="138" spans="2:8" ht="16.5" thickBot="1" x14ac:dyDescent="0.3">
      <c r="B138"/>
      <c r="E138" s="15"/>
      <c r="F138" s="23" t="s">
        <v>138</v>
      </c>
      <c r="G138" s="28">
        <v>486</v>
      </c>
      <c r="H138" s="29">
        <f>G138/G139</f>
        <v>0.49390243902439024</v>
      </c>
    </row>
    <row r="139" spans="2:8" ht="16.5" thickBot="1" x14ac:dyDescent="0.3">
      <c r="B139"/>
      <c r="E139" s="27"/>
      <c r="F139" s="39" t="s">
        <v>15</v>
      </c>
      <c r="G139" s="45">
        <f>SUM(G137:G138)</f>
        <v>984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160</v>
      </c>
      <c r="H142" s="16">
        <f>G142/G146</f>
        <v>0.15686274509803921</v>
      </c>
    </row>
    <row r="143" spans="2:8" x14ac:dyDescent="0.25">
      <c r="B143"/>
      <c r="E143" s="15"/>
      <c r="F143" s="11" t="s">
        <v>141</v>
      </c>
      <c r="G143" s="9">
        <v>384</v>
      </c>
      <c r="H143" s="16">
        <f>G143/G146</f>
        <v>0.37647058823529411</v>
      </c>
    </row>
    <row r="144" spans="2:8" x14ac:dyDescent="0.25">
      <c r="B144"/>
      <c r="E144" s="15"/>
      <c r="F144" s="11" t="s">
        <v>142</v>
      </c>
      <c r="G144" s="9">
        <v>230</v>
      </c>
      <c r="H144" s="16">
        <f>G144/G146</f>
        <v>0.22549019607843138</v>
      </c>
    </row>
    <row r="145" spans="2:8" ht="16.5" thickBot="1" x14ac:dyDescent="0.3">
      <c r="B145"/>
      <c r="E145" s="15"/>
      <c r="F145" s="23" t="s">
        <v>143</v>
      </c>
      <c r="G145" s="28">
        <v>246</v>
      </c>
      <c r="H145" s="29">
        <f>G145/G146</f>
        <v>0.2411764705882353</v>
      </c>
    </row>
    <row r="146" spans="2:8" ht="16.5" thickBot="1" x14ac:dyDescent="0.3">
      <c r="B146"/>
      <c r="E146" s="27"/>
      <c r="F146" s="39" t="s">
        <v>15</v>
      </c>
      <c r="G146" s="45">
        <f>SUM(G142:G145)</f>
        <v>1020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429</v>
      </c>
      <c r="H149" s="16">
        <f>G149/G152</f>
        <v>0.41610087293889425</v>
      </c>
    </row>
    <row r="150" spans="2:8" x14ac:dyDescent="0.25">
      <c r="E150" s="15"/>
      <c r="F150" s="11" t="s">
        <v>146</v>
      </c>
      <c r="G150" s="9">
        <v>170</v>
      </c>
      <c r="H150" s="16">
        <f>G150/G152</f>
        <v>0.16488845780795344</v>
      </c>
    </row>
    <row r="151" spans="2:8" ht="16.5" thickBot="1" x14ac:dyDescent="0.3">
      <c r="E151" s="15"/>
      <c r="F151" s="23" t="s">
        <v>147</v>
      </c>
      <c r="G151" s="28">
        <v>432</v>
      </c>
      <c r="H151" s="29">
        <f>G151/G152</f>
        <v>0.41901066925315228</v>
      </c>
    </row>
    <row r="152" spans="2:8" ht="16.5" thickBot="1" x14ac:dyDescent="0.3">
      <c r="E152" s="27"/>
      <c r="F152" s="39" t="s">
        <v>15</v>
      </c>
      <c r="G152" s="45">
        <f>SUM(G149:G151)</f>
        <v>1031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437</v>
      </c>
      <c r="H155" s="16">
        <f>G155/G158</f>
        <v>0.42634146341463414</v>
      </c>
    </row>
    <row r="156" spans="2:8" x14ac:dyDescent="0.25">
      <c r="E156" s="15"/>
      <c r="F156" s="11" t="s">
        <v>150</v>
      </c>
      <c r="G156" s="9">
        <v>178</v>
      </c>
      <c r="H156" s="16">
        <f>G156/G158</f>
        <v>0.17365853658536584</v>
      </c>
    </row>
    <row r="157" spans="2:8" ht="16.5" thickBot="1" x14ac:dyDescent="0.3">
      <c r="E157" s="15"/>
      <c r="F157" s="23" t="s">
        <v>151</v>
      </c>
      <c r="G157" s="28">
        <v>410</v>
      </c>
      <c r="H157" s="29">
        <f>G157/G158</f>
        <v>0.4</v>
      </c>
    </row>
    <row r="158" spans="2:8" ht="16.5" thickBot="1" x14ac:dyDescent="0.3">
      <c r="E158" s="27"/>
      <c r="F158" s="39" t="s">
        <v>15</v>
      </c>
      <c r="G158" s="45">
        <f>SUM(G155:G157)</f>
        <v>1025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564</v>
      </c>
      <c r="H161" s="16">
        <f>G161/G163</f>
        <v>0.56912209889001009</v>
      </c>
    </row>
    <row r="162" spans="5:8" ht="16.5" thickBot="1" x14ac:dyDescent="0.3">
      <c r="E162" s="15"/>
      <c r="F162" s="23" t="s">
        <v>154</v>
      </c>
      <c r="G162" s="28">
        <v>427</v>
      </c>
      <c r="H162" s="29">
        <f>G162/G163</f>
        <v>0.43087790110998991</v>
      </c>
    </row>
    <row r="163" spans="5:8" ht="16.5" thickBot="1" x14ac:dyDescent="0.3">
      <c r="E163" s="27"/>
      <c r="F163" s="39" t="s">
        <v>15</v>
      </c>
      <c r="G163" s="45">
        <f>SUM(G161:G162)</f>
        <v>991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540</v>
      </c>
      <c r="H166" s="16">
        <f>G166/G168</f>
        <v>0.55958549222797926</v>
      </c>
    </row>
    <row r="167" spans="5:8" ht="16.5" thickBot="1" x14ac:dyDescent="0.3">
      <c r="E167" s="15"/>
      <c r="F167" s="23" t="s">
        <v>157</v>
      </c>
      <c r="G167" s="28">
        <v>425</v>
      </c>
      <c r="H167" s="29">
        <f>G167/G168</f>
        <v>0.44041450777202074</v>
      </c>
    </row>
    <row r="168" spans="5:8" ht="16.5" thickBot="1" x14ac:dyDescent="0.3">
      <c r="E168" s="27"/>
      <c r="F168" s="39" t="s">
        <v>15</v>
      </c>
      <c r="G168" s="45">
        <f>SUM(G166:G167)</f>
        <v>965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373</v>
      </c>
      <c r="H171" s="16">
        <f>G171/G176</f>
        <v>0.14650432050274942</v>
      </c>
    </row>
    <row r="172" spans="5:8" x14ac:dyDescent="0.25">
      <c r="E172" s="15"/>
      <c r="F172" s="11" t="s">
        <v>50</v>
      </c>
      <c r="G172" s="9">
        <v>811</v>
      </c>
      <c r="H172" s="16">
        <f>G172/G176</f>
        <v>0.31853888452474471</v>
      </c>
    </row>
    <row r="173" spans="5:8" x14ac:dyDescent="0.25">
      <c r="E173" s="15"/>
      <c r="F173" s="11" t="s">
        <v>160</v>
      </c>
      <c r="G173" s="9">
        <v>453</v>
      </c>
      <c r="H173" s="16">
        <f>G173/G176</f>
        <v>0.1779261586802828</v>
      </c>
    </row>
    <row r="174" spans="5:8" x14ac:dyDescent="0.25">
      <c r="E174" s="15"/>
      <c r="F174" s="11" t="s">
        <v>161</v>
      </c>
      <c r="G174" s="9">
        <v>194</v>
      </c>
      <c r="H174" s="16">
        <f>G174/G176</f>
        <v>7.6197957580518463E-2</v>
      </c>
    </row>
    <row r="175" spans="5:8" ht="16.5" thickBot="1" x14ac:dyDescent="0.3">
      <c r="E175" s="15"/>
      <c r="F175" s="23" t="s">
        <v>162</v>
      </c>
      <c r="G175" s="28">
        <v>715</v>
      </c>
      <c r="H175" s="29">
        <f>G175/G176</f>
        <v>0.28083267871170464</v>
      </c>
    </row>
    <row r="176" spans="5:8" ht="16.5" thickBot="1" x14ac:dyDescent="0.3">
      <c r="E176" s="27"/>
      <c r="F176" s="39" t="s">
        <v>15</v>
      </c>
      <c r="G176" s="45">
        <f>SUM(G171:G175)</f>
        <v>2546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1885</v>
      </c>
      <c r="H179" s="16">
        <f>G179/G181</f>
        <v>0.7994062765055131</v>
      </c>
    </row>
    <row r="180" spans="5:8" ht="16.5" thickBot="1" x14ac:dyDescent="0.3">
      <c r="E180" s="15"/>
      <c r="F180" s="23" t="s">
        <v>165</v>
      </c>
      <c r="G180" s="28">
        <v>473</v>
      </c>
      <c r="H180" s="29">
        <f>G180/G181</f>
        <v>0.20059372349448684</v>
      </c>
    </row>
    <row r="181" spans="5:8" ht="16.5" thickBot="1" x14ac:dyDescent="0.3">
      <c r="E181" s="27"/>
      <c r="F181" s="39" t="s">
        <v>15</v>
      </c>
      <c r="G181" s="45">
        <f>SUM(G179:G180)</f>
        <v>2358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1523</v>
      </c>
      <c r="H184" s="16">
        <f>G184/G186</f>
        <v>0.66045099739809199</v>
      </c>
    </row>
    <row r="185" spans="5:8" ht="16.5" thickBot="1" x14ac:dyDescent="0.3">
      <c r="E185" s="15"/>
      <c r="F185" s="23" t="s">
        <v>168</v>
      </c>
      <c r="G185" s="28">
        <v>783</v>
      </c>
      <c r="H185" s="29">
        <f>G185/G186</f>
        <v>0.33954900260190807</v>
      </c>
    </row>
    <row r="186" spans="5:8" ht="16.5" thickBot="1" x14ac:dyDescent="0.3">
      <c r="E186" s="27"/>
      <c r="F186" s="39" t="s">
        <v>15</v>
      </c>
      <c r="G186" s="45">
        <f>SUM(G184:G185)</f>
        <v>2306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8.5" customWidth="1"/>
    <col min="16" max="16" width="10.875" style="1"/>
    <col min="17" max="17" width="12.6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504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128</v>
      </c>
      <c r="C3" s="16">
        <f>B3/B16</f>
        <v>6.0571644898731779E-3</v>
      </c>
      <c r="E3" s="15" t="s">
        <v>56</v>
      </c>
      <c r="F3" s="8" t="s">
        <v>57</v>
      </c>
      <c r="G3" s="9">
        <v>1457</v>
      </c>
      <c r="H3" s="16">
        <f>G3/G5</f>
        <v>0.45502810743285449</v>
      </c>
      <c r="J3" s="15"/>
      <c r="K3" s="8" t="s">
        <v>171</v>
      </c>
      <c r="L3" s="9">
        <v>1696</v>
      </c>
      <c r="M3" s="16">
        <f>L3/L5</f>
        <v>0.55029201817001949</v>
      </c>
      <c r="O3" s="15" t="s">
        <v>505</v>
      </c>
      <c r="P3" s="9">
        <v>10184</v>
      </c>
      <c r="Q3" s="16">
        <f>P3/P5</f>
        <v>0.57824210765387241</v>
      </c>
    </row>
    <row r="4" spans="1:17" ht="16.5" thickBot="1" x14ac:dyDescent="0.3">
      <c r="A4" s="15" t="s">
        <v>3</v>
      </c>
      <c r="B4" s="9">
        <v>2477</v>
      </c>
      <c r="C4" s="16">
        <f>B4/B16</f>
        <v>0.11721559719856142</v>
      </c>
      <c r="E4" s="15"/>
      <c r="F4" s="24" t="s">
        <v>58</v>
      </c>
      <c r="G4" s="28">
        <v>1745</v>
      </c>
      <c r="H4" s="29">
        <f>G4/G5</f>
        <v>0.54497189256714551</v>
      </c>
      <c r="J4" s="15"/>
      <c r="K4" s="10" t="s">
        <v>170</v>
      </c>
      <c r="L4" s="28">
        <v>1386</v>
      </c>
      <c r="M4" s="29">
        <f>L4/L5</f>
        <v>0.44970798182998051</v>
      </c>
      <c r="O4" s="17" t="s">
        <v>506</v>
      </c>
      <c r="P4" s="40">
        <v>7428</v>
      </c>
      <c r="Q4" s="41">
        <f>P4/P5</f>
        <v>0.42175789234612765</v>
      </c>
    </row>
    <row r="5" spans="1:17" ht="16.5" thickBot="1" x14ac:dyDescent="0.3">
      <c r="A5" s="15" t="s">
        <v>4</v>
      </c>
      <c r="B5" s="9">
        <v>20</v>
      </c>
      <c r="C5" s="16">
        <f>B5/B16</f>
        <v>9.4643195154268413E-4</v>
      </c>
      <c r="E5" s="27"/>
      <c r="F5" s="32" t="s">
        <v>15</v>
      </c>
      <c r="G5" s="45">
        <f>SUM(G3:G4)</f>
        <v>3202</v>
      </c>
      <c r="H5" s="34">
        <f>SUM(H3:H4)</f>
        <v>1</v>
      </c>
      <c r="J5" s="27"/>
      <c r="K5" s="32" t="s">
        <v>15</v>
      </c>
      <c r="L5" s="45">
        <f>SUM(L3:L4)</f>
        <v>3082</v>
      </c>
      <c r="M5" s="34">
        <f>SUM(M3:M4)</f>
        <v>1</v>
      </c>
      <c r="O5" s="32" t="s">
        <v>15</v>
      </c>
      <c r="P5" s="45">
        <f>SUM(P3:P4)</f>
        <v>17612</v>
      </c>
      <c r="Q5" s="34">
        <f>SUM(Q3:Q4)</f>
        <v>1</v>
      </c>
    </row>
    <row r="6" spans="1:17" ht="16.5" thickBot="1" x14ac:dyDescent="0.3">
      <c r="A6" s="15" t="s">
        <v>5</v>
      </c>
      <c r="B6" s="9">
        <v>4897</v>
      </c>
      <c r="C6" s="16">
        <f>B6/B16</f>
        <v>0.23173386333522619</v>
      </c>
    </row>
    <row r="7" spans="1:17" x14ac:dyDescent="0.25">
      <c r="A7" s="15" t="s">
        <v>6</v>
      </c>
      <c r="B7" s="9">
        <v>14</v>
      </c>
      <c r="C7" s="16">
        <f>B7/B16</f>
        <v>6.625023660798789E-4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8</v>
      </c>
      <c r="C8" s="16">
        <f>B8/B16</f>
        <v>3.7857278061707362E-4</v>
      </c>
      <c r="E8" s="15"/>
      <c r="F8" s="8" t="s">
        <v>60</v>
      </c>
      <c r="G8" s="9">
        <v>1005</v>
      </c>
      <c r="H8" s="16">
        <f>G8/G11</f>
        <v>0.2381516587677725</v>
      </c>
      <c r="J8" s="15"/>
      <c r="K8" s="8" t="s">
        <v>225</v>
      </c>
      <c r="L8" s="9">
        <v>1830</v>
      </c>
      <c r="M8" s="16">
        <f>L8/L10</f>
        <v>0.36798713050472553</v>
      </c>
    </row>
    <row r="9" spans="1:17" ht="16.5" thickBot="1" x14ac:dyDescent="0.3">
      <c r="A9" s="15" t="s">
        <v>8</v>
      </c>
      <c r="B9" s="9">
        <v>75</v>
      </c>
      <c r="C9" s="16">
        <f>B9/B16</f>
        <v>3.5491198182850655E-3</v>
      </c>
      <c r="E9" s="15"/>
      <c r="F9" s="8" t="s">
        <v>61</v>
      </c>
      <c r="G9" s="9">
        <v>2433</v>
      </c>
      <c r="H9" s="16">
        <f>G9/G11</f>
        <v>0.57654028436018956</v>
      </c>
      <c r="J9" s="15"/>
      <c r="K9" s="24" t="s">
        <v>226</v>
      </c>
      <c r="L9" s="28">
        <v>3143</v>
      </c>
      <c r="M9" s="29">
        <f>L9/L10</f>
        <v>0.63201286949527447</v>
      </c>
    </row>
    <row r="10" spans="1:17" ht="16.5" thickBot="1" x14ac:dyDescent="0.3">
      <c r="A10" s="15" t="s">
        <v>9</v>
      </c>
      <c r="B10" s="9">
        <v>1503</v>
      </c>
      <c r="C10" s="16">
        <f>B10/B16</f>
        <v>7.1124361158432708E-2</v>
      </c>
      <c r="E10" s="15"/>
      <c r="F10" s="24" t="s">
        <v>62</v>
      </c>
      <c r="G10" s="28">
        <v>782</v>
      </c>
      <c r="H10" s="29">
        <f>G10/G11</f>
        <v>0.18530805687203791</v>
      </c>
      <c r="J10" s="27"/>
      <c r="K10" s="32" t="s">
        <v>15</v>
      </c>
      <c r="L10" s="45">
        <f>SUM(L8:L9)</f>
        <v>4973</v>
      </c>
      <c r="M10" s="34">
        <f>SUM(M8:M9)</f>
        <v>1</v>
      </c>
    </row>
    <row r="11" spans="1:17" ht="16.5" thickBot="1" x14ac:dyDescent="0.3">
      <c r="A11" s="15" t="s">
        <v>10</v>
      </c>
      <c r="B11" s="9">
        <v>68</v>
      </c>
      <c r="C11" s="16">
        <f>B11/B16</f>
        <v>3.2178686352451261E-3</v>
      </c>
      <c r="E11" s="27"/>
      <c r="F11" s="32" t="s">
        <v>15</v>
      </c>
      <c r="G11" s="45">
        <f>SUM(G8:G10)</f>
        <v>4220</v>
      </c>
      <c r="H11" s="34">
        <f>SUM(H8:H10)</f>
        <v>0.99999999999999989</v>
      </c>
    </row>
    <row r="12" spans="1:17" ht="16.5" thickBot="1" x14ac:dyDescent="0.3">
      <c r="A12" s="15" t="s">
        <v>11</v>
      </c>
      <c r="B12" s="9">
        <v>4754</v>
      </c>
      <c r="C12" s="16">
        <f>B12/B16</f>
        <v>0.22496687488169601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14</v>
      </c>
      <c r="C13" s="16">
        <f>B13/B16</f>
        <v>6.625023660798789E-4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2567</v>
      </c>
      <c r="M13" s="16">
        <f>L13/L15</f>
        <v>0.64110889110889113</v>
      </c>
    </row>
    <row r="14" spans="1:17" ht="16.5" thickBot="1" x14ac:dyDescent="0.3">
      <c r="A14" s="15" t="s">
        <v>13</v>
      </c>
      <c r="B14" s="9">
        <v>6966</v>
      </c>
      <c r="C14" s="16">
        <f>B14/B16</f>
        <v>0.32964224872231684</v>
      </c>
      <c r="E14" s="21"/>
      <c r="F14" s="10" t="s">
        <v>64</v>
      </c>
      <c r="G14" s="9">
        <v>1501</v>
      </c>
      <c r="H14" s="16">
        <f>G14/G17</f>
        <v>0.39803765579421901</v>
      </c>
      <c r="J14" s="15"/>
      <c r="K14" s="10" t="s">
        <v>228</v>
      </c>
      <c r="L14" s="28">
        <v>1437</v>
      </c>
      <c r="M14" s="29">
        <f>L14/L15</f>
        <v>0.35889110889110887</v>
      </c>
    </row>
    <row r="15" spans="1:17" ht="16.5" thickBot="1" x14ac:dyDescent="0.3">
      <c r="A15" s="22" t="s">
        <v>14</v>
      </c>
      <c r="B15" s="28">
        <v>208</v>
      </c>
      <c r="C15" s="29">
        <f>B15/B16</f>
        <v>9.842892296043914E-3</v>
      </c>
      <c r="E15" s="21"/>
      <c r="F15" s="10" t="s">
        <v>65</v>
      </c>
      <c r="G15" s="9">
        <v>1455</v>
      </c>
      <c r="H15" s="16">
        <f>G15/G17</f>
        <v>0.38583929992044552</v>
      </c>
      <c r="J15" s="27"/>
      <c r="K15" s="32" t="s">
        <v>15</v>
      </c>
      <c r="L15" s="45">
        <f>SUM(L13:L14)</f>
        <v>4004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21132</v>
      </c>
      <c r="C16" s="34">
        <f>SUM(C3:C15)</f>
        <v>1</v>
      </c>
      <c r="E16" s="15"/>
      <c r="F16" s="31" t="s">
        <v>66</v>
      </c>
      <c r="G16" s="28">
        <v>815</v>
      </c>
      <c r="H16" s="29">
        <f>G16/G17</f>
        <v>0.21612304428533546</v>
      </c>
    </row>
    <row r="17" spans="1:13" ht="16.5" thickBot="1" x14ac:dyDescent="0.3">
      <c r="E17" s="27"/>
      <c r="F17" s="38" t="s">
        <v>15</v>
      </c>
      <c r="G17" s="45">
        <f>SUM(G14:G16)</f>
        <v>3771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2549</v>
      </c>
      <c r="M18" s="16">
        <f>L18/L20</f>
        <v>0.6386870458531696</v>
      </c>
    </row>
    <row r="19" spans="1:13" ht="16.5" thickBot="1" x14ac:dyDescent="0.3">
      <c r="A19" s="15" t="s">
        <v>19</v>
      </c>
      <c r="B19" s="9">
        <v>520</v>
      </c>
      <c r="C19" s="16">
        <f>B19/B24</f>
        <v>2.7637523252723891E-2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1442</v>
      </c>
      <c r="M19" s="29">
        <f>L19/L20</f>
        <v>0.36131295414683035</v>
      </c>
    </row>
    <row r="20" spans="1:13" ht="16.5" thickBot="1" x14ac:dyDescent="0.3">
      <c r="A20" s="15" t="s">
        <v>20</v>
      </c>
      <c r="B20" s="9">
        <v>803</v>
      </c>
      <c r="C20" s="16">
        <f>B20/B24</f>
        <v>4.2678713792187087E-2</v>
      </c>
      <c r="E20" s="15"/>
      <c r="F20" s="11" t="s">
        <v>68</v>
      </c>
      <c r="G20" s="9">
        <v>1578</v>
      </c>
      <c r="H20" s="16">
        <f>G20/G22</f>
        <v>0.42741061755146265</v>
      </c>
      <c r="J20" s="27"/>
      <c r="K20" s="32" t="s">
        <v>15</v>
      </c>
      <c r="L20" s="45">
        <f>SUM(L18:L19)</f>
        <v>3991</v>
      </c>
      <c r="M20" s="34">
        <f>SUM(M18:M19)</f>
        <v>1</v>
      </c>
    </row>
    <row r="21" spans="1:13" ht="16.5" thickBot="1" x14ac:dyDescent="0.3">
      <c r="A21" s="15" t="s">
        <v>21</v>
      </c>
      <c r="B21" s="9">
        <v>7481</v>
      </c>
      <c r="C21" s="16">
        <f>B21/B24</f>
        <v>0.39760829125697583</v>
      </c>
      <c r="E21" s="15"/>
      <c r="F21" s="23" t="s">
        <v>69</v>
      </c>
      <c r="G21" s="28">
        <v>2114</v>
      </c>
      <c r="H21" s="29">
        <f>G21/G22</f>
        <v>0.57258938244853741</v>
      </c>
    </row>
    <row r="22" spans="1:13" ht="16.5" thickBot="1" x14ac:dyDescent="0.3">
      <c r="A22" s="15" t="s">
        <v>22</v>
      </c>
      <c r="B22" s="9">
        <v>344</v>
      </c>
      <c r="C22" s="16">
        <f>B22/B24</f>
        <v>1.828328461334042E-2</v>
      </c>
      <c r="E22" s="27"/>
      <c r="F22" s="39" t="s">
        <v>15</v>
      </c>
      <c r="G22" s="45">
        <f>SUM(G20:G21)</f>
        <v>3692</v>
      </c>
      <c r="H22" s="34">
        <f>SUM(H20:H21)</f>
        <v>1</v>
      </c>
    </row>
    <row r="23" spans="1:13" ht="16.5" thickBot="1" x14ac:dyDescent="0.3">
      <c r="A23" s="22" t="s">
        <v>23</v>
      </c>
      <c r="B23" s="28">
        <v>9667</v>
      </c>
      <c r="C23" s="29">
        <f>B23/B24</f>
        <v>0.51379218708477281</v>
      </c>
      <c r="F23" s="3"/>
    </row>
    <row r="24" spans="1:13" ht="16.5" thickBot="1" x14ac:dyDescent="0.3">
      <c r="A24" s="35" t="s">
        <v>15</v>
      </c>
      <c r="B24" s="45">
        <f>SUM(B19:B23)</f>
        <v>18815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1185</v>
      </c>
      <c r="H25" s="16">
        <f>G25/G29</f>
        <v>0.33054393305439328</v>
      </c>
    </row>
    <row r="26" spans="1:13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544</v>
      </c>
      <c r="H26" s="16">
        <f>G26/G29</f>
        <v>0.15174337517433753</v>
      </c>
    </row>
    <row r="27" spans="1:13" x14ac:dyDescent="0.25">
      <c r="A27" s="15" t="s">
        <v>33</v>
      </c>
      <c r="B27" s="9">
        <v>7418</v>
      </c>
      <c r="C27" s="16">
        <f>B27/B29</f>
        <v>0.39963366016593038</v>
      </c>
      <c r="E27" s="15"/>
      <c r="F27" s="11" t="s">
        <v>73</v>
      </c>
      <c r="G27" s="9">
        <v>804</v>
      </c>
      <c r="H27" s="16">
        <f>G27/G29</f>
        <v>0.22426778242677825</v>
      </c>
    </row>
    <row r="28" spans="1:13" ht="16.5" thickBot="1" x14ac:dyDescent="0.3">
      <c r="A28" s="21" t="s">
        <v>32</v>
      </c>
      <c r="B28" s="28">
        <v>11144</v>
      </c>
      <c r="C28" s="29">
        <f>B28/B29</f>
        <v>0.60036633983406962</v>
      </c>
      <c r="E28" s="15"/>
      <c r="F28" s="23" t="s">
        <v>74</v>
      </c>
      <c r="G28" s="28">
        <v>1052</v>
      </c>
      <c r="H28" s="29">
        <f>G28/G29</f>
        <v>0.29344490934449091</v>
      </c>
    </row>
    <row r="29" spans="1:13" ht="16.5" thickBot="1" x14ac:dyDescent="0.3">
      <c r="A29" s="32" t="s">
        <v>15</v>
      </c>
      <c r="B29" s="45">
        <f>SUM(B27:B28)</f>
        <v>18562</v>
      </c>
      <c r="C29" s="34">
        <f>SUM(C27:C28)</f>
        <v>1</v>
      </c>
      <c r="E29" s="27"/>
      <c r="F29" s="39" t="s">
        <v>15</v>
      </c>
      <c r="G29" s="45">
        <f>SUM(G25:G28)</f>
        <v>3585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4802</v>
      </c>
      <c r="C32" s="16">
        <f>B32/B34</f>
        <v>0.32323640280021543</v>
      </c>
      <c r="E32" s="15"/>
      <c r="F32" s="11" t="s">
        <v>628</v>
      </c>
      <c r="G32" s="95">
        <v>1236</v>
      </c>
      <c r="H32" s="16">
        <f>G32/G37</f>
        <v>0.35815705592581859</v>
      </c>
    </row>
    <row r="33" spans="1:8" ht="16.5" thickBot="1" x14ac:dyDescent="0.3">
      <c r="A33" s="22" t="s">
        <v>39</v>
      </c>
      <c r="B33" s="28">
        <v>10054</v>
      </c>
      <c r="C33" s="29">
        <f>B33/B34</f>
        <v>0.67676359719978463</v>
      </c>
      <c r="E33" s="15"/>
      <c r="F33" s="11" t="s">
        <v>629</v>
      </c>
      <c r="G33" s="95">
        <v>498</v>
      </c>
      <c r="H33" s="16">
        <f>G33/G37</f>
        <v>0.14430599826137352</v>
      </c>
    </row>
    <row r="34" spans="1:8" ht="16.5" thickBot="1" x14ac:dyDescent="0.3">
      <c r="A34" s="32" t="s">
        <v>15</v>
      </c>
      <c r="B34" s="45">
        <f>SUM(B32:B33)</f>
        <v>14856</v>
      </c>
      <c r="C34" s="34">
        <f>SUM(C32:C33)</f>
        <v>1</v>
      </c>
      <c r="E34" s="15"/>
      <c r="F34" s="11" t="s">
        <v>630</v>
      </c>
      <c r="G34" s="95">
        <v>628</v>
      </c>
      <c r="H34" s="16">
        <f>G34/G37</f>
        <v>0.18197623877137062</v>
      </c>
    </row>
    <row r="35" spans="1:8" ht="16.5" thickBot="1" x14ac:dyDescent="0.3">
      <c r="E35" s="15"/>
      <c r="F35" s="11" t="s">
        <v>631</v>
      </c>
      <c r="G35" s="95">
        <v>832</v>
      </c>
      <c r="H35" s="16">
        <f>G35/G37</f>
        <v>0.24108953926398147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257</v>
      </c>
      <c r="H36" s="29">
        <f>G36/G37</f>
        <v>7.4471167777455813E-2</v>
      </c>
    </row>
    <row r="37" spans="1:8" ht="16.5" thickBot="1" x14ac:dyDescent="0.3">
      <c r="A37" s="15" t="s">
        <v>53</v>
      </c>
      <c r="B37" s="9">
        <v>8420</v>
      </c>
      <c r="C37" s="16">
        <f>B37/B39</f>
        <v>0.51033395963391726</v>
      </c>
      <c r="E37" s="27"/>
      <c r="F37" s="39" t="s">
        <v>15</v>
      </c>
      <c r="G37" s="97">
        <f>SUM(G32:G36)</f>
        <v>3451</v>
      </c>
      <c r="H37" s="37">
        <f>SUM(H32:H36)</f>
        <v>1</v>
      </c>
    </row>
    <row r="38" spans="1:8" ht="16.5" thickBot="1" x14ac:dyDescent="0.3">
      <c r="A38" s="22" t="s">
        <v>54</v>
      </c>
      <c r="B38" s="28">
        <v>8079</v>
      </c>
      <c r="C38" s="29">
        <f>B38/B39</f>
        <v>0.4896660403660828</v>
      </c>
      <c r="F38" s="3"/>
    </row>
    <row r="39" spans="1:8" ht="16.5" thickBot="1" x14ac:dyDescent="0.3">
      <c r="A39" s="32" t="s">
        <v>15</v>
      </c>
      <c r="B39" s="45">
        <f>SUM(B37:B38)</f>
        <v>16499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1416</v>
      </c>
      <c r="H40" s="16">
        <f>G40/G44</f>
        <v>0.42714932126696831</v>
      </c>
    </row>
    <row r="41" spans="1:8" x14ac:dyDescent="0.25">
      <c r="E41" s="15"/>
      <c r="F41" s="11" t="s">
        <v>77</v>
      </c>
      <c r="G41" s="9">
        <v>582</v>
      </c>
      <c r="H41" s="16">
        <f>G41/G44</f>
        <v>0.17556561085972849</v>
      </c>
    </row>
    <row r="42" spans="1:8" x14ac:dyDescent="0.25">
      <c r="E42" s="15"/>
      <c r="F42" s="11" t="s">
        <v>78</v>
      </c>
      <c r="G42" s="9">
        <v>870</v>
      </c>
      <c r="H42" s="16">
        <f>G42/G44</f>
        <v>0.26244343891402716</v>
      </c>
    </row>
    <row r="43" spans="1:8" ht="16.5" thickBot="1" x14ac:dyDescent="0.3">
      <c r="E43" s="15"/>
      <c r="F43" s="23" t="s">
        <v>79</v>
      </c>
      <c r="G43" s="28">
        <v>447</v>
      </c>
      <c r="H43" s="29">
        <f>G43/G44</f>
        <v>0.13484162895927601</v>
      </c>
    </row>
    <row r="44" spans="1:8" ht="16.5" thickBot="1" x14ac:dyDescent="0.3">
      <c r="E44" s="27"/>
      <c r="F44" s="39" t="s">
        <v>15</v>
      </c>
      <c r="G44" s="45">
        <f>SUM(G40:G43)</f>
        <v>3315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2228</v>
      </c>
      <c r="H47" s="16">
        <f>G47/G49</f>
        <v>0.70640456563094478</v>
      </c>
    </row>
    <row r="48" spans="1:8" ht="16.5" thickBot="1" x14ac:dyDescent="0.3">
      <c r="B48"/>
      <c r="E48" s="15"/>
      <c r="F48" s="23" t="s">
        <v>82</v>
      </c>
      <c r="G48" s="28">
        <v>926</v>
      </c>
      <c r="H48" s="29">
        <f>G48/G49</f>
        <v>0.29359543436905516</v>
      </c>
    </row>
    <row r="49" spans="2:8" ht="16.5" thickBot="1" x14ac:dyDescent="0.3">
      <c r="B49"/>
      <c r="E49" s="27"/>
      <c r="F49" s="39" t="s">
        <v>15</v>
      </c>
      <c r="G49" s="45">
        <f>SUM(G47:G48)</f>
        <v>3154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2391</v>
      </c>
      <c r="H52" s="16">
        <f>G52/G54</f>
        <v>0.76708373435996147</v>
      </c>
    </row>
    <row r="53" spans="2:8" ht="16.5" thickBot="1" x14ac:dyDescent="0.3">
      <c r="B53"/>
      <c r="E53" s="15"/>
      <c r="F53" s="23" t="s">
        <v>85</v>
      </c>
      <c r="G53" s="28">
        <v>726</v>
      </c>
      <c r="H53" s="29">
        <f>G53/G54</f>
        <v>0.23291626564003851</v>
      </c>
    </row>
    <row r="54" spans="2:8" ht="16.5" thickBot="1" x14ac:dyDescent="0.3">
      <c r="B54"/>
      <c r="E54" s="27"/>
      <c r="F54" s="39" t="s">
        <v>15</v>
      </c>
      <c r="G54" s="45">
        <f>SUM(G52:G53)</f>
        <v>3117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1423</v>
      </c>
      <c r="H57" s="16">
        <f>G57/G59</f>
        <v>0.44330218068535826</v>
      </c>
    </row>
    <row r="58" spans="2:8" ht="16.5" thickBot="1" x14ac:dyDescent="0.3">
      <c r="B58"/>
      <c r="E58" s="15"/>
      <c r="F58" s="23" t="s">
        <v>88</v>
      </c>
      <c r="G58" s="28">
        <v>1787</v>
      </c>
      <c r="H58" s="29">
        <f>G58/G59</f>
        <v>0.5566978193146418</v>
      </c>
    </row>
    <row r="59" spans="2:8" ht="16.5" thickBot="1" x14ac:dyDescent="0.3">
      <c r="B59"/>
      <c r="E59" s="27"/>
      <c r="F59" s="39" t="s">
        <v>15</v>
      </c>
      <c r="G59" s="45">
        <f>SUM(G57:G58)</f>
        <v>3210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1667</v>
      </c>
      <c r="H62" s="16">
        <f>G62/G64</f>
        <v>0.51387176325524042</v>
      </c>
    </row>
    <row r="63" spans="2:8" ht="16.5" thickBot="1" x14ac:dyDescent="0.3">
      <c r="B63"/>
      <c r="E63" s="15"/>
      <c r="F63" s="23" t="s">
        <v>91</v>
      </c>
      <c r="G63" s="28">
        <v>1577</v>
      </c>
      <c r="H63" s="29">
        <f>G63/G64</f>
        <v>0.48612823674475958</v>
      </c>
    </row>
    <row r="64" spans="2:8" ht="16.5" thickBot="1" x14ac:dyDescent="0.3">
      <c r="B64"/>
      <c r="E64" s="27"/>
      <c r="F64" s="39" t="s">
        <v>15</v>
      </c>
      <c r="G64" s="45">
        <f>SUM(G62:G63)</f>
        <v>3244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1993</v>
      </c>
      <c r="H67" s="16">
        <f>G67/G70</f>
        <v>0.42667523014343822</v>
      </c>
    </row>
    <row r="68" spans="2:8" x14ac:dyDescent="0.25">
      <c r="B68"/>
      <c r="E68" s="15"/>
      <c r="F68" s="11" t="s">
        <v>94</v>
      </c>
      <c r="G68" s="9">
        <v>1329</v>
      </c>
      <c r="H68" s="16">
        <f>G68/G70</f>
        <v>0.28452151573538859</v>
      </c>
    </row>
    <row r="69" spans="2:8" ht="16.5" thickBot="1" x14ac:dyDescent="0.3">
      <c r="B69"/>
      <c r="E69" s="15"/>
      <c r="F69" s="23" t="s">
        <v>95</v>
      </c>
      <c r="G69" s="28">
        <v>1349</v>
      </c>
      <c r="H69" s="29">
        <f>G69/G70</f>
        <v>0.28880325412117319</v>
      </c>
    </row>
    <row r="70" spans="2:8" ht="16.5" thickBot="1" x14ac:dyDescent="0.3">
      <c r="B70"/>
      <c r="E70" s="27"/>
      <c r="F70" s="39" t="s">
        <v>15</v>
      </c>
      <c r="G70" s="45">
        <f>SUM(G67:G69)</f>
        <v>4671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1772</v>
      </c>
      <c r="H73" s="16">
        <f>G73/G75</f>
        <v>0.40281882245964989</v>
      </c>
    </row>
    <row r="74" spans="2:8" ht="16.5" thickBot="1" x14ac:dyDescent="0.3">
      <c r="B74"/>
      <c r="E74" s="15"/>
      <c r="F74" s="23" t="s">
        <v>98</v>
      </c>
      <c r="G74" s="28">
        <v>2627</v>
      </c>
      <c r="H74" s="29">
        <f>G74/G75</f>
        <v>0.59718117754035005</v>
      </c>
    </row>
    <row r="75" spans="2:8" ht="16.5" thickBot="1" x14ac:dyDescent="0.3">
      <c r="B75"/>
      <c r="E75" s="27"/>
      <c r="F75" s="39" t="s">
        <v>15</v>
      </c>
      <c r="G75" s="45">
        <f>SUM(G73:G74)</f>
        <v>4399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1676</v>
      </c>
      <c r="H78" s="16">
        <f>G78/G82</f>
        <v>0.37170104235972501</v>
      </c>
    </row>
    <row r="79" spans="2:8" x14ac:dyDescent="0.25">
      <c r="B79"/>
      <c r="E79" s="22"/>
      <c r="F79" s="23" t="s">
        <v>101</v>
      </c>
      <c r="G79" s="28">
        <v>510</v>
      </c>
      <c r="H79" s="29">
        <f>G79/G82</f>
        <v>0.11310711909514305</v>
      </c>
    </row>
    <row r="80" spans="2:8" x14ac:dyDescent="0.25">
      <c r="B80"/>
      <c r="E80" s="15"/>
      <c r="F80" s="11" t="s">
        <v>635</v>
      </c>
      <c r="G80" s="9">
        <v>1790</v>
      </c>
      <c r="H80" s="16">
        <f>G80/G82</f>
        <v>0.39698381015746287</v>
      </c>
    </row>
    <row r="81" spans="2:8" ht="16.5" thickBot="1" x14ac:dyDescent="0.3">
      <c r="B81"/>
      <c r="E81" s="17"/>
      <c r="F81" s="91" t="s">
        <v>636</v>
      </c>
      <c r="G81" s="40">
        <v>533</v>
      </c>
      <c r="H81" s="41">
        <f>G81/G82</f>
        <v>0.11820802838766911</v>
      </c>
    </row>
    <row r="82" spans="2:8" ht="16.5" thickBot="1" x14ac:dyDescent="0.3">
      <c r="B82"/>
      <c r="E82" s="104"/>
      <c r="F82" s="105" t="s">
        <v>15</v>
      </c>
      <c r="G82" s="106">
        <f>SUM(G78:G81)</f>
        <v>4509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1638</v>
      </c>
      <c r="H85" s="16">
        <f>G85/G88</f>
        <v>0.36734693877551022</v>
      </c>
    </row>
    <row r="86" spans="2:8" x14ac:dyDescent="0.25">
      <c r="B86"/>
      <c r="E86" s="15"/>
      <c r="F86" s="11" t="s">
        <v>104</v>
      </c>
      <c r="G86" s="9">
        <v>1555</v>
      </c>
      <c r="H86" s="16">
        <f>G86/G88</f>
        <v>0.3487328997533079</v>
      </c>
    </row>
    <row r="87" spans="2:8" ht="16.5" thickBot="1" x14ac:dyDescent="0.3">
      <c r="B87"/>
      <c r="E87" s="15"/>
      <c r="F87" s="23" t="s">
        <v>105</v>
      </c>
      <c r="G87" s="28">
        <v>1266</v>
      </c>
      <c r="H87" s="29">
        <f>G87/G88</f>
        <v>0.28392016147118188</v>
      </c>
    </row>
    <row r="88" spans="2:8" ht="16.5" thickBot="1" x14ac:dyDescent="0.3">
      <c r="B88"/>
      <c r="E88" s="27"/>
      <c r="F88" s="39" t="s">
        <v>15</v>
      </c>
      <c r="G88" s="45">
        <f>SUM(G85:G87)</f>
        <v>4459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2584</v>
      </c>
      <c r="H91" s="16">
        <f>G91/G93</f>
        <v>0.58488003621548212</v>
      </c>
    </row>
    <row r="92" spans="2:8" ht="16.5" thickBot="1" x14ac:dyDescent="0.3">
      <c r="B92"/>
      <c r="E92" s="15"/>
      <c r="F92" s="23" t="s">
        <v>108</v>
      </c>
      <c r="G92" s="28">
        <v>1834</v>
      </c>
      <c r="H92" s="29">
        <f>G92/G93</f>
        <v>0.41511996378451788</v>
      </c>
    </row>
    <row r="93" spans="2:8" ht="16.5" thickBot="1" x14ac:dyDescent="0.3">
      <c r="B93"/>
      <c r="E93" s="27"/>
      <c r="F93" s="39" t="s">
        <v>15</v>
      </c>
      <c r="G93" s="45">
        <f>SUM(G91:G92)</f>
        <v>4418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1678</v>
      </c>
      <c r="H96" s="16">
        <f>G96/G98</f>
        <v>0.38914656771799627</v>
      </c>
    </row>
    <row r="97" spans="2:8" ht="16.5" thickBot="1" x14ac:dyDescent="0.3">
      <c r="B97"/>
      <c r="E97" s="15"/>
      <c r="F97" s="23" t="s">
        <v>111</v>
      </c>
      <c r="G97" s="28">
        <v>2634</v>
      </c>
      <c r="H97" s="29">
        <f>G97/G98</f>
        <v>0.61085343228200373</v>
      </c>
    </row>
    <row r="98" spans="2:8" ht="16.5" thickBot="1" x14ac:dyDescent="0.3">
      <c r="B98"/>
      <c r="E98" s="27"/>
      <c r="F98" s="39" t="s">
        <v>15</v>
      </c>
      <c r="G98" s="45">
        <f>SUM(G96:G97)</f>
        <v>4312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1086</v>
      </c>
      <c r="H101" s="16">
        <f>G101/G103</f>
        <v>0.57218124341412013</v>
      </c>
    </row>
    <row r="102" spans="2:8" ht="16.5" thickBot="1" x14ac:dyDescent="0.3">
      <c r="B102"/>
      <c r="E102" s="15"/>
      <c r="F102" s="23" t="s">
        <v>114</v>
      </c>
      <c r="G102" s="28">
        <v>812</v>
      </c>
      <c r="H102" s="29">
        <f>G102/G103</f>
        <v>0.42781875658587987</v>
      </c>
    </row>
    <row r="103" spans="2:8" ht="16.5" thickBot="1" x14ac:dyDescent="0.3">
      <c r="B103"/>
      <c r="E103" s="27"/>
      <c r="F103" s="39" t="s">
        <v>15</v>
      </c>
      <c r="G103" s="45">
        <f>SUM(G101:G102)</f>
        <v>1898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1162</v>
      </c>
      <c r="H106" s="16">
        <f>G106/G108</f>
        <v>0.41768511861969804</v>
      </c>
    </row>
    <row r="107" spans="2:8" ht="16.5" thickBot="1" x14ac:dyDescent="0.3">
      <c r="B107"/>
      <c r="E107" s="15"/>
      <c r="F107" s="23" t="s">
        <v>117</v>
      </c>
      <c r="G107" s="28">
        <v>1620</v>
      </c>
      <c r="H107" s="29">
        <f>G107/G108</f>
        <v>0.58231488138030196</v>
      </c>
    </row>
    <row r="108" spans="2:8" ht="16.5" thickBot="1" x14ac:dyDescent="0.3">
      <c r="B108"/>
      <c r="E108" s="27"/>
      <c r="F108" s="39" t="s">
        <v>15</v>
      </c>
      <c r="G108" s="45">
        <f>SUM(G106:G107)</f>
        <v>2782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1366</v>
      </c>
      <c r="H111" s="16">
        <f>G111/G116</f>
        <v>0.31760055800976517</v>
      </c>
    </row>
    <row r="112" spans="2:8" x14ac:dyDescent="0.25">
      <c r="B112"/>
      <c r="E112" s="15"/>
      <c r="F112" s="11" t="s">
        <v>120</v>
      </c>
      <c r="G112" s="9">
        <v>254</v>
      </c>
      <c r="H112" s="16">
        <f>G112/G116</f>
        <v>5.9056033480585912E-2</v>
      </c>
    </row>
    <row r="113" spans="2:8" x14ac:dyDescent="0.25">
      <c r="B113"/>
      <c r="E113" s="15"/>
      <c r="F113" s="11" t="s">
        <v>121</v>
      </c>
      <c r="G113" s="9">
        <v>873</v>
      </c>
      <c r="H113" s="16">
        <f>G113/G116</f>
        <v>0.20297605208091141</v>
      </c>
    </row>
    <row r="114" spans="2:8" x14ac:dyDescent="0.25">
      <c r="B114"/>
      <c r="E114" s="15"/>
      <c r="F114" s="11" t="s">
        <v>122</v>
      </c>
      <c r="G114" s="9">
        <v>923</v>
      </c>
      <c r="H114" s="16">
        <f>G114/G116</f>
        <v>0.21460125552197162</v>
      </c>
    </row>
    <row r="115" spans="2:8" ht="16.5" thickBot="1" x14ac:dyDescent="0.3">
      <c r="B115"/>
      <c r="E115" s="15"/>
      <c r="F115" s="23" t="s">
        <v>123</v>
      </c>
      <c r="G115" s="28">
        <v>885</v>
      </c>
      <c r="H115" s="29">
        <f>G115/G116</f>
        <v>0.20576610090676586</v>
      </c>
    </row>
    <row r="116" spans="2:8" ht="16.5" thickBot="1" x14ac:dyDescent="0.3">
      <c r="B116"/>
      <c r="E116" s="27"/>
      <c r="F116" s="39" t="s">
        <v>15</v>
      </c>
      <c r="G116" s="45">
        <f>SUM(G111:G115)</f>
        <v>4301</v>
      </c>
      <c r="H116" s="34">
        <f>SUM(H111:H115)</f>
        <v>0.99999999999999989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2130</v>
      </c>
      <c r="H119" s="16">
        <f>G119/G121</f>
        <v>0.51536414226953786</v>
      </c>
    </row>
    <row r="120" spans="2:8" ht="16.5" thickBot="1" x14ac:dyDescent="0.3">
      <c r="B120"/>
      <c r="E120" s="15"/>
      <c r="F120" s="23" t="s">
        <v>126</v>
      </c>
      <c r="G120" s="28">
        <v>2003</v>
      </c>
      <c r="H120" s="29">
        <f>G120/G121</f>
        <v>0.48463585773046214</v>
      </c>
    </row>
    <row r="121" spans="2:8" ht="16.5" thickBot="1" x14ac:dyDescent="0.3">
      <c r="B121"/>
      <c r="E121" s="27"/>
      <c r="F121" s="39" t="s">
        <v>15</v>
      </c>
      <c r="G121" s="45">
        <f>SUM(G119:G120)</f>
        <v>4133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1886</v>
      </c>
      <c r="H124" s="16">
        <f>G124/G127</f>
        <v>0.44894072839800048</v>
      </c>
    </row>
    <row r="125" spans="2:8" x14ac:dyDescent="0.25">
      <c r="B125"/>
      <c r="E125" s="15"/>
      <c r="F125" s="11" t="s">
        <v>129</v>
      </c>
      <c r="G125" s="9">
        <v>652</v>
      </c>
      <c r="H125" s="16">
        <f>G125/G127</f>
        <v>0.15520114258509879</v>
      </c>
    </row>
    <row r="126" spans="2:8" ht="16.5" thickBot="1" x14ac:dyDescent="0.3">
      <c r="B126"/>
      <c r="E126" s="15"/>
      <c r="F126" s="23" t="s">
        <v>130</v>
      </c>
      <c r="G126" s="28">
        <v>1663</v>
      </c>
      <c r="H126" s="29">
        <f>G126/G127</f>
        <v>0.39585812901690076</v>
      </c>
    </row>
    <row r="127" spans="2:8" ht="16.5" thickBot="1" x14ac:dyDescent="0.3">
      <c r="B127"/>
      <c r="E127" s="27"/>
      <c r="F127" s="39" t="s">
        <v>15</v>
      </c>
      <c r="G127" s="45">
        <f>SUM(G124:G126)</f>
        <v>4201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2024</v>
      </c>
      <c r="H130" s="16">
        <f>G130/G134</f>
        <v>0.47556390977443608</v>
      </c>
    </row>
    <row r="131" spans="2:8" x14ac:dyDescent="0.25">
      <c r="B131"/>
      <c r="E131" s="15"/>
      <c r="F131" s="11" t="s">
        <v>133</v>
      </c>
      <c r="G131" s="9">
        <v>377</v>
      </c>
      <c r="H131" s="16">
        <f>G131/G134</f>
        <v>8.8580827067669177E-2</v>
      </c>
    </row>
    <row r="132" spans="2:8" x14ac:dyDescent="0.25">
      <c r="B132"/>
      <c r="E132" s="15"/>
      <c r="F132" s="11" t="s">
        <v>134</v>
      </c>
      <c r="G132" s="9">
        <v>1524</v>
      </c>
      <c r="H132" s="16">
        <f>G132/G134</f>
        <v>0.35808270676691728</v>
      </c>
    </row>
    <row r="133" spans="2:8" ht="16.5" thickBot="1" x14ac:dyDescent="0.3">
      <c r="B133"/>
      <c r="E133" s="15"/>
      <c r="F133" s="23" t="s">
        <v>135</v>
      </c>
      <c r="G133" s="28">
        <v>331</v>
      </c>
      <c r="H133" s="29">
        <f>G133/G134</f>
        <v>7.7772556390977438E-2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4256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2546</v>
      </c>
      <c r="H137" s="16">
        <f>G137/G139</f>
        <v>0.61393778635157947</v>
      </c>
    </row>
    <row r="138" spans="2:8" ht="16.5" thickBot="1" x14ac:dyDescent="0.3">
      <c r="B138"/>
      <c r="E138" s="15"/>
      <c r="F138" s="23" t="s">
        <v>138</v>
      </c>
      <c r="G138" s="28">
        <v>1601</v>
      </c>
      <c r="H138" s="29">
        <f>G138/G139</f>
        <v>0.38606221364842053</v>
      </c>
    </row>
    <row r="139" spans="2:8" ht="16.5" thickBot="1" x14ac:dyDescent="0.3">
      <c r="B139"/>
      <c r="E139" s="27"/>
      <c r="F139" s="39" t="s">
        <v>15</v>
      </c>
      <c r="G139" s="45">
        <f>SUM(G137:G138)</f>
        <v>4147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898</v>
      </c>
      <c r="H142" s="16">
        <f>G142/G146</f>
        <v>0.21129411764705883</v>
      </c>
    </row>
    <row r="143" spans="2:8" x14ac:dyDescent="0.25">
      <c r="E143" s="15"/>
      <c r="F143" s="11" t="s">
        <v>141</v>
      </c>
      <c r="G143" s="9">
        <v>1291</v>
      </c>
      <c r="H143" s="16">
        <f>G143/G146</f>
        <v>0.30376470588235294</v>
      </c>
    </row>
    <row r="144" spans="2:8" x14ac:dyDescent="0.25">
      <c r="E144" s="15"/>
      <c r="F144" s="11" t="s">
        <v>142</v>
      </c>
      <c r="G144" s="9">
        <v>662</v>
      </c>
      <c r="H144" s="16">
        <f>G144/G146</f>
        <v>0.15576470588235294</v>
      </c>
    </row>
    <row r="145" spans="5:8" ht="16.5" thickBot="1" x14ac:dyDescent="0.3">
      <c r="E145" s="15"/>
      <c r="F145" s="23" t="s">
        <v>143</v>
      </c>
      <c r="G145" s="28">
        <v>1399</v>
      </c>
      <c r="H145" s="29">
        <f>G145/G146</f>
        <v>0.32917647058823529</v>
      </c>
    </row>
    <row r="146" spans="5:8" ht="16.5" thickBot="1" x14ac:dyDescent="0.3">
      <c r="E146" s="27"/>
      <c r="F146" s="39" t="s">
        <v>15</v>
      </c>
      <c r="G146" s="45">
        <f>SUM(G142:G145)</f>
        <v>4250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2292</v>
      </c>
      <c r="H149" s="16">
        <f>G149/G152</f>
        <v>0.53815449636064805</v>
      </c>
    </row>
    <row r="150" spans="5:8" x14ac:dyDescent="0.25">
      <c r="E150" s="15"/>
      <c r="F150" s="11" t="s">
        <v>146</v>
      </c>
      <c r="G150" s="9">
        <v>697</v>
      </c>
      <c r="H150" s="16">
        <f>G150/G152</f>
        <v>0.16365343977459498</v>
      </c>
    </row>
    <row r="151" spans="5:8" ht="16.5" thickBot="1" x14ac:dyDescent="0.3">
      <c r="E151" s="15"/>
      <c r="F151" s="23" t="s">
        <v>147</v>
      </c>
      <c r="G151" s="28">
        <v>1270</v>
      </c>
      <c r="H151" s="29">
        <f>G151/G152</f>
        <v>0.298192063864757</v>
      </c>
    </row>
    <row r="152" spans="5:8" ht="16.5" thickBot="1" x14ac:dyDescent="0.3">
      <c r="E152" s="27"/>
      <c r="F152" s="39" t="s">
        <v>15</v>
      </c>
      <c r="G152" s="45">
        <f>SUM(G149:G151)</f>
        <v>4259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2016</v>
      </c>
      <c r="H155" s="16">
        <f>G155/G158</f>
        <v>0.48068669527896996</v>
      </c>
    </row>
    <row r="156" spans="5:8" x14ac:dyDescent="0.25">
      <c r="E156" s="15"/>
      <c r="F156" s="11" t="s">
        <v>150</v>
      </c>
      <c r="G156" s="9">
        <v>830</v>
      </c>
      <c r="H156" s="16">
        <f>G156/G158</f>
        <v>0.19790176442536958</v>
      </c>
    </row>
    <row r="157" spans="5:8" ht="16.5" thickBot="1" x14ac:dyDescent="0.3">
      <c r="E157" s="15"/>
      <c r="F157" s="23" t="s">
        <v>151</v>
      </c>
      <c r="G157" s="28">
        <v>1348</v>
      </c>
      <c r="H157" s="29">
        <f>G157/G158</f>
        <v>0.32141154029566049</v>
      </c>
    </row>
    <row r="158" spans="5:8" ht="16.5" thickBot="1" x14ac:dyDescent="0.3">
      <c r="E158" s="27"/>
      <c r="F158" s="39" t="s">
        <v>15</v>
      </c>
      <c r="G158" s="45">
        <f>SUM(G155:G157)</f>
        <v>4194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2594</v>
      </c>
      <c r="H161" s="16">
        <f>G161/G163</f>
        <v>0.62915352898374965</v>
      </c>
    </row>
    <row r="162" spans="5:8" ht="16.5" thickBot="1" x14ac:dyDescent="0.3">
      <c r="E162" s="15"/>
      <c r="F162" s="23" t="s">
        <v>154</v>
      </c>
      <c r="G162" s="28">
        <v>1529</v>
      </c>
      <c r="H162" s="29">
        <f>G162/G163</f>
        <v>0.37084647101625029</v>
      </c>
    </row>
    <row r="163" spans="5:8" ht="16.5" thickBot="1" x14ac:dyDescent="0.3">
      <c r="E163" s="27"/>
      <c r="F163" s="39" t="s">
        <v>15</v>
      </c>
      <c r="G163" s="45">
        <f>SUM(G161:G162)</f>
        <v>4123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2413</v>
      </c>
      <c r="H166" s="16">
        <f>G166/G168</f>
        <v>0.60673874779984915</v>
      </c>
    </row>
    <row r="167" spans="5:8" ht="16.5" thickBot="1" x14ac:dyDescent="0.3">
      <c r="E167" s="15"/>
      <c r="F167" s="23" t="s">
        <v>157</v>
      </c>
      <c r="G167" s="28">
        <v>1564</v>
      </c>
      <c r="H167" s="29">
        <f>G167/G168</f>
        <v>0.39326125220015085</v>
      </c>
    </row>
    <row r="168" spans="5:8" ht="16.5" thickBot="1" x14ac:dyDescent="0.3">
      <c r="E168" s="27"/>
      <c r="F168" s="39" t="s">
        <v>15</v>
      </c>
      <c r="G168" s="45">
        <f>SUM(G166:G167)</f>
        <v>3977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1368</v>
      </c>
      <c r="H171" s="16">
        <f>G171/G176</f>
        <v>0.22811405702851426</v>
      </c>
    </row>
    <row r="172" spans="5:8" x14ac:dyDescent="0.25">
      <c r="E172" s="15"/>
      <c r="F172" s="11" t="s">
        <v>50</v>
      </c>
      <c r="G172" s="9">
        <v>1760</v>
      </c>
      <c r="H172" s="16">
        <f>G172/G176</f>
        <v>0.29348007337001836</v>
      </c>
    </row>
    <row r="173" spans="5:8" x14ac:dyDescent="0.25">
      <c r="E173" s="15"/>
      <c r="F173" s="11" t="s">
        <v>160</v>
      </c>
      <c r="G173" s="9">
        <v>1190</v>
      </c>
      <c r="H173" s="16">
        <f>G173/G176</f>
        <v>0.19843254960813742</v>
      </c>
    </row>
    <row r="174" spans="5:8" x14ac:dyDescent="0.25">
      <c r="E174" s="15"/>
      <c r="F174" s="11" t="s">
        <v>161</v>
      </c>
      <c r="G174" s="9">
        <v>538</v>
      </c>
      <c r="H174" s="16">
        <f>G174/G176</f>
        <v>8.9711522427880608E-2</v>
      </c>
    </row>
    <row r="175" spans="5:8" ht="16.5" thickBot="1" x14ac:dyDescent="0.3">
      <c r="E175" s="15"/>
      <c r="F175" s="23" t="s">
        <v>162</v>
      </c>
      <c r="G175" s="28">
        <v>1141</v>
      </c>
      <c r="H175" s="29">
        <f>G175/G176</f>
        <v>0.19026179756544939</v>
      </c>
    </row>
    <row r="176" spans="5:8" ht="16.5" thickBot="1" x14ac:dyDescent="0.3">
      <c r="E176" s="27"/>
      <c r="F176" s="39" t="s">
        <v>15</v>
      </c>
      <c r="G176" s="45">
        <f>SUM(G171:G175)</f>
        <v>5997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4430</v>
      </c>
      <c r="H179" s="16">
        <f>G179/G181</f>
        <v>0.77366398882291298</v>
      </c>
    </row>
    <row r="180" spans="5:8" ht="16.5" thickBot="1" x14ac:dyDescent="0.3">
      <c r="E180" s="15"/>
      <c r="F180" s="23" t="s">
        <v>165</v>
      </c>
      <c r="G180" s="28">
        <v>1296</v>
      </c>
      <c r="H180" s="29">
        <f>G180/G181</f>
        <v>0.22633601117708696</v>
      </c>
    </row>
    <row r="181" spans="5:8" ht="16.5" thickBot="1" x14ac:dyDescent="0.3">
      <c r="E181" s="27"/>
      <c r="F181" s="39" t="s">
        <v>15</v>
      </c>
      <c r="G181" s="45">
        <f>SUM(G179:G180)</f>
        <v>5726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3446</v>
      </c>
      <c r="H184" s="16">
        <f>G184/G186</f>
        <v>0.61393194370212012</v>
      </c>
    </row>
    <row r="185" spans="5:8" ht="16.5" thickBot="1" x14ac:dyDescent="0.3">
      <c r="E185" s="15"/>
      <c r="F185" s="23" t="s">
        <v>168</v>
      </c>
      <c r="G185" s="28">
        <v>2167</v>
      </c>
      <c r="H185" s="29">
        <f>G185/G186</f>
        <v>0.38606805629787994</v>
      </c>
    </row>
    <row r="186" spans="5:8" ht="16.5" thickBot="1" x14ac:dyDescent="0.3">
      <c r="E186" s="27"/>
      <c r="F186" s="39" t="s">
        <v>15</v>
      </c>
      <c r="G186" s="45">
        <f>SUM(G184:G185)</f>
        <v>5613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F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1.5" customWidth="1"/>
    <col min="16" max="16" width="10.875" style="1"/>
    <col min="17" max="17" width="12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283</v>
      </c>
      <c r="K2" s="13"/>
      <c r="L2" s="44" t="s">
        <v>16</v>
      </c>
      <c r="M2" s="19" t="s">
        <v>17</v>
      </c>
      <c r="O2" s="12" t="s">
        <v>507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71</v>
      </c>
      <c r="C3" s="16">
        <f>B3/B16</f>
        <v>3.6975315071346737E-3</v>
      </c>
      <c r="E3" s="15" t="s">
        <v>56</v>
      </c>
      <c r="F3" s="8" t="s">
        <v>57</v>
      </c>
      <c r="G3" s="9">
        <v>1148</v>
      </c>
      <c r="H3" s="16">
        <f>G3/G5</f>
        <v>0.45357566179375741</v>
      </c>
      <c r="J3" s="15"/>
      <c r="K3" s="8" t="s">
        <v>190</v>
      </c>
      <c r="L3" s="9">
        <v>2438</v>
      </c>
      <c r="M3" s="16">
        <f>L3/L7</f>
        <v>0.69956958393113344</v>
      </c>
      <c r="O3" s="15" t="s">
        <v>508</v>
      </c>
      <c r="P3" s="9">
        <v>2733</v>
      </c>
      <c r="Q3" s="16">
        <f>P3/P6</f>
        <v>0.16844375963020031</v>
      </c>
    </row>
    <row r="4" spans="1:17" ht="16.5" thickBot="1" x14ac:dyDescent="0.3">
      <c r="A4" s="15" t="s">
        <v>3</v>
      </c>
      <c r="B4" s="9">
        <v>2088</v>
      </c>
      <c r="C4" s="16">
        <f>B4/B16</f>
        <v>0.10873867305489011</v>
      </c>
      <c r="E4" s="15"/>
      <c r="F4" s="24" t="s">
        <v>58</v>
      </c>
      <c r="G4" s="28">
        <v>1383</v>
      </c>
      <c r="H4" s="29">
        <f>G4/G5</f>
        <v>0.54642433820624259</v>
      </c>
      <c r="J4" s="15"/>
      <c r="K4" s="8" t="s">
        <v>188</v>
      </c>
      <c r="L4" s="9">
        <v>568</v>
      </c>
      <c r="M4" s="16">
        <f>L4/L7</f>
        <v>0.1629842180774749</v>
      </c>
      <c r="O4" s="15" t="s">
        <v>509</v>
      </c>
      <c r="P4" s="9">
        <v>5610</v>
      </c>
      <c r="Q4" s="16">
        <f>P4/P6</f>
        <v>0.34576271186440677</v>
      </c>
    </row>
    <row r="5" spans="1:17" ht="16.5" thickBot="1" x14ac:dyDescent="0.3">
      <c r="A5" s="15" t="s">
        <v>4</v>
      </c>
      <c r="B5" s="9">
        <v>18</v>
      </c>
      <c r="C5" s="16">
        <f>B5/B16</f>
        <v>9.3740235392146651E-4</v>
      </c>
      <c r="E5" s="27"/>
      <c r="F5" s="32" t="s">
        <v>15</v>
      </c>
      <c r="G5" s="45">
        <f>SUM(G3:G4)</f>
        <v>2531</v>
      </c>
      <c r="H5" s="34">
        <f>SUM(H3:H4)</f>
        <v>1</v>
      </c>
      <c r="J5" s="15"/>
      <c r="K5" s="24" t="s">
        <v>191</v>
      </c>
      <c r="L5" s="9">
        <v>315</v>
      </c>
      <c r="M5" s="16">
        <f>L5/L7</f>
        <v>9.0387374461979919E-2</v>
      </c>
      <c r="O5" s="17" t="s">
        <v>510</v>
      </c>
      <c r="P5" s="40">
        <v>7882</v>
      </c>
      <c r="Q5" s="41">
        <f>P5/P6</f>
        <v>0.48579352850539292</v>
      </c>
    </row>
    <row r="6" spans="1:17" ht="16.5" thickBot="1" x14ac:dyDescent="0.3">
      <c r="A6" s="15" t="s">
        <v>5</v>
      </c>
      <c r="B6" s="9">
        <v>4107</v>
      </c>
      <c r="C6" s="16">
        <f>B6/B16</f>
        <v>0.21388397041974794</v>
      </c>
      <c r="J6" s="15"/>
      <c r="K6" s="8" t="s">
        <v>189</v>
      </c>
      <c r="L6" s="28">
        <v>164</v>
      </c>
      <c r="M6" s="29">
        <f>L6/L7</f>
        <v>4.7058823529411764E-2</v>
      </c>
      <c r="O6" s="32" t="s">
        <v>15</v>
      </c>
      <c r="P6" s="45">
        <f>SUM(P3:P5)</f>
        <v>16225</v>
      </c>
      <c r="Q6" s="34">
        <f>SUM(Q3:Q5)</f>
        <v>1</v>
      </c>
    </row>
    <row r="7" spans="1:17" ht="16.5" thickBot="1" x14ac:dyDescent="0.3">
      <c r="A7" s="15" t="s">
        <v>6</v>
      </c>
      <c r="B7" s="9">
        <v>11</v>
      </c>
      <c r="C7" s="16">
        <f>B7/B16</f>
        <v>5.7285699406311845E-4</v>
      </c>
      <c r="E7" s="12" t="s">
        <v>59</v>
      </c>
      <c r="F7" s="13"/>
      <c r="G7" s="42" t="s">
        <v>16</v>
      </c>
      <c r="H7" s="19" t="s">
        <v>17</v>
      </c>
      <c r="J7" s="27"/>
      <c r="K7" s="32" t="s">
        <v>15</v>
      </c>
      <c r="L7" s="45">
        <f>SUM(L3:L6)</f>
        <v>3485</v>
      </c>
      <c r="M7" s="34">
        <f>SUM(M3:M6)</f>
        <v>1</v>
      </c>
    </row>
    <row r="8" spans="1:17" ht="16.5" thickBot="1" x14ac:dyDescent="0.3">
      <c r="A8" s="15" t="s">
        <v>7</v>
      </c>
      <c r="B8" s="9">
        <v>6</v>
      </c>
      <c r="C8" s="16">
        <f>B8/B16</f>
        <v>3.1246745130715552E-4</v>
      </c>
      <c r="E8" s="15"/>
      <c r="F8" s="8" t="s">
        <v>60</v>
      </c>
      <c r="G8" s="9">
        <v>987</v>
      </c>
      <c r="H8" s="16">
        <f>G8/G11</f>
        <v>0.31234177215189873</v>
      </c>
      <c r="O8" s="12" t="s">
        <v>511</v>
      </c>
      <c r="P8" s="44" t="s">
        <v>16</v>
      </c>
      <c r="Q8" s="19" t="s">
        <v>17</v>
      </c>
    </row>
    <row r="9" spans="1:17" x14ac:dyDescent="0.25">
      <c r="A9" s="15" t="s">
        <v>8</v>
      </c>
      <c r="B9" s="9">
        <v>47</v>
      </c>
      <c r="C9" s="16">
        <f>B9/B16</f>
        <v>2.4476617019060514E-3</v>
      </c>
      <c r="E9" s="15"/>
      <c r="F9" s="8" t="s">
        <v>61</v>
      </c>
      <c r="G9" s="9">
        <v>1151</v>
      </c>
      <c r="H9" s="16">
        <f>G9/G11</f>
        <v>0.36424050632911392</v>
      </c>
      <c r="J9" s="12" t="s">
        <v>201</v>
      </c>
      <c r="K9" s="13"/>
      <c r="L9" s="44" t="s">
        <v>16</v>
      </c>
      <c r="M9" s="19" t="s">
        <v>17</v>
      </c>
      <c r="O9" s="15" t="s">
        <v>512</v>
      </c>
      <c r="P9" s="9">
        <v>5577</v>
      </c>
      <c r="Q9" s="16">
        <f>P9/P11</f>
        <v>0.34832302791830616</v>
      </c>
    </row>
    <row r="10" spans="1:17" ht="16.5" thickBot="1" x14ac:dyDescent="0.3">
      <c r="A10" s="15" t="s">
        <v>9</v>
      </c>
      <c r="B10" s="9">
        <v>749</v>
      </c>
      <c r="C10" s="16">
        <f>B10/B16</f>
        <v>3.9006353504843244E-2</v>
      </c>
      <c r="E10" s="15"/>
      <c r="F10" s="24" t="s">
        <v>62</v>
      </c>
      <c r="G10" s="28">
        <v>1022</v>
      </c>
      <c r="H10" s="29">
        <f>G10/G11</f>
        <v>0.32341772151898734</v>
      </c>
      <c r="J10" s="15"/>
      <c r="K10" s="8" t="s">
        <v>204</v>
      </c>
      <c r="L10" s="9">
        <v>1596</v>
      </c>
      <c r="M10" s="16" t="e">
        <f>L10/L14</f>
        <v>#DIV/0!</v>
      </c>
      <c r="O10" s="17" t="s">
        <v>513</v>
      </c>
      <c r="P10" s="40">
        <v>10434</v>
      </c>
      <c r="Q10" s="41">
        <f>P10/P11</f>
        <v>0.65167697208169384</v>
      </c>
    </row>
    <row r="11" spans="1:17" ht="16.5" thickBot="1" x14ac:dyDescent="0.3">
      <c r="A11" s="15" t="s">
        <v>10</v>
      </c>
      <c r="B11" s="9">
        <v>37</v>
      </c>
      <c r="C11" s="16">
        <f>B11/B16</f>
        <v>1.9268826163941256E-3</v>
      </c>
      <c r="E11" s="27"/>
      <c r="F11" s="32" t="s">
        <v>15</v>
      </c>
      <c r="G11" s="45">
        <f>SUM(G8:G10)</f>
        <v>3160</v>
      </c>
      <c r="H11" s="34">
        <f>SUM(H8:H10)</f>
        <v>1</v>
      </c>
      <c r="J11" s="15"/>
      <c r="K11" s="8" t="s">
        <v>203</v>
      </c>
      <c r="L11" s="9">
        <v>773</v>
      </c>
      <c r="M11" s="16">
        <f>L11/L13</f>
        <v>0.21383125864453664</v>
      </c>
      <c r="O11" s="32" t="s">
        <v>15</v>
      </c>
      <c r="P11" s="45">
        <f>SUM(P9:P10)</f>
        <v>16011</v>
      </c>
      <c r="Q11" s="34">
        <f>SUM(Q9:Q10)</f>
        <v>1</v>
      </c>
    </row>
    <row r="12" spans="1:17" ht="16.5" thickBot="1" x14ac:dyDescent="0.3">
      <c r="A12" s="15" t="s">
        <v>11</v>
      </c>
      <c r="B12" s="9">
        <v>3619</v>
      </c>
      <c r="C12" s="16">
        <f>B12/B16</f>
        <v>0.18846995104676595</v>
      </c>
      <c r="F12" s="4"/>
      <c r="J12" s="15"/>
      <c r="K12" s="10" t="s">
        <v>202</v>
      </c>
      <c r="L12" s="28">
        <v>1246</v>
      </c>
      <c r="M12" s="29">
        <f>L12/L13</f>
        <v>0.34467496542185339</v>
      </c>
    </row>
    <row r="13" spans="1:17" ht="16.5" thickBot="1" x14ac:dyDescent="0.3">
      <c r="A13" s="15" t="s">
        <v>12</v>
      </c>
      <c r="B13" s="9">
        <v>16</v>
      </c>
      <c r="C13" s="16">
        <f>B13/B16</f>
        <v>8.3324653681908132E-4</v>
      </c>
      <c r="E13" s="20" t="s">
        <v>63</v>
      </c>
      <c r="F13" s="13"/>
      <c r="G13" s="42" t="s">
        <v>16</v>
      </c>
      <c r="H13" s="19" t="s">
        <v>17</v>
      </c>
      <c r="J13" s="27"/>
      <c r="K13" s="32" t="s">
        <v>15</v>
      </c>
      <c r="L13" s="45">
        <f>SUM(L10:L12)</f>
        <v>3615</v>
      </c>
      <c r="M13" s="34" t="e">
        <f>SUM(M10:M12)</f>
        <v>#DIV/0!</v>
      </c>
      <c r="O13" s="12" t="s">
        <v>301</v>
      </c>
      <c r="P13" s="44" t="s">
        <v>16</v>
      </c>
      <c r="Q13" s="19" t="s">
        <v>17</v>
      </c>
    </row>
    <row r="14" spans="1:17" ht="16.5" thickBot="1" x14ac:dyDescent="0.3">
      <c r="A14" s="15" t="s">
        <v>13</v>
      </c>
      <c r="B14" s="9">
        <v>8262</v>
      </c>
      <c r="C14" s="16">
        <f>B14/B16</f>
        <v>0.43026768044995312</v>
      </c>
      <c r="E14" s="21"/>
      <c r="F14" s="10" t="s">
        <v>64</v>
      </c>
      <c r="G14" s="9">
        <v>1274</v>
      </c>
      <c r="H14" s="16">
        <f>G14/G17</f>
        <v>0.42325581395348838</v>
      </c>
      <c r="O14" s="15" t="s">
        <v>514</v>
      </c>
      <c r="P14" s="9">
        <v>2574</v>
      </c>
      <c r="Q14" s="16">
        <f>P14/P16</f>
        <v>0.63057324840764328</v>
      </c>
    </row>
    <row r="15" spans="1:17" ht="16.5" thickBot="1" x14ac:dyDescent="0.3">
      <c r="A15" s="22" t="s">
        <v>14</v>
      </c>
      <c r="B15" s="28">
        <v>171</v>
      </c>
      <c r="C15" s="29">
        <f>B15/B16</f>
        <v>8.905322362253932E-3</v>
      </c>
      <c r="E15" s="21"/>
      <c r="F15" s="10" t="s">
        <v>65</v>
      </c>
      <c r="G15" s="9">
        <v>1070</v>
      </c>
      <c r="H15" s="16">
        <f>G15/G17</f>
        <v>0.35548172757475083</v>
      </c>
      <c r="J15" s="12" t="s">
        <v>233</v>
      </c>
      <c r="K15" s="13"/>
      <c r="L15" s="44" t="s">
        <v>16</v>
      </c>
      <c r="M15" s="19" t="s">
        <v>17</v>
      </c>
      <c r="O15" s="17" t="s">
        <v>515</v>
      </c>
      <c r="P15" s="40">
        <v>1508</v>
      </c>
      <c r="Q15" s="41">
        <f>P15/P16</f>
        <v>0.36942675159235666</v>
      </c>
    </row>
    <row r="16" spans="1:17" ht="16.5" thickBot="1" x14ac:dyDescent="0.3">
      <c r="A16" s="32" t="s">
        <v>15</v>
      </c>
      <c r="B16" s="45">
        <f>SUM(B3:B15)</f>
        <v>19202</v>
      </c>
      <c r="C16" s="34">
        <f>SUM(C3:C15)</f>
        <v>0.99999999999999989</v>
      </c>
      <c r="E16" s="15"/>
      <c r="F16" s="31" t="s">
        <v>66</v>
      </c>
      <c r="G16" s="28">
        <v>666</v>
      </c>
      <c r="H16" s="29">
        <f>G16/G17</f>
        <v>0.22126245847176079</v>
      </c>
      <c r="J16" s="15"/>
      <c r="K16" s="8" t="s">
        <v>234</v>
      </c>
      <c r="L16" s="9">
        <v>1580</v>
      </c>
      <c r="M16" s="16">
        <f>L16/L18</f>
        <v>0.56048244058176655</v>
      </c>
      <c r="O16" s="32" t="s">
        <v>15</v>
      </c>
      <c r="P16" s="45">
        <f>SUM(P14:P15)</f>
        <v>4082</v>
      </c>
      <c r="Q16" s="34">
        <f>SUM(Q14:Q15)</f>
        <v>1</v>
      </c>
    </row>
    <row r="17" spans="1:13" ht="16.5" thickBot="1" x14ac:dyDescent="0.3">
      <c r="E17" s="27"/>
      <c r="F17" s="38" t="s">
        <v>15</v>
      </c>
      <c r="G17" s="45">
        <f>SUM(G14:G16)</f>
        <v>3010</v>
      </c>
      <c r="H17" s="34">
        <f>SUM(H14:H16)</f>
        <v>1</v>
      </c>
      <c r="J17" s="15"/>
      <c r="K17" s="24" t="s">
        <v>235</v>
      </c>
      <c r="L17" s="28">
        <v>1239</v>
      </c>
      <c r="M17" s="29">
        <f>L17/L18</f>
        <v>0.43951755941823339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27"/>
      <c r="K18" s="32" t="s">
        <v>15</v>
      </c>
      <c r="L18" s="45">
        <f>SUM(L16:L17)</f>
        <v>2819</v>
      </c>
      <c r="M18" s="34">
        <f>SUM(M16:M17)</f>
        <v>1</v>
      </c>
    </row>
    <row r="19" spans="1:13" ht="16.5" thickBot="1" x14ac:dyDescent="0.3">
      <c r="A19" s="15" t="s">
        <v>19</v>
      </c>
      <c r="B19" s="9">
        <v>374</v>
      </c>
      <c r="C19" s="16">
        <f>B19/B24</f>
        <v>2.1887985017849828E-2</v>
      </c>
      <c r="E19" s="12" t="s">
        <v>67</v>
      </c>
      <c r="F19" s="13"/>
      <c r="G19" s="42" t="s">
        <v>16</v>
      </c>
      <c r="H19" s="19" t="s">
        <v>17</v>
      </c>
    </row>
    <row r="20" spans="1:13" x14ac:dyDescent="0.25">
      <c r="A20" s="15" t="s">
        <v>20</v>
      </c>
      <c r="B20" s="9">
        <v>446</v>
      </c>
      <c r="C20" s="16">
        <f>B20/B24</f>
        <v>2.6101714753906477E-2</v>
      </c>
      <c r="E20" s="15"/>
      <c r="F20" s="11" t="s">
        <v>68</v>
      </c>
      <c r="G20" s="9">
        <v>1191</v>
      </c>
      <c r="H20" s="16">
        <f>G20/G22</f>
        <v>0.41083132114522247</v>
      </c>
      <c r="J20" s="12" t="s">
        <v>251</v>
      </c>
      <c r="K20" s="13"/>
      <c r="L20" s="44" t="s">
        <v>16</v>
      </c>
      <c r="M20" s="19" t="s">
        <v>17</v>
      </c>
    </row>
    <row r="21" spans="1:13" ht="16.5" thickBot="1" x14ac:dyDescent="0.3">
      <c r="A21" s="15" t="s">
        <v>21</v>
      </c>
      <c r="B21" s="9">
        <v>4917</v>
      </c>
      <c r="C21" s="16">
        <f>B21/B24</f>
        <v>0.28776262655820212</v>
      </c>
      <c r="E21" s="15"/>
      <c r="F21" s="23" t="s">
        <v>69</v>
      </c>
      <c r="G21" s="28">
        <v>1708</v>
      </c>
      <c r="H21" s="29">
        <f>G21/G22</f>
        <v>0.58916867885477753</v>
      </c>
      <c r="J21" s="15"/>
      <c r="K21" s="8" t="s">
        <v>253</v>
      </c>
      <c r="L21" s="9">
        <v>2311</v>
      </c>
      <c r="M21" s="16">
        <f>L21/L23</f>
        <v>0.39050354849611357</v>
      </c>
    </row>
    <row r="22" spans="1:13" ht="16.5" thickBot="1" x14ac:dyDescent="0.3">
      <c r="A22" s="15" t="s">
        <v>22</v>
      </c>
      <c r="B22" s="9">
        <v>500</v>
      </c>
      <c r="C22" s="16">
        <f>B22/B24</f>
        <v>2.9262012055948968E-2</v>
      </c>
      <c r="E22" s="27"/>
      <c r="F22" s="39" t="s">
        <v>15</v>
      </c>
      <c r="G22" s="45">
        <f>SUM(G20:G21)</f>
        <v>2899</v>
      </c>
      <c r="H22" s="34">
        <f>SUM(H20:H21)</f>
        <v>1</v>
      </c>
      <c r="J22" s="15"/>
      <c r="K22" s="10" t="s">
        <v>252</v>
      </c>
      <c r="L22" s="28">
        <v>3607</v>
      </c>
      <c r="M22" s="29">
        <f>L22/L23</f>
        <v>0.60949645150388643</v>
      </c>
    </row>
    <row r="23" spans="1:13" ht="16.5" thickBot="1" x14ac:dyDescent="0.3">
      <c r="A23" s="22" t="s">
        <v>23</v>
      </c>
      <c r="B23" s="28">
        <v>10850</v>
      </c>
      <c r="C23" s="29">
        <f>B23/B24</f>
        <v>0.63498566161409253</v>
      </c>
      <c r="F23" s="3"/>
      <c r="J23" s="27"/>
      <c r="K23" s="32" t="s">
        <v>15</v>
      </c>
      <c r="L23" s="45">
        <f>SUM(L21:L22)</f>
        <v>5918</v>
      </c>
      <c r="M23" s="34">
        <f>SUM(M21:M22)</f>
        <v>1</v>
      </c>
    </row>
    <row r="24" spans="1:13" ht="16.5" thickBot="1" x14ac:dyDescent="0.3">
      <c r="A24" s="35" t="s">
        <v>15</v>
      </c>
      <c r="B24" s="45">
        <f>SUM(B19:B23)</f>
        <v>17087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833</v>
      </c>
      <c r="H25" s="16">
        <f>G25/G29</f>
        <v>0.28753883327580254</v>
      </c>
      <c r="J25" s="12" t="s">
        <v>254</v>
      </c>
      <c r="K25" s="13"/>
      <c r="L25" s="44" t="s">
        <v>16</v>
      </c>
      <c r="M25" s="19" t="s">
        <v>17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475</v>
      </c>
      <c r="H26" s="16">
        <f>G26/G29</f>
        <v>0.16396272005522955</v>
      </c>
      <c r="J26" s="15"/>
      <c r="K26" s="8" t="s">
        <v>256</v>
      </c>
      <c r="L26" s="9">
        <v>2225</v>
      </c>
      <c r="M26" s="16">
        <f>L26/L28</f>
        <v>0.38184314398489788</v>
      </c>
    </row>
    <row r="27" spans="1:13" ht="16.5" thickBot="1" x14ac:dyDescent="0.3">
      <c r="A27" s="15" t="s">
        <v>38</v>
      </c>
      <c r="B27" s="9">
        <v>2788</v>
      </c>
      <c r="C27" s="16">
        <f>B27/B29</f>
        <v>0.1999139538218844</v>
      </c>
      <c r="E27" s="15"/>
      <c r="F27" s="11" t="s">
        <v>73</v>
      </c>
      <c r="G27" s="9">
        <v>434</v>
      </c>
      <c r="H27" s="16">
        <f>G27/G29</f>
        <v>0.14981014842940973</v>
      </c>
      <c r="J27" s="15"/>
      <c r="K27" s="10" t="s">
        <v>255</v>
      </c>
      <c r="L27" s="28">
        <v>3602</v>
      </c>
      <c r="M27" s="29">
        <f>L27/L28</f>
        <v>0.61815685601510206</v>
      </c>
    </row>
    <row r="28" spans="1:13" ht="16.5" thickBot="1" x14ac:dyDescent="0.3">
      <c r="A28" s="22" t="s">
        <v>39</v>
      </c>
      <c r="B28" s="28">
        <v>11158</v>
      </c>
      <c r="C28" s="29">
        <f>B28/B29</f>
        <v>0.80008604617811563</v>
      </c>
      <c r="E28" s="15"/>
      <c r="F28" s="23" t="s">
        <v>74</v>
      </c>
      <c r="G28" s="28">
        <v>1155</v>
      </c>
      <c r="H28" s="29">
        <f>G28/G29</f>
        <v>0.39868829823955815</v>
      </c>
      <c r="J28" s="27"/>
      <c r="K28" s="32" t="s">
        <v>15</v>
      </c>
      <c r="L28" s="45">
        <f>SUM(L26:L27)</f>
        <v>5827</v>
      </c>
      <c r="M28" s="34">
        <f>SUM(M26:M27)</f>
        <v>1</v>
      </c>
    </row>
    <row r="29" spans="1:13" ht="16.5" thickBot="1" x14ac:dyDescent="0.3">
      <c r="A29" s="32" t="s">
        <v>15</v>
      </c>
      <c r="B29" s="45">
        <f>SUM(B27:B28)</f>
        <v>13946</v>
      </c>
      <c r="C29" s="34">
        <f>SUM(C27:C28)</f>
        <v>1</v>
      </c>
      <c r="E29" s="27"/>
      <c r="F29" s="39" t="s">
        <v>15</v>
      </c>
      <c r="G29" s="45">
        <f>SUM(G25:G28)</f>
        <v>2897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  <c r="J30" s="12" t="s">
        <v>257</v>
      </c>
      <c r="K30" s="13"/>
      <c r="L30" s="44" t="s">
        <v>16</v>
      </c>
      <c r="M30" s="19" t="s">
        <v>17</v>
      </c>
    </row>
    <row r="31" spans="1:13" x14ac:dyDescent="0.25">
      <c r="A31" s="12" t="s">
        <v>48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15"/>
      <c r="K31" s="8" t="s">
        <v>258</v>
      </c>
      <c r="L31" s="9">
        <v>1700</v>
      </c>
      <c r="M31" s="16">
        <f>L31/L33</f>
        <v>0.292146416910122</v>
      </c>
    </row>
    <row r="32" spans="1:13" ht="16.5" thickBot="1" x14ac:dyDescent="0.3">
      <c r="A32" s="15" t="s">
        <v>50</v>
      </c>
      <c r="B32" s="9">
        <v>1843</v>
      </c>
      <c r="C32" s="16">
        <f>B32/B35</f>
        <v>0.46063484128967758</v>
      </c>
      <c r="E32" s="15"/>
      <c r="F32" s="11" t="s">
        <v>628</v>
      </c>
      <c r="G32" s="95">
        <v>923</v>
      </c>
      <c r="H32" s="16">
        <f>G32/G37</f>
        <v>0.33165648580668344</v>
      </c>
      <c r="J32" s="15"/>
      <c r="K32" s="24" t="s">
        <v>259</v>
      </c>
      <c r="L32" s="28">
        <v>4119</v>
      </c>
      <c r="M32" s="29">
        <f>L32/L33</f>
        <v>0.707853583089878</v>
      </c>
    </row>
    <row r="33" spans="1:13" ht="16.5" thickBot="1" x14ac:dyDescent="0.3">
      <c r="A33" s="22" t="s">
        <v>51</v>
      </c>
      <c r="B33" s="9">
        <v>540</v>
      </c>
      <c r="C33" s="16">
        <f>B33/B35</f>
        <v>0.13496625843539115</v>
      </c>
      <c r="E33" s="15"/>
      <c r="F33" s="11" t="s">
        <v>629</v>
      </c>
      <c r="G33" s="95">
        <v>377</v>
      </c>
      <c r="H33" s="16">
        <f>G33/G37</f>
        <v>0.13546532518864535</v>
      </c>
      <c r="J33" s="27"/>
      <c r="K33" s="32" t="s">
        <v>15</v>
      </c>
      <c r="L33" s="45">
        <f>SUM(L31:L32)</f>
        <v>5819</v>
      </c>
      <c r="M33" s="34">
        <f>SUM(M31:M32)</f>
        <v>1</v>
      </c>
    </row>
    <row r="34" spans="1:13" ht="16.5" thickBot="1" x14ac:dyDescent="0.3">
      <c r="A34" s="22" t="s">
        <v>49</v>
      </c>
      <c r="B34" s="28">
        <v>1618</v>
      </c>
      <c r="C34" s="29">
        <f>B34/B35</f>
        <v>0.40439890027493125</v>
      </c>
      <c r="E34" s="15"/>
      <c r="F34" s="11" t="s">
        <v>630</v>
      </c>
      <c r="G34" s="95">
        <v>591</v>
      </c>
      <c r="H34" s="16">
        <f>G34/G37</f>
        <v>0.21236076176787638</v>
      </c>
    </row>
    <row r="35" spans="1:13" ht="16.5" thickBot="1" x14ac:dyDescent="0.3">
      <c r="A35" s="32" t="s">
        <v>15</v>
      </c>
      <c r="B35" s="45">
        <f>SUM(B32:B34)</f>
        <v>4001</v>
      </c>
      <c r="C35" s="34">
        <f>SUM(C32:C34)</f>
        <v>1</v>
      </c>
      <c r="E35" s="15"/>
      <c r="F35" s="11" t="s">
        <v>631</v>
      </c>
      <c r="G35" s="95">
        <v>699</v>
      </c>
      <c r="H35" s="16">
        <f>G35/G37</f>
        <v>0.25116780452748833</v>
      </c>
    </row>
    <row r="36" spans="1:13" ht="16.5" thickBot="1" x14ac:dyDescent="0.3">
      <c r="E36" s="15"/>
      <c r="F36" s="23" t="s">
        <v>632</v>
      </c>
      <c r="G36" s="96">
        <v>193</v>
      </c>
      <c r="H36" s="29">
        <f>G36/G37</f>
        <v>6.9349622709306502E-2</v>
      </c>
    </row>
    <row r="37" spans="1:13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2783</v>
      </c>
      <c r="H37" s="37">
        <f>SUM(H32:H36)</f>
        <v>1</v>
      </c>
    </row>
    <row r="38" spans="1:13" ht="16.5" thickBot="1" x14ac:dyDescent="0.3">
      <c r="A38" s="15" t="s">
        <v>53</v>
      </c>
      <c r="B38" s="9">
        <v>9986</v>
      </c>
      <c r="C38" s="16">
        <f>B38/B40</f>
        <v>0.65131750587007564</v>
      </c>
      <c r="F38" s="3"/>
    </row>
    <row r="39" spans="1:13" ht="16.5" thickBot="1" x14ac:dyDescent="0.3">
      <c r="A39" s="22" t="s">
        <v>54</v>
      </c>
      <c r="B39" s="28">
        <v>5346</v>
      </c>
      <c r="C39" s="29">
        <f>B39/B40</f>
        <v>0.34868249412992436</v>
      </c>
      <c r="E39" s="12" t="s">
        <v>627</v>
      </c>
      <c r="F39" s="13"/>
      <c r="G39" s="42" t="s">
        <v>16</v>
      </c>
      <c r="H39" s="19" t="s">
        <v>17</v>
      </c>
    </row>
    <row r="40" spans="1:13" ht="16.5" thickBot="1" x14ac:dyDescent="0.3">
      <c r="A40" s="32" t="s">
        <v>15</v>
      </c>
      <c r="B40" s="45">
        <f>SUM(B38:B39)</f>
        <v>15332</v>
      </c>
      <c r="C40" s="34">
        <f>SUM(C38:C39)</f>
        <v>1</v>
      </c>
      <c r="E40" s="15"/>
      <c r="F40" s="11" t="s">
        <v>76</v>
      </c>
      <c r="G40" s="9">
        <v>1259</v>
      </c>
      <c r="H40" s="16">
        <f>G40/G44</f>
        <v>0.46646906261578364</v>
      </c>
    </row>
    <row r="41" spans="1:13" x14ac:dyDescent="0.25">
      <c r="E41" s="15"/>
      <c r="F41" s="11" t="s">
        <v>77</v>
      </c>
      <c r="G41" s="9">
        <v>485</v>
      </c>
      <c r="H41" s="16">
        <f>G41/G44</f>
        <v>0.17969618377176733</v>
      </c>
    </row>
    <row r="42" spans="1:13" x14ac:dyDescent="0.25">
      <c r="E42" s="15"/>
      <c r="F42" s="11" t="s">
        <v>78</v>
      </c>
      <c r="G42" s="9">
        <v>599</v>
      </c>
      <c r="H42" s="16">
        <f>G42/G44</f>
        <v>0.22193404964801777</v>
      </c>
    </row>
    <row r="43" spans="1:13" ht="16.5" thickBot="1" x14ac:dyDescent="0.3">
      <c r="E43" s="15"/>
      <c r="F43" s="23" t="s">
        <v>79</v>
      </c>
      <c r="G43" s="28">
        <v>356</v>
      </c>
      <c r="H43" s="29">
        <f>G43/G44</f>
        <v>0.13190070396443127</v>
      </c>
    </row>
    <row r="44" spans="1:13" ht="16.5" thickBot="1" x14ac:dyDescent="0.3">
      <c r="E44" s="27"/>
      <c r="F44" s="39" t="s">
        <v>15</v>
      </c>
      <c r="G44" s="45">
        <f>SUM(G40:G43)</f>
        <v>2699</v>
      </c>
      <c r="H44" s="34">
        <f>SUM(H40:H43)</f>
        <v>1</v>
      </c>
    </row>
    <row r="45" spans="1:13" ht="16.5" thickBot="1" x14ac:dyDescent="0.3">
      <c r="E45" s="4"/>
      <c r="F45" s="3"/>
      <c r="G45" s="43"/>
      <c r="H45" s="4"/>
    </row>
    <row r="46" spans="1:13" x14ac:dyDescent="0.25">
      <c r="E46" s="12" t="s">
        <v>80</v>
      </c>
      <c r="F46" s="13"/>
      <c r="G46" s="42" t="s">
        <v>16</v>
      </c>
      <c r="H46" s="19" t="s">
        <v>17</v>
      </c>
    </row>
    <row r="47" spans="1:13" x14ac:dyDescent="0.25">
      <c r="E47" s="15"/>
      <c r="F47" s="11" t="s">
        <v>641</v>
      </c>
      <c r="G47" s="9">
        <v>1791</v>
      </c>
      <c r="H47" s="16">
        <f>G47/G49</f>
        <v>0.68699654775604146</v>
      </c>
    </row>
    <row r="48" spans="1:13" ht="16.5" thickBot="1" x14ac:dyDescent="0.3">
      <c r="B48"/>
      <c r="E48" s="15"/>
      <c r="F48" s="23" t="s">
        <v>82</v>
      </c>
      <c r="G48" s="28">
        <v>816</v>
      </c>
      <c r="H48" s="29">
        <f>G48/G49</f>
        <v>0.31300345224395859</v>
      </c>
    </row>
    <row r="49" spans="2:8" ht="16.5" thickBot="1" x14ac:dyDescent="0.3">
      <c r="B49"/>
      <c r="E49" s="27"/>
      <c r="F49" s="39" t="s">
        <v>15</v>
      </c>
      <c r="G49" s="45">
        <f>SUM(G47:G48)</f>
        <v>2607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1862</v>
      </c>
      <c r="H52" s="16">
        <f>G52/G54</f>
        <v>0.73163064833005897</v>
      </c>
    </row>
    <row r="53" spans="2:8" ht="16.5" thickBot="1" x14ac:dyDescent="0.3">
      <c r="B53"/>
      <c r="E53" s="15"/>
      <c r="F53" s="23" t="s">
        <v>85</v>
      </c>
      <c r="G53" s="28">
        <v>683</v>
      </c>
      <c r="H53" s="29">
        <f>G53/G54</f>
        <v>0.26836935166994108</v>
      </c>
    </row>
    <row r="54" spans="2:8" ht="16.5" thickBot="1" x14ac:dyDescent="0.3">
      <c r="B54"/>
      <c r="E54" s="27"/>
      <c r="F54" s="39" t="s">
        <v>15</v>
      </c>
      <c r="G54" s="45">
        <f>SUM(G52:G53)</f>
        <v>2545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1122</v>
      </c>
      <c r="H57" s="16">
        <f>G57/G59</f>
        <v>0.43203696572968808</v>
      </c>
    </row>
    <row r="58" spans="2:8" ht="16.5" thickBot="1" x14ac:dyDescent="0.3">
      <c r="B58"/>
      <c r="E58" s="15"/>
      <c r="F58" s="23" t="s">
        <v>88</v>
      </c>
      <c r="G58" s="28">
        <v>1475</v>
      </c>
      <c r="H58" s="29">
        <f>G58/G59</f>
        <v>0.56796303427031192</v>
      </c>
    </row>
    <row r="59" spans="2:8" ht="16.5" thickBot="1" x14ac:dyDescent="0.3">
      <c r="B59"/>
      <c r="E59" s="27"/>
      <c r="F59" s="39" t="s">
        <v>15</v>
      </c>
      <c r="G59" s="45">
        <f>SUM(G57:G58)</f>
        <v>2597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1382</v>
      </c>
      <c r="H62" s="16">
        <f>G62/G64</f>
        <v>0.51586412840612172</v>
      </c>
    </row>
    <row r="63" spans="2:8" ht="16.5" thickBot="1" x14ac:dyDescent="0.3">
      <c r="B63"/>
      <c r="E63" s="15"/>
      <c r="F63" s="23" t="s">
        <v>91</v>
      </c>
      <c r="G63" s="28">
        <v>1297</v>
      </c>
      <c r="H63" s="29">
        <f>G63/G64</f>
        <v>0.48413587159387833</v>
      </c>
    </row>
    <row r="64" spans="2:8" ht="16.5" thickBot="1" x14ac:dyDescent="0.3">
      <c r="B64"/>
      <c r="E64" s="27"/>
      <c r="F64" s="39" t="s">
        <v>15</v>
      </c>
      <c r="G64" s="45">
        <f>SUM(G62:G63)</f>
        <v>2679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1490</v>
      </c>
      <c r="H67" s="16">
        <f>G67/G70</f>
        <v>0.39117878708322396</v>
      </c>
    </row>
    <row r="68" spans="2:8" x14ac:dyDescent="0.25">
      <c r="B68"/>
      <c r="E68" s="15"/>
      <c r="F68" s="11" t="s">
        <v>94</v>
      </c>
      <c r="G68" s="9">
        <v>1037</v>
      </c>
      <c r="H68" s="16">
        <f>G68/G70</f>
        <v>0.27224993436597533</v>
      </c>
    </row>
    <row r="69" spans="2:8" ht="16.5" thickBot="1" x14ac:dyDescent="0.3">
      <c r="B69"/>
      <c r="E69" s="15"/>
      <c r="F69" s="23" t="s">
        <v>95</v>
      </c>
      <c r="G69" s="28">
        <v>1282</v>
      </c>
      <c r="H69" s="29">
        <f>G69/G70</f>
        <v>0.33657127855080071</v>
      </c>
    </row>
    <row r="70" spans="2:8" ht="16.5" thickBot="1" x14ac:dyDescent="0.3">
      <c r="B70"/>
      <c r="E70" s="27"/>
      <c r="F70" s="39" t="s">
        <v>15</v>
      </c>
      <c r="G70" s="45">
        <f>SUM(G67:G69)</f>
        <v>3809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1367</v>
      </c>
      <c r="H73" s="16">
        <f>G73/G75</f>
        <v>0.37804203539823011</v>
      </c>
    </row>
    <row r="74" spans="2:8" ht="16.5" thickBot="1" x14ac:dyDescent="0.3">
      <c r="B74"/>
      <c r="E74" s="15"/>
      <c r="F74" s="23" t="s">
        <v>98</v>
      </c>
      <c r="G74" s="28">
        <v>2249</v>
      </c>
      <c r="H74" s="29">
        <f>G74/G75</f>
        <v>0.62195796460176989</v>
      </c>
    </row>
    <row r="75" spans="2:8" ht="16.5" thickBot="1" x14ac:dyDescent="0.3">
      <c r="B75"/>
      <c r="E75" s="27"/>
      <c r="F75" s="39" t="s">
        <v>15</v>
      </c>
      <c r="G75" s="45">
        <f>SUM(G73:G74)</f>
        <v>3616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3973</v>
      </c>
      <c r="H78" s="16">
        <f>G78/G82</f>
        <v>0.83978017332487842</v>
      </c>
    </row>
    <row r="79" spans="2:8" x14ac:dyDescent="0.25">
      <c r="B79"/>
      <c r="E79" s="22"/>
      <c r="F79" s="23" t="s">
        <v>101</v>
      </c>
      <c r="G79" s="28">
        <v>181</v>
      </c>
      <c r="H79" s="29">
        <f>G79/G82</f>
        <v>3.8258296343267807E-2</v>
      </c>
    </row>
    <row r="80" spans="2:8" x14ac:dyDescent="0.25">
      <c r="B80"/>
      <c r="E80" s="15"/>
      <c r="F80" s="11" t="s">
        <v>635</v>
      </c>
      <c r="G80" s="9">
        <v>423</v>
      </c>
      <c r="H80" s="16">
        <f>G80/G82</f>
        <v>8.9410272669625868E-2</v>
      </c>
    </row>
    <row r="81" spans="2:8" ht="16.5" thickBot="1" x14ac:dyDescent="0.3">
      <c r="B81"/>
      <c r="E81" s="17"/>
      <c r="F81" s="91" t="s">
        <v>636</v>
      </c>
      <c r="G81" s="40">
        <v>154</v>
      </c>
      <c r="H81" s="41">
        <f>G81/G82</f>
        <v>3.2551257662227856E-2</v>
      </c>
    </row>
    <row r="82" spans="2:8" ht="16.5" thickBot="1" x14ac:dyDescent="0.3">
      <c r="B82"/>
      <c r="E82" s="104"/>
      <c r="F82" s="105" t="s">
        <v>15</v>
      </c>
      <c r="G82" s="106">
        <f>SUM(G78:G81)</f>
        <v>4731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1257</v>
      </c>
      <c r="H85" s="16">
        <f>G85/G88</f>
        <v>0.3423202614379085</v>
      </c>
    </row>
    <row r="86" spans="2:8" x14ac:dyDescent="0.25">
      <c r="B86"/>
      <c r="E86" s="15"/>
      <c r="F86" s="11" t="s">
        <v>104</v>
      </c>
      <c r="G86" s="9">
        <v>1657</v>
      </c>
      <c r="H86" s="16">
        <f>G86/G88</f>
        <v>0.45125272331154687</v>
      </c>
    </row>
    <row r="87" spans="2:8" ht="16.5" thickBot="1" x14ac:dyDescent="0.3">
      <c r="B87"/>
      <c r="E87" s="15"/>
      <c r="F87" s="23" t="s">
        <v>105</v>
      </c>
      <c r="G87" s="28">
        <v>758</v>
      </c>
      <c r="H87" s="29">
        <f>G87/G88</f>
        <v>0.20642701525054466</v>
      </c>
    </row>
    <row r="88" spans="2:8" ht="16.5" thickBot="1" x14ac:dyDescent="0.3">
      <c r="B88"/>
      <c r="E88" s="27"/>
      <c r="F88" s="39" t="s">
        <v>15</v>
      </c>
      <c r="G88" s="45">
        <f>SUM(G85:G87)</f>
        <v>3672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2208</v>
      </c>
      <c r="H91" s="16">
        <f>G91/G93</f>
        <v>0.60676009892827698</v>
      </c>
    </row>
    <row r="92" spans="2:8" ht="16.5" thickBot="1" x14ac:dyDescent="0.3">
      <c r="B92"/>
      <c r="E92" s="15"/>
      <c r="F92" s="23" t="s">
        <v>108</v>
      </c>
      <c r="G92" s="28">
        <v>1431</v>
      </c>
      <c r="H92" s="29">
        <f>G92/G93</f>
        <v>0.39323990107172302</v>
      </c>
    </row>
    <row r="93" spans="2:8" ht="16.5" thickBot="1" x14ac:dyDescent="0.3">
      <c r="B93"/>
      <c r="E93" s="27"/>
      <c r="F93" s="39" t="s">
        <v>15</v>
      </c>
      <c r="G93" s="45">
        <f>SUM(G91:G92)</f>
        <v>3639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1811</v>
      </c>
      <c r="H96" s="16">
        <f>G96/G98</f>
        <v>0.51861397479954185</v>
      </c>
    </row>
    <row r="97" spans="2:8" ht="16.5" thickBot="1" x14ac:dyDescent="0.3">
      <c r="B97"/>
      <c r="E97" s="15"/>
      <c r="F97" s="23" t="s">
        <v>111</v>
      </c>
      <c r="G97" s="28">
        <v>1681</v>
      </c>
      <c r="H97" s="29">
        <f>G97/G98</f>
        <v>0.4813860252004582</v>
      </c>
    </row>
    <row r="98" spans="2:8" ht="16.5" thickBot="1" x14ac:dyDescent="0.3">
      <c r="B98"/>
      <c r="E98" s="27"/>
      <c r="F98" s="39" t="s">
        <v>15</v>
      </c>
      <c r="G98" s="45">
        <f>SUM(G96:G97)</f>
        <v>3492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937</v>
      </c>
      <c r="H101" s="16">
        <f>G101/G103</f>
        <v>0.57839506172839505</v>
      </c>
    </row>
    <row r="102" spans="2:8" ht="16.5" thickBot="1" x14ac:dyDescent="0.3">
      <c r="B102"/>
      <c r="E102" s="15"/>
      <c r="F102" s="23" t="s">
        <v>114</v>
      </c>
      <c r="G102" s="28">
        <v>683</v>
      </c>
      <c r="H102" s="29">
        <f>G102/G103</f>
        <v>0.42160493827160495</v>
      </c>
    </row>
    <row r="103" spans="2:8" ht="16.5" thickBot="1" x14ac:dyDescent="0.3">
      <c r="B103"/>
      <c r="E103" s="27"/>
      <c r="F103" s="39" t="s">
        <v>15</v>
      </c>
      <c r="G103" s="45">
        <f>SUM(G101:G102)</f>
        <v>1620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992</v>
      </c>
      <c r="H106" s="16">
        <f>G106/G108</f>
        <v>0.49774209734069241</v>
      </c>
    </row>
    <row r="107" spans="2:8" ht="16.5" thickBot="1" x14ac:dyDescent="0.3">
      <c r="B107"/>
      <c r="E107" s="15"/>
      <c r="F107" s="23" t="s">
        <v>117</v>
      </c>
      <c r="G107" s="28">
        <v>1001</v>
      </c>
      <c r="H107" s="29">
        <f>G107/G108</f>
        <v>0.50225790265930759</v>
      </c>
    </row>
    <row r="108" spans="2:8" ht="16.5" thickBot="1" x14ac:dyDescent="0.3">
      <c r="B108"/>
      <c r="E108" s="27"/>
      <c r="F108" s="39" t="s">
        <v>15</v>
      </c>
      <c r="G108" s="45">
        <f>SUM(G106:G107)</f>
        <v>1993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819</v>
      </c>
      <c r="H111" s="16">
        <f>G111/G116</f>
        <v>0.24166420773089406</v>
      </c>
    </row>
    <row r="112" spans="2:8" x14ac:dyDescent="0.25">
      <c r="B112"/>
      <c r="E112" s="15"/>
      <c r="F112" s="11" t="s">
        <v>120</v>
      </c>
      <c r="G112" s="9">
        <v>240</v>
      </c>
      <c r="H112" s="16">
        <f>G112/G116</f>
        <v>7.0817350250811442E-2</v>
      </c>
    </row>
    <row r="113" spans="2:8" x14ac:dyDescent="0.25">
      <c r="B113"/>
      <c r="E113" s="15"/>
      <c r="F113" s="11" t="s">
        <v>121</v>
      </c>
      <c r="G113" s="9">
        <v>774</v>
      </c>
      <c r="H113" s="16">
        <f>G113/G116</f>
        <v>0.22838595455886693</v>
      </c>
    </row>
    <row r="114" spans="2:8" x14ac:dyDescent="0.25">
      <c r="B114"/>
      <c r="E114" s="15"/>
      <c r="F114" s="11" t="s">
        <v>122</v>
      </c>
      <c r="G114" s="9">
        <v>621</v>
      </c>
      <c r="H114" s="16">
        <f>G114/G116</f>
        <v>0.18323989377397462</v>
      </c>
    </row>
    <row r="115" spans="2:8" ht="16.5" thickBot="1" x14ac:dyDescent="0.3">
      <c r="B115"/>
      <c r="E115" s="15"/>
      <c r="F115" s="23" t="s">
        <v>123</v>
      </c>
      <c r="G115" s="28">
        <v>935</v>
      </c>
      <c r="H115" s="29">
        <f>G115/G116</f>
        <v>0.27589259368545294</v>
      </c>
    </row>
    <row r="116" spans="2:8" ht="16.5" thickBot="1" x14ac:dyDescent="0.3">
      <c r="B116"/>
      <c r="E116" s="27"/>
      <c r="F116" s="39" t="s">
        <v>15</v>
      </c>
      <c r="G116" s="45">
        <f>SUM(G111:G115)</f>
        <v>3389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1623</v>
      </c>
      <c r="H119" s="16">
        <f>G119/G121</f>
        <v>0.49617853867318862</v>
      </c>
    </row>
    <row r="120" spans="2:8" ht="16.5" thickBot="1" x14ac:dyDescent="0.3">
      <c r="B120"/>
      <c r="E120" s="15"/>
      <c r="F120" s="23" t="s">
        <v>126</v>
      </c>
      <c r="G120" s="28">
        <v>1648</v>
      </c>
      <c r="H120" s="29">
        <f>G120/G121</f>
        <v>0.50382146132681138</v>
      </c>
    </row>
    <row r="121" spans="2:8" ht="16.5" thickBot="1" x14ac:dyDescent="0.3">
      <c r="B121"/>
      <c r="E121" s="27"/>
      <c r="F121" s="39" t="s">
        <v>15</v>
      </c>
      <c r="G121" s="45">
        <f>SUM(G119:G120)</f>
        <v>3271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1655</v>
      </c>
      <c r="H124" s="16">
        <f>G124/G127</f>
        <v>0.50090799031476996</v>
      </c>
    </row>
    <row r="125" spans="2:8" x14ac:dyDescent="0.25">
      <c r="B125"/>
      <c r="E125" s="15"/>
      <c r="F125" s="11" t="s">
        <v>129</v>
      </c>
      <c r="G125" s="9">
        <v>526</v>
      </c>
      <c r="H125" s="16">
        <f>G125/G127</f>
        <v>0.15920096852300242</v>
      </c>
    </row>
    <row r="126" spans="2:8" ht="16.5" thickBot="1" x14ac:dyDescent="0.3">
      <c r="B126"/>
      <c r="E126" s="15"/>
      <c r="F126" s="23" t="s">
        <v>130</v>
      </c>
      <c r="G126" s="28">
        <v>1123</v>
      </c>
      <c r="H126" s="29">
        <f>G126/G127</f>
        <v>0.33989104116222763</v>
      </c>
    </row>
    <row r="127" spans="2:8" ht="16.5" thickBot="1" x14ac:dyDescent="0.3">
      <c r="B127"/>
      <c r="E127" s="27"/>
      <c r="F127" s="39" t="s">
        <v>15</v>
      </c>
      <c r="G127" s="45">
        <f>SUM(G124:G126)</f>
        <v>3304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1566</v>
      </c>
      <c r="H130" s="16">
        <f>G130/G134</f>
        <v>0.46551724137931033</v>
      </c>
    </row>
    <row r="131" spans="2:8" x14ac:dyDescent="0.25">
      <c r="B131"/>
      <c r="E131" s="15"/>
      <c r="F131" s="11" t="s">
        <v>133</v>
      </c>
      <c r="G131" s="9">
        <v>296</v>
      </c>
      <c r="H131" s="16">
        <f>G131/G134</f>
        <v>8.7990487514863255E-2</v>
      </c>
    </row>
    <row r="132" spans="2:8" x14ac:dyDescent="0.25">
      <c r="B132"/>
      <c r="E132" s="15"/>
      <c r="F132" s="11" t="s">
        <v>134</v>
      </c>
      <c r="G132" s="9">
        <v>1237</v>
      </c>
      <c r="H132" s="16">
        <f>G132/G134</f>
        <v>0.3677170035671819</v>
      </c>
    </row>
    <row r="133" spans="2:8" ht="16.5" thickBot="1" x14ac:dyDescent="0.3">
      <c r="B133"/>
      <c r="E133" s="15"/>
      <c r="F133" s="23" t="s">
        <v>135</v>
      </c>
      <c r="G133" s="28">
        <v>265</v>
      </c>
      <c r="H133" s="29">
        <f>G133/G134</f>
        <v>7.8775267538644472E-2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3364</v>
      </c>
      <c r="H134" s="34">
        <f>SUM(H130:H133)</f>
        <v>0.99999999999999989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1922</v>
      </c>
      <c r="H137" s="16">
        <f>G137/G139</f>
        <v>0.59065765212046717</v>
      </c>
    </row>
    <row r="138" spans="2:8" ht="16.5" thickBot="1" x14ac:dyDescent="0.3">
      <c r="B138"/>
      <c r="E138" s="15"/>
      <c r="F138" s="23" t="s">
        <v>138</v>
      </c>
      <c r="G138" s="28">
        <v>1332</v>
      </c>
      <c r="H138" s="29">
        <f>G138/G139</f>
        <v>0.40934234787953289</v>
      </c>
    </row>
    <row r="139" spans="2:8" ht="16.5" thickBot="1" x14ac:dyDescent="0.3">
      <c r="B139"/>
      <c r="E139" s="27"/>
      <c r="F139" s="39" t="s">
        <v>15</v>
      </c>
      <c r="G139" s="45">
        <f>SUM(G137:G138)</f>
        <v>3254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474</v>
      </c>
      <c r="H142" s="16">
        <f>G142/G146</f>
        <v>0.14195867026055706</v>
      </c>
    </row>
    <row r="143" spans="2:8" x14ac:dyDescent="0.25">
      <c r="B143"/>
      <c r="E143" s="15"/>
      <c r="F143" s="11" t="s">
        <v>141</v>
      </c>
      <c r="G143" s="9">
        <v>1368</v>
      </c>
      <c r="H143" s="16">
        <f>G143/G146</f>
        <v>0.40970350404312667</v>
      </c>
    </row>
    <row r="144" spans="2:8" x14ac:dyDescent="0.25">
      <c r="E144" s="15"/>
      <c r="F144" s="11" t="s">
        <v>142</v>
      </c>
      <c r="G144" s="9">
        <v>469</v>
      </c>
      <c r="H144" s="16">
        <f>G144/G146</f>
        <v>0.14046121593291405</v>
      </c>
    </row>
    <row r="145" spans="5:8" ht="16.5" thickBot="1" x14ac:dyDescent="0.3">
      <c r="E145" s="15"/>
      <c r="F145" s="23" t="s">
        <v>143</v>
      </c>
      <c r="G145" s="28">
        <v>1028</v>
      </c>
      <c r="H145" s="29">
        <f>G145/G146</f>
        <v>0.3078766097634022</v>
      </c>
    </row>
    <row r="146" spans="5:8" ht="16.5" thickBot="1" x14ac:dyDescent="0.3">
      <c r="E146" s="27"/>
      <c r="F146" s="39" t="s">
        <v>15</v>
      </c>
      <c r="G146" s="45">
        <f>SUM(G142:G145)</f>
        <v>3339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1569</v>
      </c>
      <c r="H149" s="16">
        <f>G149/G152</f>
        <v>0.46502667457024305</v>
      </c>
    </row>
    <row r="150" spans="5:8" x14ac:dyDescent="0.25">
      <c r="E150" s="15"/>
      <c r="F150" s="11" t="s">
        <v>146</v>
      </c>
      <c r="G150" s="9">
        <v>543</v>
      </c>
      <c r="H150" s="16">
        <f>G150/G152</f>
        <v>0.16093657379964435</v>
      </c>
    </row>
    <row r="151" spans="5:8" ht="16.5" thickBot="1" x14ac:dyDescent="0.3">
      <c r="E151" s="15"/>
      <c r="F151" s="23" t="s">
        <v>147</v>
      </c>
      <c r="G151" s="28">
        <v>1262</v>
      </c>
      <c r="H151" s="29">
        <f>G151/G152</f>
        <v>0.37403675163011263</v>
      </c>
    </row>
    <row r="152" spans="5:8" ht="16.5" thickBot="1" x14ac:dyDescent="0.3">
      <c r="E152" s="27"/>
      <c r="F152" s="39" t="s">
        <v>15</v>
      </c>
      <c r="G152" s="45">
        <f>SUM(G149:G151)</f>
        <v>3374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1656</v>
      </c>
      <c r="H155" s="16">
        <f>G155/G158</f>
        <v>0.50075597218022372</v>
      </c>
    </row>
    <row r="156" spans="5:8" x14ac:dyDescent="0.25">
      <c r="E156" s="15"/>
      <c r="F156" s="11" t="s">
        <v>150</v>
      </c>
      <c r="G156" s="9">
        <v>496</v>
      </c>
      <c r="H156" s="16">
        <f>G156/G158</f>
        <v>0.14998488055639553</v>
      </c>
    </row>
    <row r="157" spans="5:8" ht="16.5" thickBot="1" x14ac:dyDescent="0.3">
      <c r="E157" s="15"/>
      <c r="F157" s="23" t="s">
        <v>151</v>
      </c>
      <c r="G157" s="28">
        <v>1155</v>
      </c>
      <c r="H157" s="29">
        <f>G157/G158</f>
        <v>0.3492591472633807</v>
      </c>
    </row>
    <row r="158" spans="5:8" ht="16.5" thickBot="1" x14ac:dyDescent="0.3">
      <c r="E158" s="27"/>
      <c r="F158" s="39" t="s">
        <v>15</v>
      </c>
      <c r="G158" s="45">
        <f>SUM(G155:G157)</f>
        <v>3307</v>
      </c>
      <c r="H158" s="34">
        <f>SUM(H155:H157)</f>
        <v>0.99999999999999989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1942</v>
      </c>
      <c r="H161" s="16">
        <f>G161/G163</f>
        <v>0.595340282035561</v>
      </c>
    </row>
    <row r="162" spans="5:8" ht="16.5" thickBot="1" x14ac:dyDescent="0.3">
      <c r="E162" s="15"/>
      <c r="F162" s="23" t="s">
        <v>154</v>
      </c>
      <c r="G162" s="28">
        <v>1320</v>
      </c>
      <c r="H162" s="29">
        <f>G162/G163</f>
        <v>0.404659717964439</v>
      </c>
    </row>
    <row r="163" spans="5:8" ht="16.5" thickBot="1" x14ac:dyDescent="0.3">
      <c r="E163" s="27"/>
      <c r="F163" s="39" t="s">
        <v>15</v>
      </c>
      <c r="G163" s="45">
        <f>SUM(G161:G162)</f>
        <v>3262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1762</v>
      </c>
      <c r="H166" s="16">
        <f>G166/G168</f>
        <v>0.5593650793650794</v>
      </c>
    </row>
    <row r="167" spans="5:8" ht="16.5" thickBot="1" x14ac:dyDescent="0.3">
      <c r="E167" s="15"/>
      <c r="F167" s="23" t="s">
        <v>157</v>
      </c>
      <c r="G167" s="28">
        <v>1388</v>
      </c>
      <c r="H167" s="29">
        <f>G167/G168</f>
        <v>0.44063492063492066</v>
      </c>
    </row>
    <row r="168" spans="5:8" ht="16.5" thickBot="1" x14ac:dyDescent="0.3">
      <c r="E168" s="27"/>
      <c r="F168" s="39" t="s">
        <v>15</v>
      </c>
      <c r="G168" s="45">
        <f>SUM(G166:G167)</f>
        <v>3150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911</v>
      </c>
      <c r="H171" s="16">
        <f>G171/G176</f>
        <v>0.15448533152450397</v>
      </c>
    </row>
    <row r="172" spans="5:8" x14ac:dyDescent="0.25">
      <c r="E172" s="15"/>
      <c r="F172" s="11" t="s">
        <v>50</v>
      </c>
      <c r="G172" s="9">
        <v>1641</v>
      </c>
      <c r="H172" s="16">
        <f>G172/G176</f>
        <v>0.27827709004578599</v>
      </c>
    </row>
    <row r="173" spans="5:8" x14ac:dyDescent="0.25">
      <c r="E173" s="15"/>
      <c r="F173" s="11" t="s">
        <v>160</v>
      </c>
      <c r="G173" s="9">
        <v>1374</v>
      </c>
      <c r="H173" s="16">
        <f>G173/G176</f>
        <v>0.23299983042224859</v>
      </c>
    </row>
    <row r="174" spans="5:8" x14ac:dyDescent="0.25">
      <c r="E174" s="15"/>
      <c r="F174" s="11" t="s">
        <v>161</v>
      </c>
      <c r="G174" s="9">
        <v>449</v>
      </c>
      <c r="H174" s="16">
        <f>G174/G176</f>
        <v>7.6140410378158385E-2</v>
      </c>
    </row>
    <row r="175" spans="5:8" ht="16.5" thickBot="1" x14ac:dyDescent="0.3">
      <c r="E175" s="15"/>
      <c r="F175" s="23" t="s">
        <v>162</v>
      </c>
      <c r="G175" s="28">
        <v>1522</v>
      </c>
      <c r="H175" s="29">
        <f>G175/G176</f>
        <v>0.25809733762930304</v>
      </c>
    </row>
    <row r="176" spans="5:8" ht="16.5" thickBot="1" x14ac:dyDescent="0.3">
      <c r="E176" s="27"/>
      <c r="F176" s="39" t="s">
        <v>15</v>
      </c>
      <c r="G176" s="45">
        <f>SUM(G171:G175)</f>
        <v>5897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4238</v>
      </c>
      <c r="H179" s="16">
        <f>G179/G181</f>
        <v>0.76817110748595252</v>
      </c>
    </row>
    <row r="180" spans="5:8" ht="16.5" thickBot="1" x14ac:dyDescent="0.3">
      <c r="E180" s="15"/>
      <c r="F180" s="23" t="s">
        <v>165</v>
      </c>
      <c r="G180" s="28">
        <v>1279</v>
      </c>
      <c r="H180" s="29">
        <f>G180/G181</f>
        <v>0.23182889251404748</v>
      </c>
    </row>
    <row r="181" spans="5:8" ht="16.5" thickBot="1" x14ac:dyDescent="0.3">
      <c r="E181" s="27"/>
      <c r="F181" s="39" t="s">
        <v>15</v>
      </c>
      <c r="G181" s="45">
        <f>SUM(G179:G180)</f>
        <v>5517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3894</v>
      </c>
      <c r="H184" s="16">
        <f>G184/G186</f>
        <v>0.71253430924062211</v>
      </c>
    </row>
    <row r="185" spans="5:8" ht="16.5" thickBot="1" x14ac:dyDescent="0.3">
      <c r="E185" s="15"/>
      <c r="F185" s="23" t="s">
        <v>168</v>
      </c>
      <c r="G185" s="28">
        <v>1571</v>
      </c>
      <c r="H185" s="29">
        <f>G185/G186</f>
        <v>0.28746569075937783</v>
      </c>
    </row>
    <row r="186" spans="5:8" ht="16.5" thickBot="1" x14ac:dyDescent="0.3">
      <c r="E186" s="27"/>
      <c r="F186" s="39" t="s">
        <v>15</v>
      </c>
      <c r="G186" s="45">
        <f>SUM(G184:G185)</f>
        <v>5465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1</v>
      </c>
      <c r="C3" s="16">
        <f>B3/B16</f>
        <v>1.1904761904761906E-3</v>
      </c>
      <c r="E3" s="15" t="s">
        <v>56</v>
      </c>
      <c r="F3" s="8" t="s">
        <v>57</v>
      </c>
      <c r="G3" s="9">
        <v>65</v>
      </c>
      <c r="H3" s="16">
        <f>G3/G5</f>
        <v>0.54166666666666663</v>
      </c>
      <c r="J3" s="15"/>
      <c r="K3" s="8" t="s">
        <v>173</v>
      </c>
      <c r="L3" s="9">
        <v>62</v>
      </c>
      <c r="M3" s="16">
        <f>L3/L5</f>
        <v>0.63917525773195871</v>
      </c>
    </row>
    <row r="4" spans="1:13" ht="16.5" thickBot="1" x14ac:dyDescent="0.3">
      <c r="A4" s="15" t="s">
        <v>3</v>
      </c>
      <c r="B4" s="9">
        <v>88</v>
      </c>
      <c r="C4" s="16">
        <f>B4/B16</f>
        <v>0.10476190476190476</v>
      </c>
      <c r="E4" s="15"/>
      <c r="F4" s="24" t="s">
        <v>58</v>
      </c>
      <c r="G4" s="28">
        <v>55</v>
      </c>
      <c r="H4" s="29">
        <f>G4/G5</f>
        <v>0.45833333333333331</v>
      </c>
      <c r="J4" s="15"/>
      <c r="K4" s="10" t="s">
        <v>172</v>
      </c>
      <c r="L4" s="28">
        <v>35</v>
      </c>
      <c r="M4" s="29">
        <f>L4/L5</f>
        <v>0.36082474226804123</v>
      </c>
    </row>
    <row r="5" spans="1:13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120</v>
      </c>
      <c r="H5" s="34">
        <f>SUM(H3:H4)</f>
        <v>1</v>
      </c>
      <c r="J5" s="27"/>
      <c r="K5" s="32" t="s">
        <v>15</v>
      </c>
      <c r="L5" s="45">
        <f>SUM(L3:L4)</f>
        <v>97</v>
      </c>
      <c r="M5" s="34">
        <f>SUM(M3:M4)</f>
        <v>1</v>
      </c>
    </row>
    <row r="6" spans="1:13" ht="16.5" thickBot="1" x14ac:dyDescent="0.3">
      <c r="A6" s="15" t="s">
        <v>5</v>
      </c>
      <c r="B6" s="9">
        <v>137</v>
      </c>
      <c r="C6" s="16">
        <f>B6/B16</f>
        <v>0.1630952380952381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39</v>
      </c>
      <c r="H8" s="16">
        <f>G8/G11</f>
        <v>0.26530612244897961</v>
      </c>
      <c r="J8" s="15"/>
      <c r="K8" s="8" t="s">
        <v>210</v>
      </c>
      <c r="L8" s="9">
        <v>98</v>
      </c>
      <c r="M8" s="16">
        <f>L8/L10</f>
        <v>0.71014492753623193</v>
      </c>
    </row>
    <row r="9" spans="1:13" ht="16.5" thickBot="1" x14ac:dyDescent="0.3">
      <c r="A9" s="15" t="s">
        <v>8</v>
      </c>
      <c r="B9" s="9">
        <v>1</v>
      </c>
      <c r="C9" s="16">
        <f>B9/B16</f>
        <v>1.1904761904761906E-3</v>
      </c>
      <c r="E9" s="15"/>
      <c r="F9" s="8" t="s">
        <v>61</v>
      </c>
      <c r="G9" s="9">
        <v>68</v>
      </c>
      <c r="H9" s="16">
        <f>G9/G11</f>
        <v>0.46258503401360546</v>
      </c>
      <c r="J9" s="15"/>
      <c r="K9" s="24" t="s">
        <v>211</v>
      </c>
      <c r="L9" s="28">
        <v>40</v>
      </c>
      <c r="M9" s="29">
        <f>L9/L10</f>
        <v>0.28985507246376813</v>
      </c>
    </row>
    <row r="10" spans="1:13" ht="16.5" thickBot="1" x14ac:dyDescent="0.3">
      <c r="A10" s="15" t="s">
        <v>9</v>
      </c>
      <c r="B10" s="9">
        <v>26</v>
      </c>
      <c r="C10" s="16">
        <f>B10/B16</f>
        <v>3.0952380952380953E-2</v>
      </c>
      <c r="E10" s="15"/>
      <c r="F10" s="24" t="s">
        <v>62</v>
      </c>
      <c r="G10" s="28">
        <v>40</v>
      </c>
      <c r="H10" s="29">
        <f>G10/G11</f>
        <v>0.27210884353741499</v>
      </c>
      <c r="J10" s="27"/>
      <c r="K10" s="32" t="s">
        <v>15</v>
      </c>
      <c r="L10" s="45">
        <f>SUM(L8:L9)</f>
        <v>138</v>
      </c>
      <c r="M10" s="34">
        <f>SUM(M8:M9)</f>
        <v>1</v>
      </c>
    </row>
    <row r="11" spans="1:13" ht="16.5" thickBot="1" x14ac:dyDescent="0.3">
      <c r="A11" s="15" t="s">
        <v>10</v>
      </c>
      <c r="B11" s="9">
        <v>1</v>
      </c>
      <c r="C11" s="16">
        <f>B11/B16</f>
        <v>1.1904761904761906E-3</v>
      </c>
      <c r="E11" s="27"/>
      <c r="F11" s="32" t="s">
        <v>15</v>
      </c>
      <c r="G11" s="45">
        <f>SUM(G8:G10)</f>
        <v>147</v>
      </c>
      <c r="H11" s="34">
        <f>SUM(H8:H10)</f>
        <v>1</v>
      </c>
    </row>
    <row r="12" spans="1:13" ht="16.5" thickBot="1" x14ac:dyDescent="0.3">
      <c r="A12" s="15" t="s">
        <v>11</v>
      </c>
      <c r="B12" s="9">
        <v>83</v>
      </c>
      <c r="C12" s="16">
        <f>B12/B16</f>
        <v>9.8809523809523805E-2</v>
      </c>
      <c r="F12" s="4"/>
      <c r="J12" s="12" t="s">
        <v>215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72</v>
      </c>
      <c r="M13" s="16">
        <f>L13/L15</f>
        <v>0.57599999999999996</v>
      </c>
    </row>
    <row r="14" spans="1:13" ht="16.5" thickBot="1" x14ac:dyDescent="0.3">
      <c r="A14" s="15" t="s">
        <v>13</v>
      </c>
      <c r="B14" s="9">
        <v>500</v>
      </c>
      <c r="C14" s="16">
        <f>B14/B16</f>
        <v>0.59523809523809523</v>
      </c>
      <c r="E14" s="21"/>
      <c r="F14" s="10" t="s">
        <v>64</v>
      </c>
      <c r="G14" s="9">
        <v>63</v>
      </c>
      <c r="H14" s="16">
        <f>G14/G17</f>
        <v>0.44680851063829785</v>
      </c>
      <c r="J14" s="15"/>
      <c r="K14" s="10" t="s">
        <v>212</v>
      </c>
      <c r="L14" s="28">
        <v>53</v>
      </c>
      <c r="M14" s="29">
        <f>L14/L15</f>
        <v>0.42399999999999999</v>
      </c>
    </row>
    <row r="15" spans="1:13" ht="16.5" thickBot="1" x14ac:dyDescent="0.3">
      <c r="A15" s="22" t="s">
        <v>14</v>
      </c>
      <c r="B15" s="28">
        <v>3</v>
      </c>
      <c r="C15" s="29">
        <f>B15/B16</f>
        <v>3.5714285714285713E-3</v>
      </c>
      <c r="E15" s="21"/>
      <c r="F15" s="10" t="s">
        <v>65</v>
      </c>
      <c r="G15" s="9">
        <v>54</v>
      </c>
      <c r="H15" s="16">
        <f>G15/G17</f>
        <v>0.38297872340425532</v>
      </c>
      <c r="J15" s="27"/>
      <c r="K15" s="32" t="s">
        <v>15</v>
      </c>
      <c r="L15" s="45">
        <f>SUM(L13:L14)</f>
        <v>125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840</v>
      </c>
      <c r="C16" s="34">
        <f>SUM(C3:C15)</f>
        <v>1</v>
      </c>
      <c r="E16" s="15"/>
      <c r="F16" s="31" t="s">
        <v>66</v>
      </c>
      <c r="G16" s="28">
        <v>24</v>
      </c>
      <c r="H16" s="29">
        <f>G16/G17</f>
        <v>0.1702127659574468</v>
      </c>
    </row>
    <row r="17" spans="1:13" ht="16.5" thickBot="1" x14ac:dyDescent="0.3">
      <c r="E17" s="27"/>
      <c r="F17" s="38" t="s">
        <v>15</v>
      </c>
      <c r="G17" s="45">
        <f>SUM(G14:G16)</f>
        <v>141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72</v>
      </c>
      <c r="M18" s="16">
        <f>L18/L20</f>
        <v>0.66666666666666663</v>
      </c>
    </row>
    <row r="19" spans="1:13" ht="16.5" thickBot="1" x14ac:dyDescent="0.3">
      <c r="A19" s="15" t="s">
        <v>19</v>
      </c>
      <c r="B19" s="9">
        <v>9</v>
      </c>
      <c r="C19" s="16">
        <f>B19/B24</f>
        <v>1.1936339522546418E-2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36</v>
      </c>
      <c r="M19" s="29">
        <f>L19/L20</f>
        <v>0.33333333333333331</v>
      </c>
    </row>
    <row r="20" spans="1:13" ht="16.5" thickBot="1" x14ac:dyDescent="0.3">
      <c r="A20" s="15" t="s">
        <v>20</v>
      </c>
      <c r="B20" s="9">
        <v>19</v>
      </c>
      <c r="C20" s="16">
        <f>B20/B24</f>
        <v>2.5198938992042442E-2</v>
      </c>
      <c r="E20" s="15"/>
      <c r="F20" s="11" t="s">
        <v>68</v>
      </c>
      <c r="G20" s="9">
        <v>72</v>
      </c>
      <c r="H20" s="16">
        <f>G20/G22</f>
        <v>0.52941176470588236</v>
      </c>
      <c r="J20" s="27"/>
      <c r="K20" s="32" t="s">
        <v>15</v>
      </c>
      <c r="L20" s="45">
        <f>SUM(L18:L19)</f>
        <v>108</v>
      </c>
      <c r="M20" s="34">
        <f>SUM(M18:M19)</f>
        <v>1</v>
      </c>
    </row>
    <row r="21" spans="1:13" ht="16.5" thickBot="1" x14ac:dyDescent="0.3">
      <c r="A21" s="15" t="s">
        <v>21</v>
      </c>
      <c r="B21" s="9">
        <v>241</v>
      </c>
      <c r="C21" s="16">
        <f>B21/B24</f>
        <v>0.31962864721485412</v>
      </c>
      <c r="E21" s="15"/>
      <c r="F21" s="23" t="s">
        <v>69</v>
      </c>
      <c r="G21" s="28">
        <v>64</v>
      </c>
      <c r="H21" s="29">
        <f>G21/G22</f>
        <v>0.47058823529411764</v>
      </c>
    </row>
    <row r="22" spans="1:13" ht="16.5" thickBot="1" x14ac:dyDescent="0.3">
      <c r="A22" s="15" t="s">
        <v>22</v>
      </c>
      <c r="B22" s="9">
        <v>7</v>
      </c>
      <c r="C22" s="16">
        <f>B22/B24</f>
        <v>9.2838196286472146E-3</v>
      </c>
      <c r="E22" s="27"/>
      <c r="F22" s="39" t="s">
        <v>15</v>
      </c>
      <c r="G22" s="45">
        <f>SUM(G20:G21)</f>
        <v>136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478</v>
      </c>
      <c r="C23" s="29">
        <f>B23/B24</f>
        <v>0.63395225464190985</v>
      </c>
      <c r="F23" s="3"/>
      <c r="J23" s="15"/>
      <c r="K23" s="8" t="s">
        <v>265</v>
      </c>
      <c r="L23" s="9">
        <v>203</v>
      </c>
      <c r="M23" s="16">
        <f>L23/L25</f>
        <v>0.69283276450511944</v>
      </c>
    </row>
    <row r="24" spans="1:13" ht="16.5" thickBot="1" x14ac:dyDescent="0.3">
      <c r="A24" s="35" t="s">
        <v>15</v>
      </c>
      <c r="B24" s="45">
        <f>SUM(B19:B23)</f>
        <v>754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90</v>
      </c>
      <c r="M24" s="29">
        <f>L24/L25</f>
        <v>0.30716723549488056</v>
      </c>
    </row>
    <row r="25" spans="1:13" ht="16.5" thickBot="1" x14ac:dyDescent="0.3">
      <c r="E25" s="15"/>
      <c r="F25" s="11" t="s">
        <v>71</v>
      </c>
      <c r="G25" s="9">
        <v>38</v>
      </c>
      <c r="H25" s="16">
        <f>G25/G29</f>
        <v>0.29007633587786258</v>
      </c>
      <c r="J25" s="27"/>
      <c r="K25" s="32" t="s">
        <v>15</v>
      </c>
      <c r="L25" s="45">
        <f>SUM(L23:L24)</f>
        <v>293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14</v>
      </c>
      <c r="H26" s="16">
        <f>G26/G29</f>
        <v>0.10687022900763359</v>
      </c>
    </row>
    <row r="27" spans="1:13" x14ac:dyDescent="0.25">
      <c r="A27" s="15" t="s">
        <v>38</v>
      </c>
      <c r="B27" s="9">
        <v>133</v>
      </c>
      <c r="C27" s="16">
        <f>B27/B29</f>
        <v>0.22019867549668873</v>
      </c>
      <c r="E27" s="15"/>
      <c r="F27" s="11" t="s">
        <v>73</v>
      </c>
      <c r="G27" s="9">
        <v>32</v>
      </c>
      <c r="H27" s="16">
        <f>G27/G29</f>
        <v>0.24427480916030533</v>
      </c>
    </row>
    <row r="28" spans="1:13" ht="16.5" thickBot="1" x14ac:dyDescent="0.3">
      <c r="A28" s="22" t="s">
        <v>39</v>
      </c>
      <c r="B28" s="28">
        <v>471</v>
      </c>
      <c r="C28" s="29">
        <f>B28/B29</f>
        <v>0.7798013245033113</v>
      </c>
      <c r="E28" s="15"/>
      <c r="F28" s="23" t="s">
        <v>74</v>
      </c>
      <c r="G28" s="28">
        <v>47</v>
      </c>
      <c r="H28" s="29">
        <f>G28/G29</f>
        <v>0.35877862595419846</v>
      </c>
    </row>
    <row r="29" spans="1:13" ht="16.5" thickBot="1" x14ac:dyDescent="0.3">
      <c r="A29" s="32" t="s">
        <v>15</v>
      </c>
      <c r="B29" s="45">
        <f>SUM(B27:B28)</f>
        <v>604</v>
      </c>
      <c r="C29" s="34">
        <f>SUM(C27:C28)</f>
        <v>1</v>
      </c>
      <c r="E29" s="27"/>
      <c r="F29" s="39" t="s">
        <v>15</v>
      </c>
      <c r="G29" s="45">
        <f>SUM(G25:G28)</f>
        <v>131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540</v>
      </c>
      <c r="C32" s="16">
        <f>B32/B34</f>
        <v>0.75</v>
      </c>
      <c r="E32" s="15"/>
      <c r="F32" s="11" t="s">
        <v>628</v>
      </c>
      <c r="G32" s="95">
        <v>41</v>
      </c>
      <c r="H32" s="16">
        <f>G32/G37</f>
        <v>0.32800000000000001</v>
      </c>
    </row>
    <row r="33" spans="1:8" ht="16.5" thickBot="1" x14ac:dyDescent="0.3">
      <c r="A33" s="22" t="s">
        <v>54</v>
      </c>
      <c r="B33" s="28">
        <v>180</v>
      </c>
      <c r="C33" s="29">
        <f>B33/B34</f>
        <v>0.25</v>
      </c>
      <c r="E33" s="15"/>
      <c r="F33" s="11" t="s">
        <v>629</v>
      </c>
      <c r="G33" s="95">
        <v>21</v>
      </c>
      <c r="H33" s="16">
        <f>G33/G37</f>
        <v>0.16800000000000001</v>
      </c>
    </row>
    <row r="34" spans="1:8" ht="16.5" thickBot="1" x14ac:dyDescent="0.3">
      <c r="A34" s="32" t="s">
        <v>15</v>
      </c>
      <c r="B34" s="45">
        <f>SUM(B32:B33)</f>
        <v>720</v>
      </c>
      <c r="C34" s="34">
        <f>SUM(C32:C33)</f>
        <v>1</v>
      </c>
      <c r="E34" s="15"/>
      <c r="F34" s="11" t="s">
        <v>630</v>
      </c>
      <c r="G34" s="95">
        <v>19</v>
      </c>
      <c r="H34" s="16">
        <f>G34/G37</f>
        <v>0.152</v>
      </c>
    </row>
    <row r="35" spans="1:8" x14ac:dyDescent="0.25">
      <c r="E35" s="15"/>
      <c r="F35" s="11" t="s">
        <v>631</v>
      </c>
      <c r="G35" s="95">
        <v>36</v>
      </c>
      <c r="H35" s="16">
        <f>G35/G37</f>
        <v>0.28799999999999998</v>
      </c>
    </row>
    <row r="36" spans="1:8" ht="16.5" thickBot="1" x14ac:dyDescent="0.3">
      <c r="E36" s="15"/>
      <c r="F36" s="23" t="s">
        <v>632</v>
      </c>
      <c r="G36" s="96">
        <v>8</v>
      </c>
      <c r="H36" s="29">
        <f>G36/G37</f>
        <v>6.4000000000000001E-2</v>
      </c>
    </row>
    <row r="37" spans="1:8" ht="16.5" thickBot="1" x14ac:dyDescent="0.3">
      <c r="E37" s="27"/>
      <c r="F37" s="39" t="s">
        <v>15</v>
      </c>
      <c r="G37" s="97">
        <f>SUM(G32:G36)</f>
        <v>125</v>
      </c>
      <c r="H37" s="37">
        <f>SUM(H32:H36)</f>
        <v>1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68</v>
      </c>
      <c r="H40" s="16">
        <f>G40/G44</f>
        <v>0.55737704918032782</v>
      </c>
    </row>
    <row r="41" spans="1:8" x14ac:dyDescent="0.25">
      <c r="E41" s="15"/>
      <c r="F41" s="11" t="s">
        <v>77</v>
      </c>
      <c r="G41" s="9">
        <v>18</v>
      </c>
      <c r="H41" s="16">
        <f>G41/G44</f>
        <v>0.14754098360655737</v>
      </c>
    </row>
    <row r="42" spans="1:8" x14ac:dyDescent="0.25">
      <c r="B42"/>
      <c r="E42" s="15"/>
      <c r="F42" s="11" t="s">
        <v>78</v>
      </c>
      <c r="G42" s="9">
        <v>28</v>
      </c>
      <c r="H42" s="16">
        <f>G42/G44</f>
        <v>0.22950819672131148</v>
      </c>
    </row>
    <row r="43" spans="1:8" ht="16.5" thickBot="1" x14ac:dyDescent="0.3">
      <c r="B43"/>
      <c r="E43" s="15"/>
      <c r="F43" s="23" t="s">
        <v>79</v>
      </c>
      <c r="G43" s="28">
        <v>8</v>
      </c>
      <c r="H43" s="29">
        <f>G43/G44</f>
        <v>6.5573770491803282E-2</v>
      </c>
    </row>
    <row r="44" spans="1:8" ht="16.5" thickBot="1" x14ac:dyDescent="0.3">
      <c r="B44"/>
      <c r="E44" s="27"/>
      <c r="F44" s="39" t="s">
        <v>15</v>
      </c>
      <c r="G44" s="45">
        <f>SUM(G40:G43)</f>
        <v>122</v>
      </c>
      <c r="H44" s="34">
        <f>SUM(H40:H43)</f>
        <v>0.99999999999999989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96</v>
      </c>
      <c r="H47" s="16">
        <f>G47/G49</f>
        <v>0.77419354838709675</v>
      </c>
    </row>
    <row r="48" spans="1:8" ht="16.5" thickBot="1" x14ac:dyDescent="0.3">
      <c r="B48"/>
      <c r="E48" s="15"/>
      <c r="F48" s="23" t="s">
        <v>82</v>
      </c>
      <c r="G48" s="28">
        <v>28</v>
      </c>
      <c r="H48" s="29">
        <f>G48/G49</f>
        <v>0.22580645161290322</v>
      </c>
    </row>
    <row r="49" spans="2:8" ht="16.5" thickBot="1" x14ac:dyDescent="0.3">
      <c r="B49"/>
      <c r="E49" s="27"/>
      <c r="F49" s="39" t="s">
        <v>15</v>
      </c>
      <c r="G49" s="45">
        <f>SUM(G47:G48)</f>
        <v>124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99</v>
      </c>
      <c r="H52" s="16">
        <f>G52/G54</f>
        <v>0.83898305084745761</v>
      </c>
    </row>
    <row r="53" spans="2:8" ht="16.5" thickBot="1" x14ac:dyDescent="0.3">
      <c r="B53"/>
      <c r="E53" s="15"/>
      <c r="F53" s="23" t="s">
        <v>85</v>
      </c>
      <c r="G53" s="28">
        <v>19</v>
      </c>
      <c r="H53" s="29">
        <f>G53/G54</f>
        <v>0.16101694915254236</v>
      </c>
    </row>
    <row r="54" spans="2:8" ht="16.5" thickBot="1" x14ac:dyDescent="0.3">
      <c r="B54"/>
      <c r="E54" s="27"/>
      <c r="F54" s="39" t="s">
        <v>15</v>
      </c>
      <c r="G54" s="45">
        <f>SUM(G52:G53)</f>
        <v>118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62</v>
      </c>
      <c r="H57" s="16">
        <f>G57/G59</f>
        <v>0.50406504065040647</v>
      </c>
    </row>
    <row r="58" spans="2:8" ht="16.5" thickBot="1" x14ac:dyDescent="0.3">
      <c r="B58"/>
      <c r="E58" s="15"/>
      <c r="F58" s="23" t="s">
        <v>88</v>
      </c>
      <c r="G58" s="28">
        <v>61</v>
      </c>
      <c r="H58" s="29">
        <f>G58/G59</f>
        <v>0.49593495934959347</v>
      </c>
    </row>
    <row r="59" spans="2:8" ht="16.5" thickBot="1" x14ac:dyDescent="0.3">
      <c r="B59"/>
      <c r="E59" s="27"/>
      <c r="F59" s="39" t="s">
        <v>15</v>
      </c>
      <c r="G59" s="45">
        <f>SUM(G57:G58)</f>
        <v>123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75</v>
      </c>
      <c r="H62" s="16">
        <f>G62/G64</f>
        <v>0.60483870967741937</v>
      </c>
    </row>
    <row r="63" spans="2:8" ht="16.5" thickBot="1" x14ac:dyDescent="0.3">
      <c r="B63"/>
      <c r="E63" s="15"/>
      <c r="F63" s="23" t="s">
        <v>91</v>
      </c>
      <c r="G63" s="28">
        <v>49</v>
      </c>
      <c r="H63" s="29">
        <f>G63/G64</f>
        <v>0.39516129032258063</v>
      </c>
    </row>
    <row r="64" spans="2:8" ht="16.5" thickBot="1" x14ac:dyDescent="0.3">
      <c r="B64"/>
      <c r="E64" s="27"/>
      <c r="F64" s="39" t="s">
        <v>15</v>
      </c>
      <c r="G64" s="45">
        <f>SUM(G62:G63)</f>
        <v>124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75</v>
      </c>
      <c r="H67" s="16">
        <f>G67/G70</f>
        <v>0.47169811320754718</v>
      </c>
    </row>
    <row r="68" spans="2:8" x14ac:dyDescent="0.25">
      <c r="B68"/>
      <c r="E68" s="15"/>
      <c r="F68" s="11" t="s">
        <v>94</v>
      </c>
      <c r="G68" s="9">
        <v>36</v>
      </c>
      <c r="H68" s="16">
        <f>G68/G70</f>
        <v>0.22641509433962265</v>
      </c>
    </row>
    <row r="69" spans="2:8" ht="16.5" thickBot="1" x14ac:dyDescent="0.3">
      <c r="B69"/>
      <c r="E69" s="15"/>
      <c r="F69" s="23" t="s">
        <v>95</v>
      </c>
      <c r="G69" s="28">
        <v>48</v>
      </c>
      <c r="H69" s="29">
        <f>G69/G70</f>
        <v>0.30188679245283018</v>
      </c>
    </row>
    <row r="70" spans="2:8" ht="16.5" thickBot="1" x14ac:dyDescent="0.3">
      <c r="B70"/>
      <c r="E70" s="27"/>
      <c r="F70" s="39" t="s">
        <v>15</v>
      </c>
      <c r="G70" s="45">
        <f>SUM(G67:G69)</f>
        <v>159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56</v>
      </c>
      <c r="H73" s="16">
        <f>G73/G75</f>
        <v>0.35897435897435898</v>
      </c>
    </row>
    <row r="74" spans="2:8" ht="16.5" thickBot="1" x14ac:dyDescent="0.3">
      <c r="B74"/>
      <c r="E74" s="15"/>
      <c r="F74" s="23" t="s">
        <v>98</v>
      </c>
      <c r="G74" s="28">
        <v>100</v>
      </c>
      <c r="H74" s="29">
        <f>G74/G75</f>
        <v>0.64102564102564108</v>
      </c>
    </row>
    <row r="75" spans="2:8" ht="16.5" thickBot="1" x14ac:dyDescent="0.3">
      <c r="B75"/>
      <c r="E75" s="27"/>
      <c r="F75" s="39" t="s">
        <v>15</v>
      </c>
      <c r="G75" s="45">
        <f>SUM(G73:G74)</f>
        <v>156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61</v>
      </c>
      <c r="H78" s="16">
        <f>G78/G82</f>
        <v>0.40397350993377484</v>
      </c>
    </row>
    <row r="79" spans="2:8" x14ac:dyDescent="0.25">
      <c r="B79"/>
      <c r="E79" s="22"/>
      <c r="F79" s="23" t="s">
        <v>101</v>
      </c>
      <c r="G79" s="28">
        <v>15</v>
      </c>
      <c r="H79" s="29">
        <f>G79/G82</f>
        <v>9.9337748344370855E-2</v>
      </c>
    </row>
    <row r="80" spans="2:8" x14ac:dyDescent="0.25">
      <c r="B80"/>
      <c r="E80" s="15"/>
      <c r="F80" s="11" t="s">
        <v>635</v>
      </c>
      <c r="G80" s="9">
        <v>63</v>
      </c>
      <c r="H80" s="16">
        <f>G80/G82</f>
        <v>0.41721854304635764</v>
      </c>
    </row>
    <row r="81" spans="2:8" ht="16.5" thickBot="1" x14ac:dyDescent="0.3">
      <c r="B81"/>
      <c r="E81" s="17"/>
      <c r="F81" s="91" t="s">
        <v>636</v>
      </c>
      <c r="G81" s="40">
        <v>12</v>
      </c>
      <c r="H81" s="41">
        <f>G81/G82</f>
        <v>7.9470198675496692E-2</v>
      </c>
    </row>
    <row r="82" spans="2:8" ht="16.5" thickBot="1" x14ac:dyDescent="0.3">
      <c r="B82"/>
      <c r="E82" s="104"/>
      <c r="F82" s="105" t="s">
        <v>15</v>
      </c>
      <c r="G82" s="106">
        <f>SUM(G78:G81)</f>
        <v>151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62</v>
      </c>
      <c r="H85" s="16">
        <f>G85/G88</f>
        <v>0.41891891891891891</v>
      </c>
    </row>
    <row r="86" spans="2:8" x14ac:dyDescent="0.25">
      <c r="B86"/>
      <c r="E86" s="15"/>
      <c r="F86" s="11" t="s">
        <v>104</v>
      </c>
      <c r="G86" s="9">
        <v>44</v>
      </c>
      <c r="H86" s="16">
        <f>G86/G88</f>
        <v>0.29729729729729731</v>
      </c>
    </row>
    <row r="87" spans="2:8" ht="16.5" thickBot="1" x14ac:dyDescent="0.3">
      <c r="B87"/>
      <c r="E87" s="15"/>
      <c r="F87" s="23" t="s">
        <v>105</v>
      </c>
      <c r="G87" s="28">
        <v>42</v>
      </c>
      <c r="H87" s="29">
        <f>G87/G88</f>
        <v>0.28378378378378377</v>
      </c>
    </row>
    <row r="88" spans="2:8" ht="16.5" thickBot="1" x14ac:dyDescent="0.3">
      <c r="B88"/>
      <c r="E88" s="27"/>
      <c r="F88" s="39" t="s">
        <v>15</v>
      </c>
      <c r="G88" s="45">
        <f>SUM(G85:G87)</f>
        <v>148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106</v>
      </c>
      <c r="H91" s="16">
        <f>G91/G93</f>
        <v>0.74647887323943662</v>
      </c>
    </row>
    <row r="92" spans="2:8" ht="16.5" thickBot="1" x14ac:dyDescent="0.3">
      <c r="B92"/>
      <c r="E92" s="15"/>
      <c r="F92" s="23" t="s">
        <v>108</v>
      </c>
      <c r="G92" s="28">
        <v>36</v>
      </c>
      <c r="H92" s="29">
        <f>G92/G93</f>
        <v>0.25352112676056338</v>
      </c>
    </row>
    <row r="93" spans="2:8" ht="16.5" thickBot="1" x14ac:dyDescent="0.3">
      <c r="B93"/>
      <c r="E93" s="27"/>
      <c r="F93" s="39" t="s">
        <v>15</v>
      </c>
      <c r="G93" s="45">
        <f>SUM(G91:G92)</f>
        <v>142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66</v>
      </c>
      <c r="H96" s="16">
        <f>G96/G98</f>
        <v>0.48175182481751827</v>
      </c>
    </row>
    <row r="97" spans="2:8" ht="16.5" thickBot="1" x14ac:dyDescent="0.3">
      <c r="B97"/>
      <c r="E97" s="15"/>
      <c r="F97" s="23" t="s">
        <v>111</v>
      </c>
      <c r="G97" s="28">
        <v>71</v>
      </c>
      <c r="H97" s="29">
        <f>G97/G98</f>
        <v>0.51824817518248179</v>
      </c>
    </row>
    <row r="98" spans="2:8" ht="16.5" thickBot="1" x14ac:dyDescent="0.3">
      <c r="B98"/>
      <c r="E98" s="27"/>
      <c r="F98" s="39" t="s">
        <v>15</v>
      </c>
      <c r="G98" s="45">
        <f>SUM(G96:G97)</f>
        <v>137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52</v>
      </c>
      <c r="H101" s="16">
        <f>G101/G103</f>
        <v>0.69333333333333336</v>
      </c>
    </row>
    <row r="102" spans="2:8" ht="16.5" thickBot="1" x14ac:dyDescent="0.3">
      <c r="B102"/>
      <c r="E102" s="15"/>
      <c r="F102" s="23" t="s">
        <v>114</v>
      </c>
      <c r="G102" s="28">
        <v>23</v>
      </c>
      <c r="H102" s="29">
        <f>G102/G103</f>
        <v>0.30666666666666664</v>
      </c>
    </row>
    <row r="103" spans="2:8" ht="16.5" thickBot="1" x14ac:dyDescent="0.3">
      <c r="B103"/>
      <c r="E103" s="27"/>
      <c r="F103" s="39" t="s">
        <v>15</v>
      </c>
      <c r="G103" s="45">
        <f>SUM(G101:G102)</f>
        <v>75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20</v>
      </c>
      <c r="H106" s="16">
        <f>G106/G108</f>
        <v>0.18518518518518517</v>
      </c>
    </row>
    <row r="107" spans="2:8" ht="16.5" thickBot="1" x14ac:dyDescent="0.3">
      <c r="B107"/>
      <c r="E107" s="15"/>
      <c r="F107" s="23" t="s">
        <v>117</v>
      </c>
      <c r="G107" s="28">
        <v>88</v>
      </c>
      <c r="H107" s="29">
        <f>G107/G108</f>
        <v>0.81481481481481477</v>
      </c>
    </row>
    <row r="108" spans="2:8" ht="16.5" thickBot="1" x14ac:dyDescent="0.3">
      <c r="B108"/>
      <c r="E108" s="27"/>
      <c r="F108" s="39" t="s">
        <v>15</v>
      </c>
      <c r="G108" s="45">
        <f>SUM(G106:G107)</f>
        <v>108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46</v>
      </c>
      <c r="H111" s="16">
        <f>G111/G116</f>
        <v>0.41818181818181815</v>
      </c>
    </row>
    <row r="112" spans="2:8" x14ac:dyDescent="0.25">
      <c r="B112"/>
      <c r="E112" s="15"/>
      <c r="F112" s="11" t="s">
        <v>120</v>
      </c>
      <c r="G112" s="9">
        <v>8</v>
      </c>
      <c r="H112" s="16">
        <f>G112/G116</f>
        <v>7.2727272727272724E-2</v>
      </c>
    </row>
    <row r="113" spans="2:8" x14ac:dyDescent="0.25">
      <c r="B113"/>
      <c r="E113" s="15"/>
      <c r="F113" s="11" t="s">
        <v>121</v>
      </c>
      <c r="G113" s="9">
        <v>16</v>
      </c>
      <c r="H113" s="16">
        <f>G113/G116</f>
        <v>0.14545454545454545</v>
      </c>
    </row>
    <row r="114" spans="2:8" x14ac:dyDescent="0.25">
      <c r="B114"/>
      <c r="E114" s="15"/>
      <c r="F114" s="11" t="s">
        <v>122</v>
      </c>
      <c r="G114" s="9">
        <v>16</v>
      </c>
      <c r="H114" s="16">
        <f>G114/G116</f>
        <v>0.14545454545454545</v>
      </c>
    </row>
    <row r="115" spans="2:8" ht="16.5" thickBot="1" x14ac:dyDescent="0.3">
      <c r="B115"/>
      <c r="E115" s="15"/>
      <c r="F115" s="23" t="s">
        <v>123</v>
      </c>
      <c r="G115" s="28">
        <v>24</v>
      </c>
      <c r="H115" s="29">
        <f>G115/G116</f>
        <v>0.21818181818181817</v>
      </c>
    </row>
    <row r="116" spans="2:8" ht="16.5" thickBot="1" x14ac:dyDescent="0.3">
      <c r="B116"/>
      <c r="E116" s="27"/>
      <c r="F116" s="39" t="s">
        <v>15</v>
      </c>
      <c r="G116" s="45">
        <f>SUM(G111:G115)</f>
        <v>110</v>
      </c>
      <c r="H116" s="34">
        <f>SUM(H111:H115)</f>
        <v>0.99999999999999989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47</v>
      </c>
      <c r="H119" s="16">
        <f>G119/G121</f>
        <v>0.43119266055045874</v>
      </c>
    </row>
    <row r="120" spans="2:8" ht="16.5" thickBot="1" x14ac:dyDescent="0.3">
      <c r="B120"/>
      <c r="E120" s="15"/>
      <c r="F120" s="23" t="s">
        <v>126</v>
      </c>
      <c r="G120" s="28">
        <v>62</v>
      </c>
      <c r="H120" s="29">
        <f>G120/G121</f>
        <v>0.56880733944954132</v>
      </c>
    </row>
    <row r="121" spans="2:8" ht="16.5" thickBot="1" x14ac:dyDescent="0.3">
      <c r="B121"/>
      <c r="E121" s="27"/>
      <c r="F121" s="39" t="s">
        <v>15</v>
      </c>
      <c r="G121" s="45">
        <f>SUM(G119:G120)</f>
        <v>109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51</v>
      </c>
      <c r="H124" s="16">
        <f>G124/G127</f>
        <v>0.46788990825688076</v>
      </c>
    </row>
    <row r="125" spans="2:8" x14ac:dyDescent="0.25">
      <c r="B125"/>
      <c r="E125" s="15"/>
      <c r="F125" s="11" t="s">
        <v>129</v>
      </c>
      <c r="G125" s="9">
        <v>13</v>
      </c>
      <c r="H125" s="16">
        <f>G125/G127</f>
        <v>0.11926605504587157</v>
      </c>
    </row>
    <row r="126" spans="2:8" ht="16.5" thickBot="1" x14ac:dyDescent="0.3">
      <c r="B126"/>
      <c r="E126" s="15"/>
      <c r="F126" s="23" t="s">
        <v>130</v>
      </c>
      <c r="G126" s="28">
        <v>45</v>
      </c>
      <c r="H126" s="29">
        <f>G126/G127</f>
        <v>0.41284403669724773</v>
      </c>
    </row>
    <row r="127" spans="2:8" ht="16.5" thickBot="1" x14ac:dyDescent="0.3">
      <c r="B127"/>
      <c r="E127" s="27"/>
      <c r="F127" s="39" t="s">
        <v>15</v>
      </c>
      <c r="G127" s="45">
        <f>SUM(G124:G126)</f>
        <v>109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74</v>
      </c>
      <c r="H130" s="16">
        <f>G130/G134</f>
        <v>0.6166666666666667</v>
      </c>
    </row>
    <row r="131" spans="2:8" x14ac:dyDescent="0.25">
      <c r="B131"/>
      <c r="E131" s="15"/>
      <c r="F131" s="11" t="s">
        <v>133</v>
      </c>
      <c r="G131" s="9">
        <v>12</v>
      </c>
      <c r="H131" s="16">
        <f>G131/G134</f>
        <v>0.1</v>
      </c>
    </row>
    <row r="132" spans="2:8" x14ac:dyDescent="0.25">
      <c r="B132"/>
      <c r="E132" s="15"/>
      <c r="F132" s="11" t="s">
        <v>134</v>
      </c>
      <c r="G132" s="9">
        <v>25</v>
      </c>
      <c r="H132" s="16">
        <f>G132/G134</f>
        <v>0.20833333333333334</v>
      </c>
    </row>
    <row r="133" spans="2:8" ht="16.5" thickBot="1" x14ac:dyDescent="0.3">
      <c r="B133"/>
      <c r="E133" s="15"/>
      <c r="F133" s="23" t="s">
        <v>135</v>
      </c>
      <c r="G133" s="28">
        <v>9</v>
      </c>
      <c r="H133" s="29">
        <f>G133/G134</f>
        <v>7.4999999999999997E-2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120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67</v>
      </c>
      <c r="H137" s="16">
        <f>G137/G139</f>
        <v>0.58260869565217388</v>
      </c>
    </row>
    <row r="138" spans="2:8" ht="16.5" thickBot="1" x14ac:dyDescent="0.3">
      <c r="E138" s="15"/>
      <c r="F138" s="23" t="s">
        <v>138</v>
      </c>
      <c r="G138" s="28">
        <v>48</v>
      </c>
      <c r="H138" s="29">
        <f>G138/G139</f>
        <v>0.41739130434782606</v>
      </c>
    </row>
    <row r="139" spans="2:8" ht="16.5" thickBot="1" x14ac:dyDescent="0.3">
      <c r="E139" s="27"/>
      <c r="F139" s="39" t="s">
        <v>15</v>
      </c>
      <c r="G139" s="45">
        <f>SUM(G137:G138)</f>
        <v>115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37</v>
      </c>
      <c r="H142" s="16">
        <f>G142/G146</f>
        <v>0.3135593220338983</v>
      </c>
    </row>
    <row r="143" spans="2:8" x14ac:dyDescent="0.25">
      <c r="E143" s="15"/>
      <c r="F143" s="11" t="s">
        <v>141</v>
      </c>
      <c r="G143" s="9">
        <v>36</v>
      </c>
      <c r="H143" s="16">
        <f>G143/G146</f>
        <v>0.30508474576271188</v>
      </c>
    </row>
    <row r="144" spans="2:8" x14ac:dyDescent="0.25">
      <c r="E144" s="15"/>
      <c r="F144" s="11" t="s">
        <v>142</v>
      </c>
      <c r="G144" s="9">
        <v>20</v>
      </c>
      <c r="H144" s="16">
        <f>G144/G146</f>
        <v>0.16949152542372881</v>
      </c>
    </row>
    <row r="145" spans="5:8" ht="16.5" thickBot="1" x14ac:dyDescent="0.3">
      <c r="E145" s="15"/>
      <c r="F145" s="23" t="s">
        <v>143</v>
      </c>
      <c r="G145" s="28">
        <v>25</v>
      </c>
      <c r="H145" s="29">
        <f>G145/G146</f>
        <v>0.21186440677966101</v>
      </c>
    </row>
    <row r="146" spans="5:8" ht="16.5" thickBot="1" x14ac:dyDescent="0.3">
      <c r="E146" s="27"/>
      <c r="F146" s="39" t="s">
        <v>15</v>
      </c>
      <c r="G146" s="45">
        <f>SUM(G142:G145)</f>
        <v>118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6617</v>
      </c>
      <c r="H149" s="16">
        <f>G149/G152</f>
        <v>0.99190526157997305</v>
      </c>
    </row>
    <row r="150" spans="5:8" x14ac:dyDescent="0.25">
      <c r="E150" s="15"/>
      <c r="F150" s="11" t="s">
        <v>146</v>
      </c>
      <c r="G150" s="9">
        <v>17</v>
      </c>
      <c r="H150" s="16">
        <f>G150/G152</f>
        <v>2.548343576675161E-3</v>
      </c>
    </row>
    <row r="151" spans="5:8" ht="16.5" thickBot="1" x14ac:dyDescent="0.3">
      <c r="E151" s="15"/>
      <c r="F151" s="23" t="s">
        <v>147</v>
      </c>
      <c r="G151" s="28">
        <v>37</v>
      </c>
      <c r="H151" s="29">
        <f>G151/G152</f>
        <v>5.5463948433518212E-3</v>
      </c>
    </row>
    <row r="152" spans="5:8" ht="16.5" thickBot="1" x14ac:dyDescent="0.3">
      <c r="E152" s="27"/>
      <c r="F152" s="39" t="s">
        <v>15</v>
      </c>
      <c r="G152" s="45">
        <f>SUM(G149:G151)</f>
        <v>6671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59</v>
      </c>
      <c r="H155" s="16">
        <f>G155/G158</f>
        <v>0.5</v>
      </c>
    </row>
    <row r="156" spans="5:8" x14ac:dyDescent="0.25">
      <c r="E156" s="15"/>
      <c r="F156" s="11" t="s">
        <v>150</v>
      </c>
      <c r="G156" s="9">
        <v>28</v>
      </c>
      <c r="H156" s="16">
        <f>G156/G158</f>
        <v>0.23728813559322035</v>
      </c>
    </row>
    <row r="157" spans="5:8" ht="16.5" thickBot="1" x14ac:dyDescent="0.3">
      <c r="E157" s="15"/>
      <c r="F157" s="23" t="s">
        <v>151</v>
      </c>
      <c r="G157" s="28">
        <v>31</v>
      </c>
      <c r="H157" s="29">
        <f>G157/G158</f>
        <v>0.26271186440677968</v>
      </c>
    </row>
    <row r="158" spans="5:8" ht="16.5" thickBot="1" x14ac:dyDescent="0.3">
      <c r="E158" s="27"/>
      <c r="F158" s="39" t="s">
        <v>15</v>
      </c>
      <c r="G158" s="45">
        <f>SUM(G155:G157)</f>
        <v>118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77</v>
      </c>
      <c r="H161" s="16">
        <f>G161/G163</f>
        <v>0.64166666666666672</v>
      </c>
    </row>
    <row r="162" spans="5:8" ht="16.5" thickBot="1" x14ac:dyDescent="0.3">
      <c r="E162" s="15"/>
      <c r="F162" s="23" t="s">
        <v>154</v>
      </c>
      <c r="G162" s="28">
        <v>43</v>
      </c>
      <c r="H162" s="29">
        <f>G162/G163</f>
        <v>0.35833333333333334</v>
      </c>
    </row>
    <row r="163" spans="5:8" ht="16.5" thickBot="1" x14ac:dyDescent="0.3">
      <c r="E163" s="27"/>
      <c r="F163" s="39" t="s">
        <v>15</v>
      </c>
      <c r="G163" s="45">
        <f>SUM(G161:G162)</f>
        <v>120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65</v>
      </c>
      <c r="H166" s="16">
        <f>G166/G168</f>
        <v>0.57017543859649122</v>
      </c>
    </row>
    <row r="167" spans="5:8" ht="16.5" thickBot="1" x14ac:dyDescent="0.3">
      <c r="E167" s="15"/>
      <c r="F167" s="23" t="s">
        <v>157</v>
      </c>
      <c r="G167" s="28">
        <v>49</v>
      </c>
      <c r="H167" s="29">
        <f>G167/G168</f>
        <v>0.42982456140350878</v>
      </c>
    </row>
    <row r="168" spans="5:8" ht="16.5" thickBot="1" x14ac:dyDescent="0.3">
      <c r="E168" s="27"/>
      <c r="F168" s="39" t="s">
        <v>15</v>
      </c>
      <c r="G168" s="45">
        <f>SUM(G166:G167)</f>
        <v>114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61</v>
      </c>
      <c r="H171" s="16">
        <f>G171/G176</f>
        <v>0.17134831460674158</v>
      </c>
    </row>
    <row r="172" spans="5:8" x14ac:dyDescent="0.25">
      <c r="E172" s="15"/>
      <c r="F172" s="11" t="s">
        <v>50</v>
      </c>
      <c r="G172" s="9">
        <v>164</v>
      </c>
      <c r="H172" s="16">
        <f>G172/G176</f>
        <v>0.4606741573033708</v>
      </c>
    </row>
    <row r="173" spans="5:8" x14ac:dyDescent="0.25">
      <c r="E173" s="15"/>
      <c r="F173" s="11" t="s">
        <v>160</v>
      </c>
      <c r="G173" s="9">
        <v>58</v>
      </c>
      <c r="H173" s="16">
        <f>G173/G176</f>
        <v>0.16292134831460675</v>
      </c>
    </row>
    <row r="174" spans="5:8" x14ac:dyDescent="0.25">
      <c r="E174" s="15"/>
      <c r="F174" s="11" t="s">
        <v>161</v>
      </c>
      <c r="G174" s="9">
        <v>25</v>
      </c>
      <c r="H174" s="16">
        <f>G174/G176</f>
        <v>7.02247191011236E-2</v>
      </c>
    </row>
    <row r="175" spans="5:8" ht="16.5" thickBot="1" x14ac:dyDescent="0.3">
      <c r="E175" s="15"/>
      <c r="F175" s="23" t="s">
        <v>162</v>
      </c>
      <c r="G175" s="28">
        <v>48</v>
      </c>
      <c r="H175" s="29">
        <f>G175/G176</f>
        <v>0.1348314606741573</v>
      </c>
    </row>
    <row r="176" spans="5:8" ht="16.5" thickBot="1" x14ac:dyDescent="0.3">
      <c r="E176" s="27"/>
      <c r="F176" s="39" t="s">
        <v>15</v>
      </c>
      <c r="G176" s="45">
        <f>SUM(G171:G175)</f>
        <v>356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271</v>
      </c>
      <c r="H179" s="16">
        <f>G179/G181</f>
        <v>0.80415430267062316</v>
      </c>
    </row>
    <row r="180" spans="5:8" ht="16.5" thickBot="1" x14ac:dyDescent="0.3">
      <c r="E180" s="15"/>
      <c r="F180" s="23" t="s">
        <v>165</v>
      </c>
      <c r="G180" s="28">
        <v>66</v>
      </c>
      <c r="H180" s="29">
        <f>G180/G181</f>
        <v>0.19584569732937684</v>
      </c>
    </row>
    <row r="181" spans="5:8" ht="16.5" thickBot="1" x14ac:dyDescent="0.3">
      <c r="E181" s="27"/>
      <c r="F181" s="39" t="s">
        <v>15</v>
      </c>
      <c r="G181" s="45">
        <f>SUM(G179:G180)</f>
        <v>337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199</v>
      </c>
      <c r="H184" s="16">
        <f>G184/G186</f>
        <v>0.60486322188449848</v>
      </c>
    </row>
    <row r="185" spans="5:8" ht="16.5" thickBot="1" x14ac:dyDescent="0.3">
      <c r="E185" s="15"/>
      <c r="F185" s="23" t="s">
        <v>168</v>
      </c>
      <c r="G185" s="28">
        <v>130</v>
      </c>
      <c r="H185" s="29">
        <f>G185/G186</f>
        <v>0.39513677811550152</v>
      </c>
    </row>
    <row r="186" spans="5:8" ht="16.5" thickBot="1" x14ac:dyDescent="0.3">
      <c r="E186" s="27"/>
      <c r="F186" s="39" t="s">
        <v>15</v>
      </c>
      <c r="G186" s="45">
        <f>SUM(G184:G185)</f>
        <v>329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D1" workbookViewId="0">
      <selection activeCell="P3" sqref="P3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3" customWidth="1"/>
    <col min="16" max="16" width="10.875" style="1"/>
    <col min="17" max="17" width="12.3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516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4</v>
      </c>
      <c r="C3" s="16">
        <f>B3/B16</f>
        <v>5.3835800807537013E-3</v>
      </c>
      <c r="E3" s="15" t="s">
        <v>56</v>
      </c>
      <c r="F3" s="8" t="s">
        <v>57</v>
      </c>
      <c r="G3" s="9">
        <v>45</v>
      </c>
      <c r="H3" s="16">
        <f>G3/G5</f>
        <v>0.42452830188679247</v>
      </c>
      <c r="J3" s="15"/>
      <c r="K3" s="8" t="s">
        <v>171</v>
      </c>
      <c r="L3" s="9">
        <v>51</v>
      </c>
      <c r="M3" s="16">
        <f>L3/L5</f>
        <v>0.52577319587628868</v>
      </c>
      <c r="O3" s="15" t="s">
        <v>517</v>
      </c>
      <c r="P3" s="9">
        <v>425</v>
      </c>
      <c r="Q3" s="16">
        <f>P3/P5</f>
        <v>0.77272727272727271</v>
      </c>
    </row>
    <row r="4" spans="1:17" ht="16.5" thickBot="1" x14ac:dyDescent="0.3">
      <c r="A4" s="15" t="s">
        <v>3</v>
      </c>
      <c r="B4" s="9">
        <v>95</v>
      </c>
      <c r="C4" s="16">
        <f>B4/B16</f>
        <v>0.12786002691790041</v>
      </c>
      <c r="E4" s="15"/>
      <c r="F4" s="24" t="s">
        <v>58</v>
      </c>
      <c r="G4" s="28">
        <v>61</v>
      </c>
      <c r="H4" s="29">
        <f>G4/G5</f>
        <v>0.57547169811320753</v>
      </c>
      <c r="J4" s="15"/>
      <c r="K4" s="10" t="s">
        <v>170</v>
      </c>
      <c r="L4" s="28">
        <v>46</v>
      </c>
      <c r="M4" s="29">
        <f>L4/L5</f>
        <v>0.47422680412371132</v>
      </c>
      <c r="O4" s="17" t="s">
        <v>316</v>
      </c>
      <c r="P4" s="40">
        <v>125</v>
      </c>
      <c r="Q4" s="41">
        <f>P4/P5</f>
        <v>0.22727272727272727</v>
      </c>
    </row>
    <row r="5" spans="1:17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106</v>
      </c>
      <c r="H5" s="34">
        <f>SUM(H3:H4)</f>
        <v>1</v>
      </c>
      <c r="J5" s="27"/>
      <c r="K5" s="32" t="s">
        <v>15</v>
      </c>
      <c r="L5" s="45">
        <f>SUM(L3:L4)</f>
        <v>97</v>
      </c>
      <c r="M5" s="34">
        <f>SUM(M3:M4)</f>
        <v>1</v>
      </c>
      <c r="O5" s="32" t="s">
        <v>15</v>
      </c>
      <c r="P5" s="45">
        <f>SUM(P3:P4)</f>
        <v>550</v>
      </c>
      <c r="Q5" s="34">
        <f>SUM(Q3:Q4)</f>
        <v>1</v>
      </c>
    </row>
    <row r="6" spans="1:17" ht="16.5" thickBot="1" x14ac:dyDescent="0.3">
      <c r="A6" s="15" t="s">
        <v>5</v>
      </c>
      <c r="B6" s="9">
        <v>147</v>
      </c>
      <c r="C6" s="16">
        <f>B6/B16</f>
        <v>0.19784656796769853</v>
      </c>
    </row>
    <row r="7" spans="1:17" x14ac:dyDescent="0.25">
      <c r="A7" s="15" t="s">
        <v>6</v>
      </c>
      <c r="B7" s="9">
        <v>1</v>
      </c>
      <c r="C7" s="16">
        <f>B7/B16</f>
        <v>1.3458950201884253E-3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41</v>
      </c>
      <c r="H8" s="16">
        <f>G8/G11</f>
        <v>0.28082191780821919</v>
      </c>
      <c r="J8" s="15"/>
      <c r="K8" s="8" t="s">
        <v>225</v>
      </c>
      <c r="L8" s="9">
        <v>34</v>
      </c>
      <c r="M8" s="16">
        <f>L8/L10</f>
        <v>0.27200000000000002</v>
      </c>
    </row>
    <row r="9" spans="1:17" ht="16.5" thickBot="1" x14ac:dyDescent="0.3">
      <c r="A9" s="15" t="s">
        <v>8</v>
      </c>
      <c r="B9" s="9">
        <v>4</v>
      </c>
      <c r="C9" s="16">
        <f>B9/B16</f>
        <v>5.3835800807537013E-3</v>
      </c>
      <c r="E9" s="15"/>
      <c r="F9" s="8" t="s">
        <v>61</v>
      </c>
      <c r="G9" s="9">
        <v>79</v>
      </c>
      <c r="H9" s="16">
        <f>G9/G11</f>
        <v>0.54109589041095896</v>
      </c>
      <c r="J9" s="15"/>
      <c r="K9" s="24" t="s">
        <v>226</v>
      </c>
      <c r="L9" s="28">
        <v>91</v>
      </c>
      <c r="M9" s="29">
        <f>L9/L10</f>
        <v>0.72799999999999998</v>
      </c>
    </row>
    <row r="10" spans="1:17" ht="16.5" thickBot="1" x14ac:dyDescent="0.3">
      <c r="A10" s="15" t="s">
        <v>9</v>
      </c>
      <c r="B10" s="9">
        <v>39</v>
      </c>
      <c r="C10" s="16">
        <f>B10/B16</f>
        <v>5.2489905787348586E-2</v>
      </c>
      <c r="E10" s="15"/>
      <c r="F10" s="24" t="s">
        <v>62</v>
      </c>
      <c r="G10" s="28">
        <v>26</v>
      </c>
      <c r="H10" s="29">
        <f>G10/G11</f>
        <v>0.17808219178082191</v>
      </c>
      <c r="J10" s="27"/>
      <c r="K10" s="32" t="s">
        <v>15</v>
      </c>
      <c r="L10" s="45">
        <f>SUM(L8:L9)</f>
        <v>125</v>
      </c>
      <c r="M10" s="34">
        <f>SUM(M8:M9)</f>
        <v>1</v>
      </c>
    </row>
    <row r="11" spans="1:17" ht="16.5" thickBot="1" x14ac:dyDescent="0.3">
      <c r="A11" s="15" t="s">
        <v>10</v>
      </c>
      <c r="B11" s="9">
        <v>0</v>
      </c>
      <c r="C11" s="16">
        <f>B11/B16</f>
        <v>0</v>
      </c>
      <c r="E11" s="27"/>
      <c r="F11" s="32" t="s">
        <v>15</v>
      </c>
      <c r="G11" s="45">
        <f>SUM(G8:G10)</f>
        <v>146</v>
      </c>
      <c r="H11" s="34">
        <f>SUM(H8:H10)</f>
        <v>1</v>
      </c>
    </row>
    <row r="12" spans="1:17" ht="16.5" thickBot="1" x14ac:dyDescent="0.3">
      <c r="A12" s="15" t="s">
        <v>11</v>
      </c>
      <c r="B12" s="9">
        <v>92</v>
      </c>
      <c r="C12" s="16">
        <f>B12/B16</f>
        <v>0.12382234185733512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61</v>
      </c>
      <c r="M13" s="16">
        <f>L13/L15</f>
        <v>0.56481481481481477</v>
      </c>
    </row>
    <row r="14" spans="1:17" ht="16.5" thickBot="1" x14ac:dyDescent="0.3">
      <c r="A14" s="15" t="s">
        <v>13</v>
      </c>
      <c r="B14" s="9">
        <v>356</v>
      </c>
      <c r="C14" s="16">
        <f>B14/B16</f>
        <v>0.47913862718707939</v>
      </c>
      <c r="E14" s="21"/>
      <c r="F14" s="10" t="s">
        <v>64</v>
      </c>
      <c r="G14" s="9">
        <v>55</v>
      </c>
      <c r="H14" s="16">
        <f>G14/G17</f>
        <v>0.40145985401459855</v>
      </c>
      <c r="J14" s="15"/>
      <c r="K14" s="10" t="s">
        <v>228</v>
      </c>
      <c r="L14" s="28">
        <v>47</v>
      </c>
      <c r="M14" s="29">
        <f>L14/L15</f>
        <v>0.43518518518518517</v>
      </c>
    </row>
    <row r="15" spans="1:17" ht="16.5" thickBot="1" x14ac:dyDescent="0.3">
      <c r="A15" s="22" t="s">
        <v>14</v>
      </c>
      <c r="B15" s="28">
        <v>5</v>
      </c>
      <c r="C15" s="29">
        <f>B15/B16</f>
        <v>6.7294751009421266E-3</v>
      </c>
      <c r="E15" s="21"/>
      <c r="F15" s="10" t="s">
        <v>65</v>
      </c>
      <c r="G15" s="9">
        <v>47</v>
      </c>
      <c r="H15" s="16">
        <f>G15/G17</f>
        <v>0.34306569343065696</v>
      </c>
      <c r="J15" s="27"/>
      <c r="K15" s="32" t="s">
        <v>15</v>
      </c>
      <c r="L15" s="45">
        <f>SUM(L13:L14)</f>
        <v>108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743</v>
      </c>
      <c r="C16" s="34">
        <f>SUM(C3:C15)</f>
        <v>1</v>
      </c>
      <c r="E16" s="15"/>
      <c r="F16" s="31" t="s">
        <v>66</v>
      </c>
      <c r="G16" s="28">
        <v>35</v>
      </c>
      <c r="H16" s="29">
        <f>G16/G17</f>
        <v>0.25547445255474455</v>
      </c>
    </row>
    <row r="17" spans="1:13" ht="16.5" thickBot="1" x14ac:dyDescent="0.3">
      <c r="E17" s="27"/>
      <c r="F17" s="38" t="s">
        <v>15</v>
      </c>
      <c r="G17" s="45">
        <f>SUM(G14:G16)</f>
        <v>137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66</v>
      </c>
      <c r="M18" s="16">
        <f>L18/L20</f>
        <v>0.64077669902912626</v>
      </c>
    </row>
    <row r="19" spans="1:13" ht="16.5" thickBot="1" x14ac:dyDescent="0.3">
      <c r="A19" s="15" t="s">
        <v>19</v>
      </c>
      <c r="B19" s="9">
        <v>16</v>
      </c>
      <c r="C19" s="16">
        <f>B19/B24</f>
        <v>2.472952086553323E-2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37</v>
      </c>
      <c r="M19" s="29">
        <f>L19/L20</f>
        <v>0.35922330097087379</v>
      </c>
    </row>
    <row r="20" spans="1:13" ht="16.5" thickBot="1" x14ac:dyDescent="0.3">
      <c r="A20" s="15" t="s">
        <v>20</v>
      </c>
      <c r="B20" s="9">
        <v>23</v>
      </c>
      <c r="C20" s="16">
        <f>B20/B24</f>
        <v>3.5548686244204021E-2</v>
      </c>
      <c r="E20" s="15"/>
      <c r="F20" s="11" t="s">
        <v>68</v>
      </c>
      <c r="G20" s="9">
        <v>60</v>
      </c>
      <c r="H20" s="16">
        <f>G20/G22</f>
        <v>0.47244094488188976</v>
      </c>
      <c r="J20" s="27"/>
      <c r="K20" s="32" t="s">
        <v>15</v>
      </c>
      <c r="L20" s="45">
        <f>SUM(L18:L19)</f>
        <v>103</v>
      </c>
      <c r="M20" s="34">
        <f>SUM(M18:M19)</f>
        <v>1</v>
      </c>
    </row>
    <row r="21" spans="1:13" ht="16.5" thickBot="1" x14ac:dyDescent="0.3">
      <c r="A21" s="15" t="s">
        <v>21</v>
      </c>
      <c r="B21" s="9">
        <v>192</v>
      </c>
      <c r="C21" s="16">
        <f>B21/B24</f>
        <v>0.29675425038639874</v>
      </c>
      <c r="E21" s="15"/>
      <c r="F21" s="23" t="s">
        <v>69</v>
      </c>
      <c r="G21" s="28">
        <v>67</v>
      </c>
      <c r="H21" s="29">
        <f>G21/G22</f>
        <v>0.52755905511811019</v>
      </c>
    </row>
    <row r="22" spans="1:13" ht="16.5" thickBot="1" x14ac:dyDescent="0.3">
      <c r="A22" s="15" t="s">
        <v>22</v>
      </c>
      <c r="B22" s="9">
        <v>4</v>
      </c>
      <c r="C22" s="16">
        <f>B22/B24</f>
        <v>6.1823802163833074E-3</v>
      </c>
      <c r="E22" s="27"/>
      <c r="F22" s="39" t="s">
        <v>15</v>
      </c>
      <c r="G22" s="45">
        <f>SUM(G20:G21)</f>
        <v>127</v>
      </c>
      <c r="H22" s="34">
        <f>SUM(H20:H21)</f>
        <v>1</v>
      </c>
    </row>
    <row r="23" spans="1:13" ht="16.5" thickBot="1" x14ac:dyDescent="0.3">
      <c r="A23" s="22" t="s">
        <v>23</v>
      </c>
      <c r="B23" s="28">
        <v>412</v>
      </c>
      <c r="C23" s="29">
        <f>B23/B24</f>
        <v>0.63678516228748072</v>
      </c>
      <c r="F23" s="3"/>
    </row>
    <row r="24" spans="1:13" ht="16.5" thickBot="1" x14ac:dyDescent="0.3">
      <c r="A24" s="35" t="s">
        <v>15</v>
      </c>
      <c r="B24" s="45">
        <f>SUM(B19:B23)</f>
        <v>647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52</v>
      </c>
      <c r="H25" s="16">
        <f>G25/G29</f>
        <v>0.40625</v>
      </c>
    </row>
    <row r="26" spans="1:13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18</v>
      </c>
      <c r="H26" s="16">
        <f>G26/G29</f>
        <v>0.140625</v>
      </c>
    </row>
    <row r="27" spans="1:13" x14ac:dyDescent="0.25">
      <c r="A27" s="15" t="s">
        <v>33</v>
      </c>
      <c r="B27" s="9">
        <v>162</v>
      </c>
      <c r="C27" s="16">
        <f>B27/B29</f>
        <v>0.25552050473186122</v>
      </c>
      <c r="E27" s="15"/>
      <c r="F27" s="11" t="s">
        <v>73</v>
      </c>
      <c r="G27" s="9">
        <v>22</v>
      </c>
      <c r="H27" s="16">
        <f>G27/G29</f>
        <v>0.171875</v>
      </c>
    </row>
    <row r="28" spans="1:13" ht="16.5" thickBot="1" x14ac:dyDescent="0.3">
      <c r="A28" s="21" t="s">
        <v>32</v>
      </c>
      <c r="B28" s="28">
        <v>472</v>
      </c>
      <c r="C28" s="29">
        <f>B28/B29</f>
        <v>0.74447949526813884</v>
      </c>
      <c r="E28" s="15"/>
      <c r="F28" s="23" t="s">
        <v>74</v>
      </c>
      <c r="G28" s="28">
        <v>36</v>
      </c>
      <c r="H28" s="29">
        <f>G28/G29</f>
        <v>0.28125</v>
      </c>
    </row>
    <row r="29" spans="1:13" ht="16.5" thickBot="1" x14ac:dyDescent="0.3">
      <c r="A29" s="32" t="s">
        <v>15</v>
      </c>
      <c r="B29" s="45">
        <f>SUM(B27:B28)</f>
        <v>634</v>
      </c>
      <c r="C29" s="34">
        <f>SUM(C27:C28)</f>
        <v>1</v>
      </c>
      <c r="E29" s="27"/>
      <c r="F29" s="39" t="s">
        <v>15</v>
      </c>
      <c r="G29" s="45">
        <f>SUM(G25:G28)</f>
        <v>128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118</v>
      </c>
      <c r="C32" s="16">
        <f>B32/B34</f>
        <v>0.22519083969465647</v>
      </c>
      <c r="E32" s="15"/>
      <c r="F32" s="11" t="s">
        <v>628</v>
      </c>
      <c r="G32" s="95">
        <v>43</v>
      </c>
      <c r="H32" s="16">
        <f>G32/G37</f>
        <v>0.34959349593495936</v>
      </c>
    </row>
    <row r="33" spans="1:8" ht="16.5" thickBot="1" x14ac:dyDescent="0.3">
      <c r="A33" s="22" t="s">
        <v>39</v>
      </c>
      <c r="B33" s="28">
        <v>406</v>
      </c>
      <c r="C33" s="29">
        <f>B33/B34</f>
        <v>0.77480916030534353</v>
      </c>
      <c r="E33" s="15"/>
      <c r="F33" s="11" t="s">
        <v>629</v>
      </c>
      <c r="G33" s="95">
        <v>18</v>
      </c>
      <c r="H33" s="16">
        <f>G33/G37</f>
        <v>0.14634146341463414</v>
      </c>
    </row>
    <row r="34" spans="1:8" ht="16.5" thickBot="1" x14ac:dyDescent="0.3">
      <c r="A34" s="32" t="s">
        <v>15</v>
      </c>
      <c r="B34" s="45">
        <f>SUM(B32:B33)</f>
        <v>524</v>
      </c>
      <c r="C34" s="34">
        <f>SUM(C32:C33)</f>
        <v>1</v>
      </c>
      <c r="E34" s="15"/>
      <c r="F34" s="11" t="s">
        <v>630</v>
      </c>
      <c r="G34" s="95">
        <v>29</v>
      </c>
      <c r="H34" s="16">
        <f>G34/G37</f>
        <v>0.23577235772357724</v>
      </c>
    </row>
    <row r="35" spans="1:8" ht="16.5" thickBot="1" x14ac:dyDescent="0.3">
      <c r="E35" s="15"/>
      <c r="F35" s="11" t="s">
        <v>631</v>
      </c>
      <c r="G35" s="95">
        <v>23</v>
      </c>
      <c r="H35" s="16">
        <f>G35/G37</f>
        <v>0.18699186991869918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10</v>
      </c>
      <c r="H36" s="29">
        <f>G36/G37</f>
        <v>8.1300813008130079E-2</v>
      </c>
    </row>
    <row r="37" spans="1:8" ht="16.5" thickBot="1" x14ac:dyDescent="0.3">
      <c r="A37" s="15" t="s">
        <v>53</v>
      </c>
      <c r="B37" s="9">
        <v>426</v>
      </c>
      <c r="C37" s="16">
        <f>B37/B39</f>
        <v>0.77313974591651546</v>
      </c>
      <c r="E37" s="27"/>
      <c r="F37" s="39" t="s">
        <v>15</v>
      </c>
      <c r="G37" s="97">
        <f>SUM(G32:G36)</f>
        <v>123</v>
      </c>
      <c r="H37" s="37">
        <f>SUM(H32:H36)</f>
        <v>1</v>
      </c>
    </row>
    <row r="38" spans="1:8" ht="16.5" thickBot="1" x14ac:dyDescent="0.3">
      <c r="A38" s="22" t="s">
        <v>54</v>
      </c>
      <c r="B38" s="28">
        <v>125</v>
      </c>
      <c r="C38" s="29">
        <f>B38/B39</f>
        <v>0.22686025408348456</v>
      </c>
      <c r="F38" s="3"/>
    </row>
    <row r="39" spans="1:8" ht="16.5" thickBot="1" x14ac:dyDescent="0.3">
      <c r="A39" s="32" t="s">
        <v>15</v>
      </c>
      <c r="B39" s="45">
        <f>SUM(B37:B38)</f>
        <v>551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55</v>
      </c>
      <c r="H40" s="16">
        <f>G40/G44</f>
        <v>0.46218487394957986</v>
      </c>
    </row>
    <row r="41" spans="1:8" x14ac:dyDescent="0.25">
      <c r="E41" s="15"/>
      <c r="F41" s="11" t="s">
        <v>77</v>
      </c>
      <c r="G41" s="9">
        <v>21</v>
      </c>
      <c r="H41" s="16">
        <f>G41/G44</f>
        <v>0.17647058823529413</v>
      </c>
    </row>
    <row r="42" spans="1:8" x14ac:dyDescent="0.25">
      <c r="E42" s="15"/>
      <c r="F42" s="11" t="s">
        <v>78</v>
      </c>
      <c r="G42" s="9">
        <v>29</v>
      </c>
      <c r="H42" s="16">
        <f>G42/G44</f>
        <v>0.24369747899159663</v>
      </c>
    </row>
    <row r="43" spans="1:8" ht="16.5" thickBot="1" x14ac:dyDescent="0.3">
      <c r="E43" s="15"/>
      <c r="F43" s="23" t="s">
        <v>79</v>
      </c>
      <c r="G43" s="28">
        <v>14</v>
      </c>
      <c r="H43" s="29">
        <f>G43/G44</f>
        <v>0.11764705882352941</v>
      </c>
    </row>
    <row r="44" spans="1:8" ht="16.5" thickBot="1" x14ac:dyDescent="0.3">
      <c r="E44" s="27"/>
      <c r="F44" s="39" t="s">
        <v>15</v>
      </c>
      <c r="G44" s="45">
        <f>SUM(G40:G43)</f>
        <v>119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80</v>
      </c>
      <c r="H47" s="16">
        <f>G47/G49</f>
        <v>0.72727272727272729</v>
      </c>
    </row>
    <row r="48" spans="1:8" ht="16.5" thickBot="1" x14ac:dyDescent="0.3">
      <c r="B48"/>
      <c r="E48" s="15"/>
      <c r="F48" s="23" t="s">
        <v>82</v>
      </c>
      <c r="G48" s="28">
        <v>30</v>
      </c>
      <c r="H48" s="29">
        <f>G48/G49</f>
        <v>0.27272727272727271</v>
      </c>
    </row>
    <row r="49" spans="2:8" ht="16.5" thickBot="1" x14ac:dyDescent="0.3">
      <c r="B49"/>
      <c r="E49" s="27"/>
      <c r="F49" s="39" t="s">
        <v>15</v>
      </c>
      <c r="G49" s="45">
        <f>SUM(G47:G48)</f>
        <v>110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84</v>
      </c>
      <c r="H52" s="16">
        <f>G52/G54</f>
        <v>0.78504672897196259</v>
      </c>
    </row>
    <row r="53" spans="2:8" ht="16.5" thickBot="1" x14ac:dyDescent="0.3">
      <c r="B53"/>
      <c r="E53" s="15"/>
      <c r="F53" s="23" t="s">
        <v>85</v>
      </c>
      <c r="G53" s="28">
        <v>23</v>
      </c>
      <c r="H53" s="29">
        <f>G53/G54</f>
        <v>0.21495327102803738</v>
      </c>
    </row>
    <row r="54" spans="2:8" ht="16.5" thickBot="1" x14ac:dyDescent="0.3">
      <c r="B54"/>
      <c r="E54" s="27"/>
      <c r="F54" s="39" t="s">
        <v>15</v>
      </c>
      <c r="G54" s="45">
        <f>SUM(G52:G53)</f>
        <v>107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51</v>
      </c>
      <c r="H57" s="16">
        <f>G57/G59</f>
        <v>0.43965517241379309</v>
      </c>
    </row>
    <row r="58" spans="2:8" ht="16.5" thickBot="1" x14ac:dyDescent="0.3">
      <c r="B58"/>
      <c r="E58" s="15"/>
      <c r="F58" s="23" t="s">
        <v>88</v>
      </c>
      <c r="G58" s="28">
        <v>65</v>
      </c>
      <c r="H58" s="29">
        <f>G58/G59</f>
        <v>0.56034482758620685</v>
      </c>
    </row>
    <row r="59" spans="2:8" ht="16.5" thickBot="1" x14ac:dyDescent="0.3">
      <c r="B59"/>
      <c r="E59" s="27"/>
      <c r="F59" s="39" t="s">
        <v>15</v>
      </c>
      <c r="G59" s="45">
        <f>SUM(G57:G58)</f>
        <v>116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58</v>
      </c>
      <c r="H62" s="16">
        <f>G62/G64</f>
        <v>0.5043478260869565</v>
      </c>
    </row>
    <row r="63" spans="2:8" ht="16.5" thickBot="1" x14ac:dyDescent="0.3">
      <c r="B63"/>
      <c r="E63" s="15"/>
      <c r="F63" s="23" t="s">
        <v>91</v>
      </c>
      <c r="G63" s="28">
        <v>57</v>
      </c>
      <c r="H63" s="29">
        <f>G63/G64</f>
        <v>0.4956521739130435</v>
      </c>
    </row>
    <row r="64" spans="2:8" ht="16.5" thickBot="1" x14ac:dyDescent="0.3">
      <c r="B64"/>
      <c r="E64" s="27"/>
      <c r="F64" s="39" t="s">
        <v>15</v>
      </c>
      <c r="G64" s="45">
        <f>SUM(G62:G63)</f>
        <v>115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54</v>
      </c>
      <c r="H67" s="16">
        <f>G67/G70</f>
        <v>0.35761589403973509</v>
      </c>
    </row>
    <row r="68" spans="2:8" x14ac:dyDescent="0.25">
      <c r="B68"/>
      <c r="E68" s="15"/>
      <c r="F68" s="11" t="s">
        <v>94</v>
      </c>
      <c r="G68" s="9">
        <v>48</v>
      </c>
      <c r="H68" s="16">
        <f>G68/G70</f>
        <v>0.31788079470198677</v>
      </c>
    </row>
    <row r="69" spans="2:8" ht="16.5" thickBot="1" x14ac:dyDescent="0.3">
      <c r="B69"/>
      <c r="E69" s="15"/>
      <c r="F69" s="23" t="s">
        <v>95</v>
      </c>
      <c r="G69" s="28">
        <v>49</v>
      </c>
      <c r="H69" s="29">
        <f>G69/G70</f>
        <v>0.32450331125827814</v>
      </c>
    </row>
    <row r="70" spans="2:8" ht="16.5" thickBot="1" x14ac:dyDescent="0.3">
      <c r="B70"/>
      <c r="E70" s="27"/>
      <c r="F70" s="39" t="s">
        <v>15</v>
      </c>
      <c r="G70" s="45">
        <f>SUM(G67:G69)</f>
        <v>151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47</v>
      </c>
      <c r="H73" s="16">
        <f>G73/G75</f>
        <v>0.33098591549295775</v>
      </c>
    </row>
    <row r="74" spans="2:8" ht="16.5" thickBot="1" x14ac:dyDescent="0.3">
      <c r="B74"/>
      <c r="E74" s="15"/>
      <c r="F74" s="23" t="s">
        <v>98</v>
      </c>
      <c r="G74" s="28">
        <v>95</v>
      </c>
      <c r="H74" s="29">
        <f>G74/G75</f>
        <v>0.66901408450704225</v>
      </c>
    </row>
    <row r="75" spans="2:8" ht="16.5" thickBot="1" x14ac:dyDescent="0.3">
      <c r="B75"/>
      <c r="E75" s="27"/>
      <c r="F75" s="39" t="s">
        <v>15</v>
      </c>
      <c r="G75" s="45">
        <f>SUM(G73:G74)</f>
        <v>142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43</v>
      </c>
      <c r="H78" s="16">
        <f>G78/G82</f>
        <v>0.29054054054054052</v>
      </c>
    </row>
    <row r="79" spans="2:8" x14ac:dyDescent="0.25">
      <c r="B79"/>
      <c r="E79" s="22"/>
      <c r="F79" s="23" t="s">
        <v>101</v>
      </c>
      <c r="G79" s="28">
        <v>21</v>
      </c>
      <c r="H79" s="29">
        <f>G79/G82</f>
        <v>0.14189189189189189</v>
      </c>
    </row>
    <row r="80" spans="2:8" x14ac:dyDescent="0.25">
      <c r="B80"/>
      <c r="E80" s="15"/>
      <c r="F80" s="11" t="s">
        <v>635</v>
      </c>
      <c r="G80" s="9">
        <v>69</v>
      </c>
      <c r="H80" s="16">
        <f>G80/G82</f>
        <v>0.46621621621621623</v>
      </c>
    </row>
    <row r="81" spans="2:8" ht="16.5" thickBot="1" x14ac:dyDescent="0.3">
      <c r="B81"/>
      <c r="E81" s="17"/>
      <c r="F81" s="91" t="s">
        <v>636</v>
      </c>
      <c r="G81" s="40">
        <v>15</v>
      </c>
      <c r="H81" s="41">
        <f>G81/G82</f>
        <v>0.10135135135135136</v>
      </c>
    </row>
    <row r="82" spans="2:8" ht="16.5" thickBot="1" x14ac:dyDescent="0.3">
      <c r="B82"/>
      <c r="E82" s="104"/>
      <c r="F82" s="105" t="s">
        <v>15</v>
      </c>
      <c r="G82" s="106">
        <f>SUM(G78:G81)</f>
        <v>148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57</v>
      </c>
      <c r="H85" s="16">
        <f>G85/G88</f>
        <v>0.37748344370860926</v>
      </c>
    </row>
    <row r="86" spans="2:8" x14ac:dyDescent="0.25">
      <c r="B86"/>
      <c r="E86" s="15"/>
      <c r="F86" s="11" t="s">
        <v>104</v>
      </c>
      <c r="G86" s="9">
        <v>41</v>
      </c>
      <c r="H86" s="16">
        <f>G86/G88</f>
        <v>0.27152317880794702</v>
      </c>
    </row>
    <row r="87" spans="2:8" ht="16.5" thickBot="1" x14ac:dyDescent="0.3">
      <c r="B87"/>
      <c r="E87" s="15"/>
      <c r="F87" s="23" t="s">
        <v>105</v>
      </c>
      <c r="G87" s="28">
        <v>53</v>
      </c>
      <c r="H87" s="29">
        <f>G87/G88</f>
        <v>0.35099337748344372</v>
      </c>
    </row>
    <row r="88" spans="2:8" ht="16.5" thickBot="1" x14ac:dyDescent="0.3">
      <c r="B88"/>
      <c r="E88" s="27"/>
      <c r="F88" s="39" t="s">
        <v>15</v>
      </c>
      <c r="G88" s="45">
        <f>SUM(G85:G87)</f>
        <v>151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77</v>
      </c>
      <c r="H91" s="16">
        <f>G91/G93</f>
        <v>0.55000000000000004</v>
      </c>
    </row>
    <row r="92" spans="2:8" ht="16.5" thickBot="1" x14ac:dyDescent="0.3">
      <c r="B92"/>
      <c r="E92" s="15"/>
      <c r="F92" s="23" t="s">
        <v>108</v>
      </c>
      <c r="G92" s="28">
        <v>63</v>
      </c>
      <c r="H92" s="29">
        <f>G92/G93</f>
        <v>0.45</v>
      </c>
    </row>
    <row r="93" spans="2:8" ht="16.5" thickBot="1" x14ac:dyDescent="0.3">
      <c r="B93"/>
      <c r="E93" s="27"/>
      <c r="F93" s="39" t="s">
        <v>15</v>
      </c>
      <c r="G93" s="45">
        <f>SUM(G91:G92)</f>
        <v>140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48</v>
      </c>
      <c r="H96" s="16">
        <f>G96/G98</f>
        <v>0.36090225563909772</v>
      </c>
    </row>
    <row r="97" spans="2:8" ht="16.5" thickBot="1" x14ac:dyDescent="0.3">
      <c r="B97"/>
      <c r="E97" s="15"/>
      <c r="F97" s="23" t="s">
        <v>111</v>
      </c>
      <c r="G97" s="28">
        <v>85</v>
      </c>
      <c r="H97" s="29">
        <f>G97/G98</f>
        <v>0.63909774436090228</v>
      </c>
    </row>
    <row r="98" spans="2:8" ht="16.5" thickBot="1" x14ac:dyDescent="0.3">
      <c r="B98"/>
      <c r="E98" s="27"/>
      <c r="F98" s="39" t="s">
        <v>15</v>
      </c>
      <c r="G98" s="45">
        <f>SUM(G96:G97)</f>
        <v>133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41</v>
      </c>
      <c r="H101" s="16">
        <f>G101/G103</f>
        <v>0.59420289855072461</v>
      </c>
    </row>
    <row r="102" spans="2:8" ht="16.5" thickBot="1" x14ac:dyDescent="0.3">
      <c r="B102"/>
      <c r="E102" s="15"/>
      <c r="F102" s="23" t="s">
        <v>114</v>
      </c>
      <c r="G102" s="28">
        <v>28</v>
      </c>
      <c r="H102" s="29">
        <f>G102/G103</f>
        <v>0.40579710144927539</v>
      </c>
    </row>
    <row r="103" spans="2:8" ht="16.5" thickBot="1" x14ac:dyDescent="0.3">
      <c r="B103"/>
      <c r="E103" s="27"/>
      <c r="F103" s="39" t="s">
        <v>15</v>
      </c>
      <c r="G103" s="45">
        <f>SUM(G101:G102)</f>
        <v>69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43</v>
      </c>
      <c r="H106" s="16">
        <f>G106/G108</f>
        <v>0.48863636363636365</v>
      </c>
    </row>
    <row r="107" spans="2:8" ht="16.5" thickBot="1" x14ac:dyDescent="0.3">
      <c r="B107"/>
      <c r="E107" s="15"/>
      <c r="F107" s="23" t="s">
        <v>117</v>
      </c>
      <c r="G107" s="28">
        <v>45</v>
      </c>
      <c r="H107" s="29">
        <f>G107/G108</f>
        <v>0.51136363636363635</v>
      </c>
    </row>
    <row r="108" spans="2:8" ht="16.5" thickBot="1" x14ac:dyDescent="0.3">
      <c r="B108"/>
      <c r="E108" s="27"/>
      <c r="F108" s="39" t="s">
        <v>15</v>
      </c>
      <c r="G108" s="45">
        <f>SUM(G106:G107)</f>
        <v>88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29</v>
      </c>
      <c r="H111" s="16">
        <f>G111/G116</f>
        <v>0.25663716814159293</v>
      </c>
    </row>
    <row r="112" spans="2:8" x14ac:dyDescent="0.25">
      <c r="B112"/>
      <c r="E112" s="15"/>
      <c r="F112" s="11" t="s">
        <v>120</v>
      </c>
      <c r="G112" s="9">
        <v>7</v>
      </c>
      <c r="H112" s="16">
        <f>G112/G116</f>
        <v>6.1946902654867256E-2</v>
      </c>
    </row>
    <row r="113" spans="2:8" x14ac:dyDescent="0.25">
      <c r="B113"/>
      <c r="E113" s="15"/>
      <c r="F113" s="11" t="s">
        <v>121</v>
      </c>
      <c r="G113" s="9">
        <v>32</v>
      </c>
      <c r="H113" s="16">
        <f>G113/G116</f>
        <v>0.2831858407079646</v>
      </c>
    </row>
    <row r="114" spans="2:8" x14ac:dyDescent="0.25">
      <c r="B114"/>
      <c r="E114" s="15"/>
      <c r="F114" s="11" t="s">
        <v>122</v>
      </c>
      <c r="G114" s="9">
        <v>20</v>
      </c>
      <c r="H114" s="16">
        <f>G114/G116</f>
        <v>0.17699115044247787</v>
      </c>
    </row>
    <row r="115" spans="2:8" ht="16.5" thickBot="1" x14ac:dyDescent="0.3">
      <c r="B115"/>
      <c r="E115" s="15"/>
      <c r="F115" s="23" t="s">
        <v>123</v>
      </c>
      <c r="G115" s="28">
        <v>25</v>
      </c>
      <c r="H115" s="29">
        <f>G115/G116</f>
        <v>0.22123893805309736</v>
      </c>
    </row>
    <row r="116" spans="2:8" ht="16.5" thickBot="1" x14ac:dyDescent="0.3">
      <c r="B116"/>
      <c r="E116" s="27"/>
      <c r="F116" s="39" t="s">
        <v>15</v>
      </c>
      <c r="G116" s="45">
        <f>SUM(G111:G115)</f>
        <v>113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45</v>
      </c>
      <c r="H119" s="16">
        <f>G119/G121</f>
        <v>0.40909090909090912</v>
      </c>
    </row>
    <row r="120" spans="2:8" ht="16.5" thickBot="1" x14ac:dyDescent="0.3">
      <c r="B120"/>
      <c r="E120" s="15"/>
      <c r="F120" s="23" t="s">
        <v>126</v>
      </c>
      <c r="G120" s="28">
        <v>65</v>
      </c>
      <c r="H120" s="29">
        <f>G120/G121</f>
        <v>0.59090909090909094</v>
      </c>
    </row>
    <row r="121" spans="2:8" ht="16.5" thickBot="1" x14ac:dyDescent="0.3">
      <c r="B121"/>
      <c r="E121" s="27"/>
      <c r="F121" s="39" t="s">
        <v>15</v>
      </c>
      <c r="G121" s="45">
        <f>SUM(G119:G120)</f>
        <v>110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58</v>
      </c>
      <c r="H124" s="16">
        <f>G124/G127</f>
        <v>0.49572649572649574</v>
      </c>
    </row>
    <row r="125" spans="2:8" x14ac:dyDescent="0.25">
      <c r="B125"/>
      <c r="E125" s="15"/>
      <c r="F125" s="11" t="s">
        <v>129</v>
      </c>
      <c r="G125" s="9">
        <v>17</v>
      </c>
      <c r="H125" s="16">
        <f>G125/G127</f>
        <v>0.14529914529914531</v>
      </c>
    </row>
    <row r="126" spans="2:8" ht="16.5" thickBot="1" x14ac:dyDescent="0.3">
      <c r="B126"/>
      <c r="E126" s="15"/>
      <c r="F126" s="23" t="s">
        <v>130</v>
      </c>
      <c r="G126" s="28">
        <v>42</v>
      </c>
      <c r="H126" s="29">
        <f>G126/G127</f>
        <v>0.35897435897435898</v>
      </c>
    </row>
    <row r="127" spans="2:8" ht="16.5" thickBot="1" x14ac:dyDescent="0.3">
      <c r="B127"/>
      <c r="E127" s="27"/>
      <c r="F127" s="39" t="s">
        <v>15</v>
      </c>
      <c r="G127" s="45">
        <f>SUM(G124:G126)</f>
        <v>117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61</v>
      </c>
      <c r="H130" s="16">
        <f>G130/G134</f>
        <v>0.51260504201680668</v>
      </c>
    </row>
    <row r="131" spans="2:8" x14ac:dyDescent="0.25">
      <c r="B131"/>
      <c r="E131" s="15"/>
      <c r="F131" s="11" t="s">
        <v>133</v>
      </c>
      <c r="G131" s="9">
        <v>10</v>
      </c>
      <c r="H131" s="16">
        <f>G131/G134</f>
        <v>8.4033613445378158E-2</v>
      </c>
    </row>
    <row r="132" spans="2:8" x14ac:dyDescent="0.25">
      <c r="B132"/>
      <c r="E132" s="15"/>
      <c r="F132" s="11" t="s">
        <v>134</v>
      </c>
      <c r="G132" s="9">
        <v>40</v>
      </c>
      <c r="H132" s="16">
        <f>G132/G134</f>
        <v>0.33613445378151263</v>
      </c>
    </row>
    <row r="133" spans="2:8" ht="16.5" thickBot="1" x14ac:dyDescent="0.3">
      <c r="B133"/>
      <c r="E133" s="15"/>
      <c r="F133" s="23" t="s">
        <v>135</v>
      </c>
      <c r="G133" s="28">
        <v>8</v>
      </c>
      <c r="H133" s="29">
        <f>G133/G134</f>
        <v>6.7226890756302518E-2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119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62</v>
      </c>
      <c r="H137" s="16">
        <f>G137/G139</f>
        <v>0.55855855855855852</v>
      </c>
    </row>
    <row r="138" spans="2:8" ht="16.5" thickBot="1" x14ac:dyDescent="0.3">
      <c r="B138"/>
      <c r="E138" s="15"/>
      <c r="F138" s="23" t="s">
        <v>138</v>
      </c>
      <c r="G138" s="28">
        <v>49</v>
      </c>
      <c r="H138" s="29">
        <f>G138/G139</f>
        <v>0.44144144144144143</v>
      </c>
    </row>
    <row r="139" spans="2:8" ht="16.5" thickBot="1" x14ac:dyDescent="0.3">
      <c r="B139"/>
      <c r="E139" s="27"/>
      <c r="F139" s="39" t="s">
        <v>15</v>
      </c>
      <c r="G139" s="45">
        <f>SUM(G137:G138)</f>
        <v>111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18</v>
      </c>
      <c r="H142" s="16">
        <f>G142/G146</f>
        <v>0.16071428571428573</v>
      </c>
    </row>
    <row r="143" spans="2:8" x14ac:dyDescent="0.25">
      <c r="E143" s="15"/>
      <c r="F143" s="11" t="s">
        <v>141</v>
      </c>
      <c r="G143" s="9">
        <v>40</v>
      </c>
      <c r="H143" s="16">
        <f>G143/G146</f>
        <v>0.35714285714285715</v>
      </c>
    </row>
    <row r="144" spans="2:8" x14ac:dyDescent="0.25">
      <c r="E144" s="15"/>
      <c r="F144" s="11" t="s">
        <v>142</v>
      </c>
      <c r="G144" s="9">
        <v>19</v>
      </c>
      <c r="H144" s="16">
        <f>G144/G146</f>
        <v>0.16964285714285715</v>
      </c>
    </row>
    <row r="145" spans="5:8" ht="16.5" thickBot="1" x14ac:dyDescent="0.3">
      <c r="E145" s="15"/>
      <c r="F145" s="23" t="s">
        <v>143</v>
      </c>
      <c r="G145" s="28">
        <v>35</v>
      </c>
      <c r="H145" s="29">
        <f>G145/G146</f>
        <v>0.3125</v>
      </c>
    </row>
    <row r="146" spans="5:8" ht="16.5" thickBot="1" x14ac:dyDescent="0.3">
      <c r="E146" s="27"/>
      <c r="F146" s="39" t="s">
        <v>15</v>
      </c>
      <c r="G146" s="45">
        <f>SUM(G142:G145)</f>
        <v>112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63</v>
      </c>
      <c r="H149" s="16">
        <f>G149/G152</f>
        <v>0.55752212389380529</v>
      </c>
    </row>
    <row r="150" spans="5:8" x14ac:dyDescent="0.25">
      <c r="E150" s="15"/>
      <c r="F150" s="11" t="s">
        <v>146</v>
      </c>
      <c r="G150" s="9">
        <v>8</v>
      </c>
      <c r="H150" s="16">
        <f>G150/G152</f>
        <v>7.0796460176991149E-2</v>
      </c>
    </row>
    <row r="151" spans="5:8" ht="16.5" thickBot="1" x14ac:dyDescent="0.3">
      <c r="E151" s="15"/>
      <c r="F151" s="23" t="s">
        <v>147</v>
      </c>
      <c r="G151" s="28">
        <v>42</v>
      </c>
      <c r="H151" s="29">
        <f>G151/G152</f>
        <v>0.37168141592920356</v>
      </c>
    </row>
    <row r="152" spans="5:8" ht="16.5" thickBot="1" x14ac:dyDescent="0.3">
      <c r="E152" s="27"/>
      <c r="F152" s="39" t="s">
        <v>15</v>
      </c>
      <c r="G152" s="45">
        <f>SUM(G149:G151)</f>
        <v>113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48</v>
      </c>
      <c r="H155" s="16">
        <f>G155/G158</f>
        <v>0.43243243243243246</v>
      </c>
    </row>
    <row r="156" spans="5:8" x14ac:dyDescent="0.25">
      <c r="E156" s="15"/>
      <c r="F156" s="11" t="s">
        <v>150</v>
      </c>
      <c r="G156" s="9">
        <v>21</v>
      </c>
      <c r="H156" s="16">
        <f>G156/G158</f>
        <v>0.1891891891891892</v>
      </c>
    </row>
    <row r="157" spans="5:8" ht="16.5" thickBot="1" x14ac:dyDescent="0.3">
      <c r="E157" s="15"/>
      <c r="F157" s="23" t="s">
        <v>151</v>
      </c>
      <c r="G157" s="28">
        <v>42</v>
      </c>
      <c r="H157" s="29">
        <f>G157/G158</f>
        <v>0.3783783783783784</v>
      </c>
    </row>
    <row r="158" spans="5:8" ht="16.5" thickBot="1" x14ac:dyDescent="0.3">
      <c r="E158" s="27"/>
      <c r="F158" s="39" t="s">
        <v>15</v>
      </c>
      <c r="G158" s="45">
        <f>SUM(G155:G157)</f>
        <v>111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62</v>
      </c>
      <c r="H161" s="16">
        <f>G161/G163</f>
        <v>0.57943925233644855</v>
      </c>
    </row>
    <row r="162" spans="5:8" ht="16.5" thickBot="1" x14ac:dyDescent="0.3">
      <c r="E162" s="15"/>
      <c r="F162" s="23" t="s">
        <v>154</v>
      </c>
      <c r="G162" s="28">
        <v>45</v>
      </c>
      <c r="H162" s="29">
        <f>G162/G163</f>
        <v>0.42056074766355139</v>
      </c>
    </row>
    <row r="163" spans="5:8" ht="16.5" thickBot="1" x14ac:dyDescent="0.3">
      <c r="E163" s="27"/>
      <c r="F163" s="39" t="s">
        <v>15</v>
      </c>
      <c r="G163" s="45">
        <f>SUM(G161:G162)</f>
        <v>107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68</v>
      </c>
      <c r="H166" s="16">
        <f>G166/G168</f>
        <v>0.66019417475728159</v>
      </c>
    </row>
    <row r="167" spans="5:8" ht="16.5" thickBot="1" x14ac:dyDescent="0.3">
      <c r="E167" s="15"/>
      <c r="F167" s="23" t="s">
        <v>157</v>
      </c>
      <c r="G167" s="28">
        <v>35</v>
      </c>
      <c r="H167" s="29">
        <f>G167/G168</f>
        <v>0.33980582524271846</v>
      </c>
    </row>
    <row r="168" spans="5:8" ht="16.5" thickBot="1" x14ac:dyDescent="0.3">
      <c r="E168" s="27"/>
      <c r="F168" s="39" t="s">
        <v>15</v>
      </c>
      <c r="G168" s="45">
        <f>SUM(G166:G167)</f>
        <v>103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51</v>
      </c>
      <c r="H171" s="16">
        <f>G171/G176</f>
        <v>0.18888888888888888</v>
      </c>
    </row>
    <row r="172" spans="5:8" x14ac:dyDescent="0.25">
      <c r="E172" s="15"/>
      <c r="F172" s="11" t="s">
        <v>50</v>
      </c>
      <c r="G172" s="9">
        <v>80</v>
      </c>
      <c r="H172" s="16">
        <f>G172/G176</f>
        <v>0.29629629629629628</v>
      </c>
    </row>
    <row r="173" spans="5:8" x14ac:dyDescent="0.25">
      <c r="E173" s="15"/>
      <c r="F173" s="11" t="s">
        <v>160</v>
      </c>
      <c r="G173" s="9">
        <v>70</v>
      </c>
      <c r="H173" s="16">
        <f>G173/G176</f>
        <v>0.25925925925925924</v>
      </c>
    </row>
    <row r="174" spans="5:8" x14ac:dyDescent="0.25">
      <c r="E174" s="15"/>
      <c r="F174" s="11" t="s">
        <v>161</v>
      </c>
      <c r="G174" s="9">
        <v>26</v>
      </c>
      <c r="H174" s="16">
        <f>G174/G176</f>
        <v>9.6296296296296297E-2</v>
      </c>
    </row>
    <row r="175" spans="5:8" ht="16.5" thickBot="1" x14ac:dyDescent="0.3">
      <c r="E175" s="15"/>
      <c r="F175" s="23" t="s">
        <v>162</v>
      </c>
      <c r="G175" s="28">
        <v>43</v>
      </c>
      <c r="H175" s="29">
        <f>G175/G176</f>
        <v>0.15925925925925927</v>
      </c>
    </row>
    <row r="176" spans="5:8" ht="16.5" thickBot="1" x14ac:dyDescent="0.3">
      <c r="E176" s="27"/>
      <c r="F176" s="39" t="s">
        <v>15</v>
      </c>
      <c r="G176" s="45">
        <f>SUM(G171:G175)</f>
        <v>270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205</v>
      </c>
      <c r="H179" s="16">
        <f>G179/G181</f>
        <v>0.79150579150579148</v>
      </c>
    </row>
    <row r="180" spans="5:8" ht="16.5" thickBot="1" x14ac:dyDescent="0.3">
      <c r="E180" s="15"/>
      <c r="F180" s="23" t="s">
        <v>165</v>
      </c>
      <c r="G180" s="28">
        <v>54</v>
      </c>
      <c r="H180" s="29">
        <f>G180/G181</f>
        <v>0.20849420849420849</v>
      </c>
    </row>
    <row r="181" spans="5:8" ht="16.5" thickBot="1" x14ac:dyDescent="0.3">
      <c r="E181" s="27"/>
      <c r="F181" s="39" t="s">
        <v>15</v>
      </c>
      <c r="G181" s="45">
        <f>SUM(G179:G180)</f>
        <v>259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122</v>
      </c>
      <c r="H184" s="16">
        <f>G184/G186</f>
        <v>0.47286821705426357</v>
      </c>
    </row>
    <row r="185" spans="5:8" ht="16.5" thickBot="1" x14ac:dyDescent="0.3">
      <c r="E185" s="15"/>
      <c r="F185" s="23" t="s">
        <v>168</v>
      </c>
      <c r="G185" s="28">
        <v>136</v>
      </c>
      <c r="H185" s="29">
        <f>G185/G186</f>
        <v>0.52713178294573648</v>
      </c>
    </row>
    <row r="186" spans="5:8" ht="16.5" thickBot="1" x14ac:dyDescent="0.3">
      <c r="E186" s="27"/>
      <c r="F186" s="39" t="s">
        <v>15</v>
      </c>
      <c r="G186" s="45">
        <f>SUM(G184:G185)</f>
        <v>258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0.125" customWidth="1"/>
    <col min="16" max="16" width="10.875" style="1"/>
    <col min="17" max="17" width="12.6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283</v>
      </c>
      <c r="K2" s="13"/>
      <c r="L2" s="44" t="s">
        <v>16</v>
      </c>
      <c r="M2" s="19" t="s">
        <v>17</v>
      </c>
      <c r="O2" s="12" t="s">
        <v>319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206</v>
      </c>
      <c r="C3" s="16">
        <f>B3/B16</f>
        <v>3.1135697228016081E-3</v>
      </c>
      <c r="E3" s="15" t="s">
        <v>56</v>
      </c>
      <c r="F3" s="8" t="s">
        <v>57</v>
      </c>
      <c r="G3" s="9">
        <v>3055</v>
      </c>
      <c r="H3" s="16">
        <f>G3/G5</f>
        <v>0.4412826809186769</v>
      </c>
      <c r="J3" s="15"/>
      <c r="K3" s="8" t="s">
        <v>190</v>
      </c>
      <c r="L3" s="9">
        <v>5134</v>
      </c>
      <c r="M3" s="16">
        <f>L3/L7</f>
        <v>0.54991431019708659</v>
      </c>
      <c r="O3" s="15" t="s">
        <v>518</v>
      </c>
      <c r="P3" s="9">
        <v>5672</v>
      </c>
      <c r="Q3" s="16">
        <f>P3/P5</f>
        <v>0.56816588199939899</v>
      </c>
    </row>
    <row r="4" spans="1:17" ht="16.5" thickBot="1" x14ac:dyDescent="0.3">
      <c r="A4" s="15" t="s">
        <v>3</v>
      </c>
      <c r="B4" s="9">
        <v>6340</v>
      </c>
      <c r="C4" s="16">
        <f>B4/B16</f>
        <v>9.5825398264865025E-2</v>
      </c>
      <c r="E4" s="15"/>
      <c r="F4" s="24" t="s">
        <v>58</v>
      </c>
      <c r="G4" s="28">
        <v>3868</v>
      </c>
      <c r="H4" s="29">
        <f>G4/G5</f>
        <v>0.55871731908132316</v>
      </c>
      <c r="J4" s="15"/>
      <c r="K4" s="8" t="s">
        <v>188</v>
      </c>
      <c r="L4" s="9">
        <v>2137</v>
      </c>
      <c r="M4" s="16">
        <f>L4/L7</f>
        <v>0.22889888603256212</v>
      </c>
      <c r="O4" s="17" t="s">
        <v>519</v>
      </c>
      <c r="P4" s="40">
        <v>4311</v>
      </c>
      <c r="Q4" s="41">
        <f>P4/P5</f>
        <v>0.43183411800060101</v>
      </c>
    </row>
    <row r="5" spans="1:17" ht="16.5" thickBot="1" x14ac:dyDescent="0.3">
      <c r="A5" s="15" t="s">
        <v>4</v>
      </c>
      <c r="B5" s="9">
        <v>46</v>
      </c>
      <c r="C5" s="16">
        <f>B5/B16</f>
        <v>6.9526314198482516E-4</v>
      </c>
      <c r="E5" s="27"/>
      <c r="F5" s="32" t="s">
        <v>15</v>
      </c>
      <c r="G5" s="45">
        <f>SUM(G3:G4)</f>
        <v>6923</v>
      </c>
      <c r="H5" s="34">
        <f>SUM(H3:H4)</f>
        <v>1</v>
      </c>
      <c r="J5" s="15"/>
      <c r="K5" s="24" t="s">
        <v>191</v>
      </c>
      <c r="L5" s="9">
        <v>1421</v>
      </c>
      <c r="M5" s="16">
        <f>L5/L7</f>
        <v>0.15220651242502142</v>
      </c>
      <c r="O5" s="32" t="s">
        <v>15</v>
      </c>
      <c r="P5" s="45">
        <f>SUM(P3:P4)</f>
        <v>9983</v>
      </c>
      <c r="Q5" s="34">
        <f>SUM(Q3:Q4)</f>
        <v>1</v>
      </c>
    </row>
    <row r="6" spans="1:17" ht="16.5" thickBot="1" x14ac:dyDescent="0.3">
      <c r="A6" s="15" t="s">
        <v>5</v>
      </c>
      <c r="B6" s="9">
        <v>13686</v>
      </c>
      <c r="C6" s="16">
        <f>B6/B16</f>
        <v>0.20685589915661559</v>
      </c>
      <c r="J6" s="15"/>
      <c r="K6" s="8" t="s">
        <v>189</v>
      </c>
      <c r="L6" s="28">
        <v>644</v>
      </c>
      <c r="M6" s="29">
        <f>L6/L7</f>
        <v>6.8980291345329903E-2</v>
      </c>
    </row>
    <row r="7" spans="1:17" ht="16.5" thickBot="1" x14ac:dyDescent="0.3">
      <c r="A7" s="15" t="s">
        <v>6</v>
      </c>
      <c r="B7" s="9">
        <v>58</v>
      </c>
      <c r="C7" s="16">
        <f>B7/B16</f>
        <v>8.7663613554608388E-4</v>
      </c>
      <c r="E7" s="12" t="s">
        <v>59</v>
      </c>
      <c r="F7" s="13"/>
      <c r="G7" s="42" t="s">
        <v>16</v>
      </c>
      <c r="H7" s="19" t="s">
        <v>17</v>
      </c>
      <c r="J7" s="27"/>
      <c r="K7" s="32" t="s">
        <v>15</v>
      </c>
      <c r="L7" s="45">
        <f>SUM(L3:L6)</f>
        <v>9336</v>
      </c>
      <c r="M7" s="34">
        <f>SUM(M3:M6)</f>
        <v>1</v>
      </c>
      <c r="O7" s="12" t="s">
        <v>288</v>
      </c>
      <c r="P7" s="44" t="s">
        <v>16</v>
      </c>
      <c r="Q7" s="19" t="s">
        <v>17</v>
      </c>
    </row>
    <row r="8" spans="1:17" ht="16.5" thickBot="1" x14ac:dyDescent="0.3">
      <c r="A8" s="15" t="s">
        <v>7</v>
      </c>
      <c r="B8" s="9">
        <v>15</v>
      </c>
      <c r="C8" s="16">
        <f>B8/B16</f>
        <v>2.267162419515734E-4</v>
      </c>
      <c r="E8" s="15"/>
      <c r="F8" s="8" t="s">
        <v>60</v>
      </c>
      <c r="G8" s="9">
        <v>3098</v>
      </c>
      <c r="H8" s="16">
        <f>G8/G11</f>
        <v>0.34808988764044946</v>
      </c>
      <c r="O8" s="15" t="s">
        <v>520</v>
      </c>
      <c r="P8" s="9">
        <v>2426</v>
      </c>
      <c r="Q8" s="16">
        <f>P8/P11</f>
        <v>0.23852128600924197</v>
      </c>
    </row>
    <row r="9" spans="1:17" x14ac:dyDescent="0.25">
      <c r="A9" s="15" t="s">
        <v>8</v>
      </c>
      <c r="B9" s="9">
        <v>101</v>
      </c>
      <c r="C9" s="16">
        <f>B9/B16</f>
        <v>1.5265560291405943E-3</v>
      </c>
      <c r="E9" s="15"/>
      <c r="F9" s="8" t="s">
        <v>61</v>
      </c>
      <c r="G9" s="9">
        <v>2883</v>
      </c>
      <c r="H9" s="16">
        <f>G9/G11</f>
        <v>0.32393258426966293</v>
      </c>
      <c r="J9" s="12" t="s">
        <v>201</v>
      </c>
      <c r="K9" s="13"/>
      <c r="L9" s="44" t="s">
        <v>16</v>
      </c>
      <c r="M9" s="19" t="s">
        <v>17</v>
      </c>
      <c r="O9" s="15" t="s">
        <v>521</v>
      </c>
      <c r="P9" s="9">
        <v>3408</v>
      </c>
      <c r="Q9" s="16">
        <f>P9/P11</f>
        <v>0.33507029790581067</v>
      </c>
    </row>
    <row r="10" spans="1:17" ht="16.5" thickBot="1" x14ac:dyDescent="0.3">
      <c r="A10" s="15" t="s">
        <v>9</v>
      </c>
      <c r="B10" s="9">
        <v>3930</v>
      </c>
      <c r="C10" s="16">
        <f>B10/B16</f>
        <v>5.9399655391312235E-2</v>
      </c>
      <c r="E10" s="15"/>
      <c r="F10" s="24" t="s">
        <v>62</v>
      </c>
      <c r="G10" s="28">
        <v>2919</v>
      </c>
      <c r="H10" s="29">
        <f>G10/G11</f>
        <v>0.32797752808988762</v>
      </c>
      <c r="J10" s="15"/>
      <c r="K10" s="8" t="s">
        <v>204</v>
      </c>
      <c r="L10" s="9">
        <v>5617</v>
      </c>
      <c r="M10" s="16" t="e">
        <f>L10/L14</f>
        <v>#DIV/0!</v>
      </c>
      <c r="O10" s="17" t="s">
        <v>522</v>
      </c>
      <c r="P10" s="40">
        <v>4337</v>
      </c>
      <c r="Q10" s="41">
        <f>P10/P11</f>
        <v>0.42640841608494739</v>
      </c>
    </row>
    <row r="11" spans="1:17" ht="16.5" thickBot="1" x14ac:dyDescent="0.3">
      <c r="A11" s="15" t="s">
        <v>10</v>
      </c>
      <c r="B11" s="9">
        <v>183</v>
      </c>
      <c r="C11" s="16">
        <f>B11/B16</f>
        <v>2.7659381518091958E-3</v>
      </c>
      <c r="E11" s="27"/>
      <c r="F11" s="32" t="s">
        <v>15</v>
      </c>
      <c r="G11" s="45">
        <f>SUM(G8:G10)</f>
        <v>8900</v>
      </c>
      <c r="H11" s="34">
        <f>SUM(H8:H10)</f>
        <v>1</v>
      </c>
      <c r="J11" s="15"/>
      <c r="K11" s="8" t="s">
        <v>203</v>
      </c>
      <c r="L11" s="9">
        <v>3155</v>
      </c>
      <c r="M11" s="16">
        <f>L11/L13</f>
        <v>0.28079387682449269</v>
      </c>
      <c r="O11" s="32" t="s">
        <v>15</v>
      </c>
      <c r="P11" s="45">
        <f>SUM(P8:P10)</f>
        <v>10171</v>
      </c>
      <c r="Q11" s="34">
        <f>SUM(Q8:Q10)</f>
        <v>1</v>
      </c>
    </row>
    <row r="12" spans="1:17" ht="16.5" thickBot="1" x14ac:dyDescent="0.3">
      <c r="A12" s="15" t="s">
        <v>11</v>
      </c>
      <c r="B12" s="9">
        <v>17220</v>
      </c>
      <c r="C12" s="16">
        <f>B12/B16</f>
        <v>0.26027024576040625</v>
      </c>
      <c r="F12" s="4"/>
      <c r="J12" s="15"/>
      <c r="K12" s="10" t="s">
        <v>202</v>
      </c>
      <c r="L12" s="28">
        <v>2464</v>
      </c>
      <c r="M12" s="29">
        <f>L12/L13</f>
        <v>0.21929512281950872</v>
      </c>
    </row>
    <row r="13" spans="1:17" ht="16.5" thickBot="1" x14ac:dyDescent="0.3">
      <c r="A13" s="15" t="s">
        <v>12</v>
      </c>
      <c r="B13" s="9">
        <v>49</v>
      </c>
      <c r="C13" s="16">
        <f>B13/B16</f>
        <v>7.4060639037513976E-4</v>
      </c>
      <c r="E13" s="20" t="s">
        <v>63</v>
      </c>
      <c r="F13" s="13"/>
      <c r="G13" s="42" t="s">
        <v>16</v>
      </c>
      <c r="H13" s="19" t="s">
        <v>17</v>
      </c>
      <c r="J13" s="27"/>
      <c r="K13" s="32" t="s">
        <v>15</v>
      </c>
      <c r="L13" s="45">
        <f>SUM(L10:L12)</f>
        <v>11236</v>
      </c>
      <c r="M13" s="34" t="e">
        <f>SUM(M10:M12)</f>
        <v>#DIV/0!</v>
      </c>
      <c r="O13" s="12" t="s">
        <v>470</v>
      </c>
      <c r="P13" s="44" t="s">
        <v>16</v>
      </c>
      <c r="Q13" s="19" t="s">
        <v>17</v>
      </c>
    </row>
    <row r="14" spans="1:17" ht="16.5" thickBot="1" x14ac:dyDescent="0.3">
      <c r="A14" s="15" t="s">
        <v>13</v>
      </c>
      <c r="B14" s="9">
        <v>23936</v>
      </c>
      <c r="C14" s="16">
        <f>B14/B16</f>
        <v>0.36177866449019075</v>
      </c>
      <c r="E14" s="21"/>
      <c r="F14" s="10" t="s">
        <v>64</v>
      </c>
      <c r="G14" s="9">
        <v>3415</v>
      </c>
      <c r="H14" s="16">
        <f>G14/G17</f>
        <v>0.40563012234232093</v>
      </c>
      <c r="O14" s="15" t="s">
        <v>523</v>
      </c>
      <c r="P14" s="9">
        <v>1373</v>
      </c>
      <c r="Q14" s="16">
        <f>P14/P16</f>
        <v>0.41656553398058255</v>
      </c>
    </row>
    <row r="15" spans="1:17" ht="16.5" thickBot="1" x14ac:dyDescent="0.3">
      <c r="A15" s="22" t="s">
        <v>14</v>
      </c>
      <c r="B15" s="28">
        <v>392</v>
      </c>
      <c r="C15" s="29">
        <f>B15/B16</f>
        <v>5.924851123001118E-3</v>
      </c>
      <c r="E15" s="21"/>
      <c r="F15" s="10" t="s">
        <v>65</v>
      </c>
      <c r="G15" s="9">
        <v>3181</v>
      </c>
      <c r="H15" s="16">
        <f>G15/G17</f>
        <v>0.37783584748782517</v>
      </c>
      <c r="J15" s="12" t="s">
        <v>233</v>
      </c>
      <c r="K15" s="13"/>
      <c r="L15" s="44" t="s">
        <v>16</v>
      </c>
      <c r="M15" s="19" t="s">
        <v>17</v>
      </c>
      <c r="O15" s="17" t="s">
        <v>524</v>
      </c>
      <c r="P15" s="40">
        <v>1923</v>
      </c>
      <c r="Q15" s="41">
        <f>P15/P16</f>
        <v>0.58343446601941751</v>
      </c>
    </row>
    <row r="16" spans="1:17" ht="16.5" thickBot="1" x14ac:dyDescent="0.3">
      <c r="A16" s="32" t="s">
        <v>15</v>
      </c>
      <c r="B16" s="45">
        <f>SUM(B3:B15)</f>
        <v>66162</v>
      </c>
      <c r="C16" s="34">
        <f>SUM(C3:C15)</f>
        <v>0.99999999999999989</v>
      </c>
      <c r="E16" s="15"/>
      <c r="F16" s="31" t="s">
        <v>66</v>
      </c>
      <c r="G16" s="28">
        <v>1823</v>
      </c>
      <c r="H16" s="29">
        <f>G16/G17</f>
        <v>0.2165340301698539</v>
      </c>
      <c r="J16" s="15"/>
      <c r="K16" s="8" t="s">
        <v>234</v>
      </c>
      <c r="L16" s="9">
        <v>4841</v>
      </c>
      <c r="M16" s="16">
        <f>L16/L18</f>
        <v>0.48810244000806613</v>
      </c>
      <c r="O16" s="32" t="s">
        <v>15</v>
      </c>
      <c r="P16" s="45">
        <f>SUM(P14:P15)</f>
        <v>3296</v>
      </c>
      <c r="Q16" s="34">
        <f>SUM(Q14:Q15)</f>
        <v>1</v>
      </c>
    </row>
    <row r="17" spans="1:17" ht="16.5" thickBot="1" x14ac:dyDescent="0.3">
      <c r="E17" s="27"/>
      <c r="F17" s="38" t="s">
        <v>15</v>
      </c>
      <c r="G17" s="45">
        <f>SUM(G14:G16)</f>
        <v>8419</v>
      </c>
      <c r="H17" s="34">
        <f>SUM(H14:H16)</f>
        <v>1</v>
      </c>
      <c r="J17" s="15"/>
      <c r="K17" s="24" t="s">
        <v>235</v>
      </c>
      <c r="L17" s="28">
        <v>5077</v>
      </c>
      <c r="M17" s="29">
        <f>L17/L18</f>
        <v>0.51189755999193387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27"/>
      <c r="K18" s="32" t="s">
        <v>15</v>
      </c>
      <c r="L18" s="45">
        <f>SUM(L16:L17)</f>
        <v>9918</v>
      </c>
      <c r="M18" s="34">
        <f>SUM(M16:M17)</f>
        <v>1</v>
      </c>
      <c r="O18" s="12" t="s">
        <v>304</v>
      </c>
      <c r="P18" s="44" t="s">
        <v>16</v>
      </c>
      <c r="Q18" s="19" t="s">
        <v>17</v>
      </c>
    </row>
    <row r="19" spans="1:17" ht="16.5" thickBot="1" x14ac:dyDescent="0.3">
      <c r="A19" s="15" t="s">
        <v>19</v>
      </c>
      <c r="B19" s="9">
        <v>1392</v>
      </c>
      <c r="C19" s="16">
        <f>B19/B24</f>
        <v>2.4346731031587784E-2</v>
      </c>
      <c r="E19" s="12" t="s">
        <v>67</v>
      </c>
      <c r="F19" s="13"/>
      <c r="G19" s="42" t="s">
        <v>16</v>
      </c>
      <c r="H19" s="19" t="s">
        <v>17</v>
      </c>
      <c r="O19" s="15" t="s">
        <v>525</v>
      </c>
      <c r="P19" s="9">
        <v>2514</v>
      </c>
      <c r="Q19" s="16">
        <f>P19/P21</f>
        <v>0.5557029177718833</v>
      </c>
    </row>
    <row r="20" spans="1:17" ht="16.5" thickBot="1" x14ac:dyDescent="0.3">
      <c r="A20" s="15" t="s">
        <v>20</v>
      </c>
      <c r="B20" s="9">
        <v>1458</v>
      </c>
      <c r="C20" s="16">
        <f>B20/B24</f>
        <v>2.5501101899464793E-2</v>
      </c>
      <c r="E20" s="15"/>
      <c r="F20" s="11" t="s">
        <v>68</v>
      </c>
      <c r="G20" s="9">
        <v>3960</v>
      </c>
      <c r="H20" s="16">
        <f>G20/G22</f>
        <v>0.49204771371769385</v>
      </c>
      <c r="J20" s="12" t="s">
        <v>251</v>
      </c>
      <c r="K20" s="13"/>
      <c r="L20" s="44" t="s">
        <v>16</v>
      </c>
      <c r="M20" s="19" t="s">
        <v>17</v>
      </c>
      <c r="O20" s="17" t="s">
        <v>526</v>
      </c>
      <c r="P20" s="40">
        <v>2010</v>
      </c>
      <c r="Q20" s="41">
        <f>P20/P21</f>
        <v>0.4442970822281167</v>
      </c>
    </row>
    <row r="21" spans="1:17" ht="16.5" thickBot="1" x14ac:dyDescent="0.3">
      <c r="A21" s="15" t="s">
        <v>21</v>
      </c>
      <c r="B21" s="9">
        <v>15159</v>
      </c>
      <c r="C21" s="16">
        <f>B21/B24</f>
        <v>0.26513799979011438</v>
      </c>
      <c r="E21" s="15"/>
      <c r="F21" s="23" t="s">
        <v>69</v>
      </c>
      <c r="G21" s="28">
        <v>4088</v>
      </c>
      <c r="H21" s="29">
        <f>G21/G22</f>
        <v>0.50795228628230615</v>
      </c>
      <c r="J21" s="15"/>
      <c r="K21" s="8" t="s">
        <v>253</v>
      </c>
      <c r="L21" s="9">
        <v>7435</v>
      </c>
      <c r="M21" s="16">
        <f>L21/L23</f>
        <v>0.46102808953928193</v>
      </c>
      <c r="O21" s="32" t="s">
        <v>15</v>
      </c>
      <c r="P21" s="45">
        <f>SUM(P19:P20)</f>
        <v>4524</v>
      </c>
      <c r="Q21" s="34">
        <f>SUM(Q19:Q20)</f>
        <v>1</v>
      </c>
    </row>
    <row r="22" spans="1:17" ht="16.5" thickBot="1" x14ac:dyDescent="0.3">
      <c r="A22" s="15" t="s">
        <v>22</v>
      </c>
      <c r="B22" s="9">
        <v>2140</v>
      </c>
      <c r="C22" s="16">
        <f>B22/B24</f>
        <v>3.7429600867527196E-2</v>
      </c>
      <c r="E22" s="27"/>
      <c r="F22" s="39" t="s">
        <v>15</v>
      </c>
      <c r="G22" s="45">
        <f>SUM(G20:G21)</f>
        <v>8048</v>
      </c>
      <c r="H22" s="34">
        <f>SUM(H20:H21)</f>
        <v>1</v>
      </c>
      <c r="J22" s="15"/>
      <c r="K22" s="10" t="s">
        <v>252</v>
      </c>
      <c r="L22" s="28">
        <v>8692</v>
      </c>
      <c r="M22" s="29">
        <f>L22/L23</f>
        <v>0.53897191046071802</v>
      </c>
    </row>
    <row r="23" spans="1:17" ht="16.5" thickBot="1" x14ac:dyDescent="0.3">
      <c r="A23" s="22" t="s">
        <v>23</v>
      </c>
      <c r="B23" s="28">
        <v>37025</v>
      </c>
      <c r="C23" s="29">
        <f>B23/B24</f>
        <v>0.6475845664113058</v>
      </c>
      <c r="F23" s="3"/>
      <c r="J23" s="27"/>
      <c r="K23" s="32" t="s">
        <v>15</v>
      </c>
      <c r="L23" s="45">
        <f>SUM(L21:L22)</f>
        <v>16127</v>
      </c>
      <c r="M23" s="34">
        <f>SUM(M21:M22)</f>
        <v>1</v>
      </c>
    </row>
    <row r="24" spans="1:17" ht="16.5" thickBot="1" x14ac:dyDescent="0.3">
      <c r="A24" s="35" t="s">
        <v>15</v>
      </c>
      <c r="B24" s="45">
        <f>SUM(B19:B23)</f>
        <v>57174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7" ht="16.5" thickBot="1" x14ac:dyDescent="0.3">
      <c r="E25" s="15"/>
      <c r="F25" s="11" t="s">
        <v>71</v>
      </c>
      <c r="G25" s="9">
        <v>2390</v>
      </c>
      <c r="H25" s="16">
        <f>G25/G29</f>
        <v>0.30013813889237723</v>
      </c>
      <c r="J25" s="12" t="s">
        <v>254</v>
      </c>
      <c r="K25" s="13"/>
      <c r="L25" s="44" t="s">
        <v>16</v>
      </c>
      <c r="M25" s="19" t="s">
        <v>17</v>
      </c>
    </row>
    <row r="26" spans="1:17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1698</v>
      </c>
      <c r="H26" s="16">
        <f>G26/G29</f>
        <v>0.21323621750596508</v>
      </c>
      <c r="J26" s="15"/>
      <c r="K26" s="8" t="s">
        <v>256</v>
      </c>
      <c r="L26" s="9">
        <v>7514</v>
      </c>
      <c r="M26" s="16">
        <f>L26/L28</f>
        <v>0.44461538461538463</v>
      </c>
    </row>
    <row r="27" spans="1:17" ht="16.5" thickBot="1" x14ac:dyDescent="0.3">
      <c r="A27" s="15" t="s">
        <v>38</v>
      </c>
      <c r="B27" s="9">
        <v>12040</v>
      </c>
      <c r="C27" s="16">
        <f>B27/B29</f>
        <v>0.26845637583892618</v>
      </c>
      <c r="E27" s="15"/>
      <c r="F27" s="11" t="s">
        <v>73</v>
      </c>
      <c r="G27" s="9">
        <v>1517</v>
      </c>
      <c r="H27" s="16">
        <f>G27/G29</f>
        <v>0.19050609066934573</v>
      </c>
      <c r="J27" s="15"/>
      <c r="K27" s="10" t="s">
        <v>255</v>
      </c>
      <c r="L27" s="28">
        <v>9386</v>
      </c>
      <c r="M27" s="29">
        <f>L27/L28</f>
        <v>0.55538461538461537</v>
      </c>
    </row>
    <row r="28" spans="1:17" ht="16.5" thickBot="1" x14ac:dyDescent="0.3">
      <c r="A28" s="22" t="s">
        <v>39</v>
      </c>
      <c r="B28" s="28">
        <v>32809</v>
      </c>
      <c r="C28" s="29">
        <f>B28/B29</f>
        <v>0.73154362416107388</v>
      </c>
      <c r="E28" s="15"/>
      <c r="F28" s="23" t="s">
        <v>74</v>
      </c>
      <c r="G28" s="28">
        <v>2358</v>
      </c>
      <c r="H28" s="29">
        <f>G28/G29</f>
        <v>0.29611955293231196</v>
      </c>
      <c r="J28" s="27"/>
      <c r="K28" s="32" t="s">
        <v>15</v>
      </c>
      <c r="L28" s="45">
        <f>SUM(L26:L27)</f>
        <v>16900</v>
      </c>
      <c r="M28" s="34">
        <f>SUM(M26:M27)</f>
        <v>1</v>
      </c>
    </row>
    <row r="29" spans="1:17" ht="16.5" thickBot="1" x14ac:dyDescent="0.3">
      <c r="A29" s="32" t="s">
        <v>15</v>
      </c>
      <c r="B29" s="45">
        <f>SUM(B27:B28)</f>
        <v>44849</v>
      </c>
      <c r="C29" s="34">
        <f>SUM(C27:C28)</f>
        <v>1</v>
      </c>
      <c r="E29" s="27"/>
      <c r="F29" s="39" t="s">
        <v>15</v>
      </c>
      <c r="G29" s="45">
        <f>SUM(G25:G28)</f>
        <v>7963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  <c r="J30" s="12" t="s">
        <v>257</v>
      </c>
      <c r="K30" s="13"/>
      <c r="L30" s="44" t="s">
        <v>16</v>
      </c>
      <c r="M30" s="19" t="s">
        <v>17</v>
      </c>
    </row>
    <row r="31" spans="1:17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15"/>
      <c r="K31" s="8" t="s">
        <v>258</v>
      </c>
      <c r="L31" s="9">
        <v>5443</v>
      </c>
      <c r="M31" s="16">
        <f>L31/L33</f>
        <v>0.32655387568994482</v>
      </c>
    </row>
    <row r="32" spans="1:17" ht="16.5" thickBot="1" x14ac:dyDescent="0.3">
      <c r="A32" s="15" t="s">
        <v>53</v>
      </c>
      <c r="B32" s="9">
        <v>32736</v>
      </c>
      <c r="C32" s="16">
        <f>B32/B34</f>
        <v>0.64844307107202281</v>
      </c>
      <c r="E32" s="15"/>
      <c r="F32" s="11" t="s">
        <v>628</v>
      </c>
      <c r="G32" s="95">
        <v>2390</v>
      </c>
      <c r="H32" s="16">
        <f>G32/G37</f>
        <v>0.28520286396181382</v>
      </c>
      <c r="J32" s="15"/>
      <c r="K32" s="24" t="s">
        <v>259</v>
      </c>
      <c r="L32" s="28">
        <v>11225</v>
      </c>
      <c r="M32" s="29">
        <f>L32/L33</f>
        <v>0.67344612431005524</v>
      </c>
    </row>
    <row r="33" spans="1:13" ht="16.5" thickBot="1" x14ac:dyDescent="0.3">
      <c r="A33" s="22" t="s">
        <v>54</v>
      </c>
      <c r="B33" s="28">
        <v>17748</v>
      </c>
      <c r="C33" s="29">
        <f>B33/B34</f>
        <v>0.35155692892797719</v>
      </c>
      <c r="E33" s="15"/>
      <c r="F33" s="11" t="s">
        <v>629</v>
      </c>
      <c r="G33" s="95">
        <v>1698</v>
      </c>
      <c r="H33" s="16">
        <f>G33/G37</f>
        <v>0.20262529832935561</v>
      </c>
      <c r="J33" s="27"/>
      <c r="K33" s="32" t="s">
        <v>15</v>
      </c>
      <c r="L33" s="45">
        <f>SUM(L31:L32)</f>
        <v>16668</v>
      </c>
      <c r="M33" s="34">
        <f>SUM(M31:M32)</f>
        <v>1</v>
      </c>
    </row>
    <row r="34" spans="1:13" ht="16.5" thickBot="1" x14ac:dyDescent="0.3">
      <c r="A34" s="32" t="s">
        <v>15</v>
      </c>
      <c r="B34" s="45">
        <f>SUM(B32:B33)</f>
        <v>50484</v>
      </c>
      <c r="C34" s="34">
        <f>SUM(C32:C33)</f>
        <v>1</v>
      </c>
      <c r="E34" s="15"/>
      <c r="F34" s="11" t="s">
        <v>630</v>
      </c>
      <c r="G34" s="95">
        <v>1717</v>
      </c>
      <c r="H34" s="16">
        <f>G34/G37</f>
        <v>0.2048926014319809</v>
      </c>
    </row>
    <row r="35" spans="1:13" x14ac:dyDescent="0.25">
      <c r="E35" s="15"/>
      <c r="F35" s="11" t="s">
        <v>631</v>
      </c>
      <c r="G35" s="95">
        <v>1757</v>
      </c>
      <c r="H35" s="16">
        <f>G35/G37</f>
        <v>0.20966587112171839</v>
      </c>
    </row>
    <row r="36" spans="1:13" ht="16.5" thickBot="1" x14ac:dyDescent="0.3">
      <c r="E36" s="15"/>
      <c r="F36" s="23" t="s">
        <v>632</v>
      </c>
      <c r="G36" s="96">
        <v>818</v>
      </c>
      <c r="H36" s="29">
        <f>G36/G37</f>
        <v>9.7613365155131263E-2</v>
      </c>
    </row>
    <row r="37" spans="1:13" ht="16.5" thickBot="1" x14ac:dyDescent="0.3">
      <c r="E37" s="27"/>
      <c r="F37" s="39" t="s">
        <v>15</v>
      </c>
      <c r="G37" s="97">
        <f>SUM(G32:G36)</f>
        <v>8380</v>
      </c>
      <c r="H37" s="37">
        <f>SUM(H32:H36)</f>
        <v>1</v>
      </c>
    </row>
    <row r="38" spans="1:13" ht="16.5" thickBot="1" x14ac:dyDescent="0.3">
      <c r="F38" s="3"/>
    </row>
    <row r="39" spans="1:13" x14ac:dyDescent="0.25">
      <c r="E39" s="12" t="s">
        <v>627</v>
      </c>
      <c r="F39" s="13"/>
      <c r="G39" s="42" t="s">
        <v>16</v>
      </c>
      <c r="H39" s="19" t="s">
        <v>17</v>
      </c>
    </row>
    <row r="40" spans="1:13" x14ac:dyDescent="0.25">
      <c r="E40" s="15"/>
      <c r="F40" s="11" t="s">
        <v>76</v>
      </c>
      <c r="G40" s="9">
        <v>2888</v>
      </c>
      <c r="H40" s="16">
        <f>G40/G44</f>
        <v>0.38363443145589798</v>
      </c>
    </row>
    <row r="41" spans="1:13" x14ac:dyDescent="0.25">
      <c r="E41" s="15"/>
      <c r="F41" s="11" t="s">
        <v>77</v>
      </c>
      <c r="G41" s="9">
        <v>1663</v>
      </c>
      <c r="H41" s="16">
        <f>G41/G44</f>
        <v>0.22090860786397448</v>
      </c>
    </row>
    <row r="42" spans="1:13" x14ac:dyDescent="0.25">
      <c r="B42"/>
      <c r="E42" s="15"/>
      <c r="F42" s="11" t="s">
        <v>78</v>
      </c>
      <c r="G42" s="9">
        <v>1994</v>
      </c>
      <c r="H42" s="16">
        <f>G42/G44</f>
        <v>0.26487778958554731</v>
      </c>
    </row>
    <row r="43" spans="1:13" ht="16.5" thickBot="1" x14ac:dyDescent="0.3">
      <c r="B43"/>
      <c r="E43" s="15"/>
      <c r="F43" s="23" t="s">
        <v>79</v>
      </c>
      <c r="G43" s="28">
        <v>983</v>
      </c>
      <c r="H43" s="29">
        <f>G43/G44</f>
        <v>0.13057917109458023</v>
      </c>
    </row>
    <row r="44" spans="1:13" ht="16.5" thickBot="1" x14ac:dyDescent="0.3">
      <c r="B44"/>
      <c r="E44" s="27"/>
      <c r="F44" s="39" t="s">
        <v>15</v>
      </c>
      <c r="G44" s="45">
        <f>SUM(G40:G43)</f>
        <v>7528</v>
      </c>
      <c r="H44" s="34">
        <f>SUM(H40:H43)</f>
        <v>1</v>
      </c>
    </row>
    <row r="45" spans="1:13" ht="16.5" thickBot="1" x14ac:dyDescent="0.3">
      <c r="B45"/>
      <c r="E45" s="4"/>
      <c r="F45" s="3"/>
      <c r="G45" s="43"/>
      <c r="H45" s="4"/>
    </row>
    <row r="46" spans="1:13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13" x14ac:dyDescent="0.25">
      <c r="B47"/>
      <c r="E47" s="15"/>
      <c r="F47" s="11" t="s">
        <v>641</v>
      </c>
      <c r="G47" s="9">
        <v>4683</v>
      </c>
      <c r="H47" s="16">
        <f>G47/G49</f>
        <v>0.63567259400027143</v>
      </c>
    </row>
    <row r="48" spans="1:13" ht="16.5" thickBot="1" x14ac:dyDescent="0.3">
      <c r="B48"/>
      <c r="E48" s="15"/>
      <c r="F48" s="23" t="s">
        <v>82</v>
      </c>
      <c r="G48" s="28">
        <v>2684</v>
      </c>
      <c r="H48" s="29">
        <f>G48/G49</f>
        <v>0.36432740599972852</v>
      </c>
    </row>
    <row r="49" spans="2:8" ht="16.5" thickBot="1" x14ac:dyDescent="0.3">
      <c r="B49"/>
      <c r="E49" s="27"/>
      <c r="F49" s="39" t="s">
        <v>15</v>
      </c>
      <c r="G49" s="45">
        <f>SUM(G47:G48)</f>
        <v>7367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5033</v>
      </c>
      <c r="H52" s="16">
        <f>G52/G54</f>
        <v>0.71167986425339369</v>
      </c>
    </row>
    <row r="53" spans="2:8" ht="16.5" thickBot="1" x14ac:dyDescent="0.3">
      <c r="B53"/>
      <c r="E53" s="15"/>
      <c r="F53" s="23" t="s">
        <v>85</v>
      </c>
      <c r="G53" s="28">
        <v>2039</v>
      </c>
      <c r="H53" s="29">
        <f>G53/G54</f>
        <v>0.28832013574660631</v>
      </c>
    </row>
    <row r="54" spans="2:8" ht="16.5" thickBot="1" x14ac:dyDescent="0.3">
      <c r="B54"/>
      <c r="E54" s="27"/>
      <c r="F54" s="39" t="s">
        <v>15</v>
      </c>
      <c r="G54" s="45">
        <f>SUM(G52:G53)</f>
        <v>7072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3394</v>
      </c>
      <c r="H57" s="16">
        <f>G57/G59</f>
        <v>0.46480416324294715</v>
      </c>
    </row>
    <row r="58" spans="2:8" ht="16.5" thickBot="1" x14ac:dyDescent="0.3">
      <c r="B58"/>
      <c r="E58" s="15"/>
      <c r="F58" s="23" t="s">
        <v>88</v>
      </c>
      <c r="G58" s="28">
        <v>3908</v>
      </c>
      <c r="H58" s="29">
        <f>G58/G59</f>
        <v>0.53519583675705285</v>
      </c>
    </row>
    <row r="59" spans="2:8" ht="16.5" thickBot="1" x14ac:dyDescent="0.3">
      <c r="B59"/>
      <c r="E59" s="27"/>
      <c r="F59" s="39" t="s">
        <v>15</v>
      </c>
      <c r="G59" s="45">
        <f>SUM(G57:G58)</f>
        <v>7302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3915</v>
      </c>
      <c r="H62" s="16">
        <f>G62/G64</f>
        <v>0.53345142389971389</v>
      </c>
    </row>
    <row r="63" spans="2:8" ht="16.5" thickBot="1" x14ac:dyDescent="0.3">
      <c r="B63"/>
      <c r="E63" s="15"/>
      <c r="F63" s="23" t="s">
        <v>91</v>
      </c>
      <c r="G63" s="28">
        <v>3424</v>
      </c>
      <c r="H63" s="29">
        <f>G63/G64</f>
        <v>0.46654857610028616</v>
      </c>
    </row>
    <row r="64" spans="2:8" ht="16.5" thickBot="1" x14ac:dyDescent="0.3">
      <c r="B64"/>
      <c r="E64" s="27"/>
      <c r="F64" s="39" t="s">
        <v>15</v>
      </c>
      <c r="G64" s="45">
        <f>SUM(G62:G63)</f>
        <v>7339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4424</v>
      </c>
      <c r="H67" s="16">
        <f>G67/G70</f>
        <v>0.38160959199516947</v>
      </c>
    </row>
    <row r="68" spans="2:8" x14ac:dyDescent="0.25">
      <c r="B68"/>
      <c r="E68" s="15"/>
      <c r="F68" s="11" t="s">
        <v>94</v>
      </c>
      <c r="G68" s="9">
        <v>3581</v>
      </c>
      <c r="H68" s="16">
        <f>G68/G70</f>
        <v>0.30889329767963425</v>
      </c>
    </row>
    <row r="69" spans="2:8" ht="16.5" thickBot="1" x14ac:dyDescent="0.3">
      <c r="B69"/>
      <c r="E69" s="15"/>
      <c r="F69" s="23" t="s">
        <v>95</v>
      </c>
      <c r="G69" s="28">
        <v>3588</v>
      </c>
      <c r="H69" s="29">
        <f>G69/G70</f>
        <v>0.30949711032519622</v>
      </c>
    </row>
    <row r="70" spans="2:8" ht="16.5" thickBot="1" x14ac:dyDescent="0.3">
      <c r="B70"/>
      <c r="E70" s="27"/>
      <c r="F70" s="39" t="s">
        <v>15</v>
      </c>
      <c r="G70" s="45">
        <f>SUM(G67:G69)</f>
        <v>11593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4797</v>
      </c>
      <c r="H73" s="16">
        <f>G73/G75</f>
        <v>0.44037455246488572</v>
      </c>
    </row>
    <row r="74" spans="2:8" ht="16.5" thickBot="1" x14ac:dyDescent="0.3">
      <c r="B74"/>
      <c r="E74" s="15"/>
      <c r="F74" s="23" t="s">
        <v>98</v>
      </c>
      <c r="G74" s="28">
        <v>6096</v>
      </c>
      <c r="H74" s="29">
        <f>G74/G75</f>
        <v>0.55962544753511434</v>
      </c>
    </row>
    <row r="75" spans="2:8" ht="16.5" thickBot="1" x14ac:dyDescent="0.3">
      <c r="B75"/>
      <c r="E75" s="27"/>
      <c r="F75" s="39" t="s">
        <v>15</v>
      </c>
      <c r="G75" s="45">
        <f>SUM(G73:G74)</f>
        <v>10893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12482</v>
      </c>
      <c r="H78" s="16">
        <f>G78/G82</f>
        <v>0.83157894736842108</v>
      </c>
    </row>
    <row r="79" spans="2:8" x14ac:dyDescent="0.25">
      <c r="B79"/>
      <c r="E79" s="22"/>
      <c r="F79" s="23" t="s">
        <v>101</v>
      </c>
      <c r="G79" s="28">
        <v>681</v>
      </c>
      <c r="H79" s="29">
        <f>G79/G82</f>
        <v>4.5369753497668218E-2</v>
      </c>
    </row>
    <row r="80" spans="2:8" x14ac:dyDescent="0.25">
      <c r="B80"/>
      <c r="E80" s="15"/>
      <c r="F80" s="11" t="s">
        <v>635</v>
      </c>
      <c r="G80" s="9">
        <v>1280</v>
      </c>
      <c r="H80" s="16">
        <f>G80/G82</f>
        <v>8.5276482345103266E-2</v>
      </c>
    </row>
    <row r="81" spans="2:8" ht="16.5" thickBot="1" x14ac:dyDescent="0.3">
      <c r="B81"/>
      <c r="E81" s="17"/>
      <c r="F81" s="91" t="s">
        <v>636</v>
      </c>
      <c r="G81" s="40">
        <v>567</v>
      </c>
      <c r="H81" s="41">
        <f>G81/G82</f>
        <v>3.777481678880746E-2</v>
      </c>
    </row>
    <row r="82" spans="2:8" ht="16.5" thickBot="1" x14ac:dyDescent="0.3">
      <c r="B82"/>
      <c r="E82" s="104"/>
      <c r="F82" s="105" t="s">
        <v>15</v>
      </c>
      <c r="G82" s="106">
        <f>SUM(G78:G81)</f>
        <v>15010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4260</v>
      </c>
      <c r="H85" s="16">
        <f>G85/G88</f>
        <v>0.37947621592731162</v>
      </c>
    </row>
    <row r="86" spans="2:8" x14ac:dyDescent="0.25">
      <c r="B86"/>
      <c r="E86" s="15"/>
      <c r="F86" s="11" t="s">
        <v>104</v>
      </c>
      <c r="G86" s="9">
        <v>4455</v>
      </c>
      <c r="H86" s="16">
        <f>G86/G88</f>
        <v>0.39684660609299838</v>
      </c>
    </row>
    <row r="87" spans="2:8" ht="16.5" thickBot="1" x14ac:dyDescent="0.3">
      <c r="B87"/>
      <c r="E87" s="15"/>
      <c r="F87" s="23" t="s">
        <v>105</v>
      </c>
      <c r="G87" s="28">
        <v>2511</v>
      </c>
      <c r="H87" s="29">
        <f>G87/G88</f>
        <v>0.22367717797969</v>
      </c>
    </row>
    <row r="88" spans="2:8" ht="16.5" thickBot="1" x14ac:dyDescent="0.3">
      <c r="B88"/>
      <c r="E88" s="27"/>
      <c r="F88" s="39" t="s">
        <v>15</v>
      </c>
      <c r="G88" s="45">
        <f>SUM(G85:G87)</f>
        <v>11226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7100</v>
      </c>
      <c r="H91" s="16">
        <f>G91/G93</f>
        <v>0.63319361455453493</v>
      </c>
    </row>
    <row r="92" spans="2:8" ht="16.5" thickBot="1" x14ac:dyDescent="0.3">
      <c r="B92"/>
      <c r="E92" s="15"/>
      <c r="F92" s="23" t="s">
        <v>108</v>
      </c>
      <c r="G92" s="28">
        <v>4113</v>
      </c>
      <c r="H92" s="29">
        <f>G92/G93</f>
        <v>0.36680638544546507</v>
      </c>
    </row>
    <row r="93" spans="2:8" ht="16.5" thickBot="1" x14ac:dyDescent="0.3">
      <c r="B93"/>
      <c r="E93" s="27"/>
      <c r="F93" s="39" t="s">
        <v>15</v>
      </c>
      <c r="G93" s="45">
        <f>SUM(G91:G92)</f>
        <v>11213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5799</v>
      </c>
      <c r="H96" s="16">
        <f>G96/G98</f>
        <v>0.54764378128246294</v>
      </c>
    </row>
    <row r="97" spans="2:8" ht="16.5" thickBot="1" x14ac:dyDescent="0.3">
      <c r="B97"/>
      <c r="E97" s="15"/>
      <c r="F97" s="23" t="s">
        <v>111</v>
      </c>
      <c r="G97" s="28">
        <v>4790</v>
      </c>
      <c r="H97" s="29">
        <f>G97/G98</f>
        <v>0.45235621871753706</v>
      </c>
    </row>
    <row r="98" spans="2:8" ht="16.5" thickBot="1" x14ac:dyDescent="0.3">
      <c r="B98"/>
      <c r="E98" s="27"/>
      <c r="F98" s="39" t="s">
        <v>15</v>
      </c>
      <c r="G98" s="45">
        <f>SUM(G96:G97)</f>
        <v>10589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2179</v>
      </c>
      <c r="H101" s="16">
        <f>G101/G103</f>
        <v>0.5306867998051632</v>
      </c>
    </row>
    <row r="102" spans="2:8" ht="16.5" thickBot="1" x14ac:dyDescent="0.3">
      <c r="B102"/>
      <c r="E102" s="15"/>
      <c r="F102" s="23" t="s">
        <v>114</v>
      </c>
      <c r="G102" s="28">
        <v>1927</v>
      </c>
      <c r="H102" s="29">
        <f>G102/G103</f>
        <v>0.4693132001948368</v>
      </c>
    </row>
    <row r="103" spans="2:8" ht="16.5" thickBot="1" x14ac:dyDescent="0.3">
      <c r="B103"/>
      <c r="E103" s="27"/>
      <c r="F103" s="39" t="s">
        <v>15</v>
      </c>
      <c r="G103" s="45">
        <f>SUM(G101:G102)</f>
        <v>4106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2933</v>
      </c>
      <c r="H106" s="16">
        <f>G106/G108</f>
        <v>0.45778055252068051</v>
      </c>
    </row>
    <row r="107" spans="2:8" ht="16.5" thickBot="1" x14ac:dyDescent="0.3">
      <c r="B107"/>
      <c r="E107" s="15"/>
      <c r="F107" s="23" t="s">
        <v>117</v>
      </c>
      <c r="G107" s="28">
        <v>3474</v>
      </c>
      <c r="H107" s="29">
        <f>G107/G108</f>
        <v>0.54221944747931949</v>
      </c>
    </row>
    <row r="108" spans="2:8" ht="16.5" thickBot="1" x14ac:dyDescent="0.3">
      <c r="B108"/>
      <c r="E108" s="27"/>
      <c r="F108" s="39" t="s">
        <v>15</v>
      </c>
      <c r="G108" s="45">
        <f>SUM(G106:G107)</f>
        <v>6407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2826</v>
      </c>
      <c r="H111" s="16">
        <f>G111/G116</f>
        <v>0.22074675831901266</v>
      </c>
    </row>
    <row r="112" spans="2:8" x14ac:dyDescent="0.25">
      <c r="B112"/>
      <c r="E112" s="15"/>
      <c r="F112" s="11" t="s">
        <v>120</v>
      </c>
      <c r="G112" s="9">
        <v>789</v>
      </c>
      <c r="H112" s="16">
        <f>G112/G116</f>
        <v>6.1630995157006721E-2</v>
      </c>
    </row>
    <row r="113" spans="2:8" x14ac:dyDescent="0.25">
      <c r="B113"/>
      <c r="E113" s="15"/>
      <c r="F113" s="11" t="s">
        <v>121</v>
      </c>
      <c r="G113" s="9">
        <v>2749</v>
      </c>
      <c r="H113" s="16">
        <f>G113/G116</f>
        <v>0.21473207311357601</v>
      </c>
    </row>
    <row r="114" spans="2:8" x14ac:dyDescent="0.25">
      <c r="B114"/>
      <c r="E114" s="15"/>
      <c r="F114" s="11" t="s">
        <v>122</v>
      </c>
      <c r="G114" s="9">
        <v>2726</v>
      </c>
      <c r="H114" s="16">
        <f>G114/G116</f>
        <v>0.2129354788314326</v>
      </c>
    </row>
    <row r="115" spans="2:8" ht="16.5" thickBot="1" x14ac:dyDescent="0.3">
      <c r="B115"/>
      <c r="E115" s="15"/>
      <c r="F115" s="23" t="s">
        <v>123</v>
      </c>
      <c r="G115" s="28">
        <v>3712</v>
      </c>
      <c r="H115" s="29">
        <f>G115/G116</f>
        <v>0.28995469457897205</v>
      </c>
    </row>
    <row r="116" spans="2:8" ht="16.5" thickBot="1" x14ac:dyDescent="0.3">
      <c r="B116"/>
      <c r="E116" s="27"/>
      <c r="F116" s="39" t="s">
        <v>15</v>
      </c>
      <c r="G116" s="45">
        <f>SUM(G111:G115)</f>
        <v>12802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6785</v>
      </c>
      <c r="H119" s="16">
        <f>G119/G121</f>
        <v>0.56014199620242711</v>
      </c>
    </row>
    <row r="120" spans="2:8" ht="16.5" thickBot="1" x14ac:dyDescent="0.3">
      <c r="B120"/>
      <c r="E120" s="15"/>
      <c r="F120" s="23" t="s">
        <v>126</v>
      </c>
      <c r="G120" s="28">
        <v>5328</v>
      </c>
      <c r="H120" s="29">
        <f>G120/G121</f>
        <v>0.43985800379757284</v>
      </c>
    </row>
    <row r="121" spans="2:8" ht="16.5" thickBot="1" x14ac:dyDescent="0.3">
      <c r="B121"/>
      <c r="E121" s="27"/>
      <c r="F121" s="39" t="s">
        <v>15</v>
      </c>
      <c r="G121" s="45">
        <f>SUM(G119:G120)</f>
        <v>12113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5714</v>
      </c>
      <c r="H124" s="16">
        <f>G124/G127</f>
        <v>0.46721177432542926</v>
      </c>
    </row>
    <row r="125" spans="2:8" x14ac:dyDescent="0.25">
      <c r="B125"/>
      <c r="E125" s="15"/>
      <c r="F125" s="11" t="s">
        <v>129</v>
      </c>
      <c r="G125" s="9">
        <v>2294</v>
      </c>
      <c r="H125" s="16">
        <f>G125/G127</f>
        <v>0.18757154538021259</v>
      </c>
    </row>
    <row r="126" spans="2:8" ht="16.5" thickBot="1" x14ac:dyDescent="0.3">
      <c r="B126"/>
      <c r="E126" s="15"/>
      <c r="F126" s="23" t="s">
        <v>130</v>
      </c>
      <c r="G126" s="28">
        <v>4222</v>
      </c>
      <c r="H126" s="29">
        <f>G126/G127</f>
        <v>0.34521668029435815</v>
      </c>
    </row>
    <row r="127" spans="2:8" ht="16.5" thickBot="1" x14ac:dyDescent="0.3">
      <c r="B127"/>
      <c r="E127" s="27"/>
      <c r="F127" s="39" t="s">
        <v>15</v>
      </c>
      <c r="G127" s="45">
        <f>SUM(G124:G126)</f>
        <v>12230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4389</v>
      </c>
      <c r="H130" s="16">
        <f>G130/G134</f>
        <v>0.34307824591573516</v>
      </c>
    </row>
    <row r="131" spans="2:8" x14ac:dyDescent="0.25">
      <c r="B131"/>
      <c r="E131" s="15"/>
      <c r="F131" s="11" t="s">
        <v>133</v>
      </c>
      <c r="G131" s="9">
        <v>1124</v>
      </c>
      <c r="H131" s="16">
        <f>G131/G134</f>
        <v>8.7860548737590874E-2</v>
      </c>
    </row>
    <row r="132" spans="2:8" x14ac:dyDescent="0.25">
      <c r="B132"/>
      <c r="E132" s="15"/>
      <c r="F132" s="11" t="s">
        <v>134</v>
      </c>
      <c r="G132" s="9">
        <v>6278</v>
      </c>
      <c r="H132" s="16">
        <f>G132/G134</f>
        <v>0.49073712186351909</v>
      </c>
    </row>
    <row r="133" spans="2:8" ht="16.5" thickBot="1" x14ac:dyDescent="0.3">
      <c r="B133"/>
      <c r="E133" s="15"/>
      <c r="F133" s="23" t="s">
        <v>135</v>
      </c>
      <c r="G133" s="28">
        <v>1002</v>
      </c>
      <c r="H133" s="29">
        <f>G133/G134</f>
        <v>7.8324083483154852E-2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12793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7686</v>
      </c>
      <c r="H137" s="16">
        <f>G137/G139</f>
        <v>0.63347894172916841</v>
      </c>
    </row>
    <row r="138" spans="2:8" ht="16.5" thickBot="1" x14ac:dyDescent="0.3">
      <c r="E138" s="15"/>
      <c r="F138" s="23" t="s">
        <v>138</v>
      </c>
      <c r="G138" s="28">
        <v>4447</v>
      </c>
      <c r="H138" s="29">
        <f>G138/G139</f>
        <v>0.36652105827083159</v>
      </c>
    </row>
    <row r="139" spans="2:8" ht="16.5" thickBot="1" x14ac:dyDescent="0.3">
      <c r="E139" s="27"/>
      <c r="F139" s="39" t="s">
        <v>15</v>
      </c>
      <c r="G139" s="45">
        <f>SUM(G137:G138)</f>
        <v>12133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2364</v>
      </c>
      <c r="H142" s="16">
        <f>G142/G146</f>
        <v>0.19069129628135839</v>
      </c>
    </row>
    <row r="143" spans="2:8" x14ac:dyDescent="0.25">
      <c r="E143" s="15"/>
      <c r="F143" s="11" t="s">
        <v>141</v>
      </c>
      <c r="G143" s="9">
        <v>3642</v>
      </c>
      <c r="H143" s="16">
        <f>G143/G146</f>
        <v>0.29378075340808257</v>
      </c>
    </row>
    <row r="144" spans="2:8" x14ac:dyDescent="0.25">
      <c r="E144" s="15"/>
      <c r="F144" s="11" t="s">
        <v>142</v>
      </c>
      <c r="G144" s="9">
        <v>1812</v>
      </c>
      <c r="H144" s="16">
        <f>G144/G146</f>
        <v>0.14616439461159958</v>
      </c>
    </row>
    <row r="145" spans="5:8" ht="16.5" thickBot="1" x14ac:dyDescent="0.3">
      <c r="E145" s="15"/>
      <c r="F145" s="23" t="s">
        <v>143</v>
      </c>
      <c r="G145" s="28">
        <v>4579</v>
      </c>
      <c r="H145" s="29">
        <f>G145/G146</f>
        <v>0.3693635556989594</v>
      </c>
    </row>
    <row r="146" spans="5:8" ht="16.5" thickBot="1" x14ac:dyDescent="0.3">
      <c r="E146" s="27"/>
      <c r="F146" s="39" t="s">
        <v>15</v>
      </c>
      <c r="G146" s="45">
        <f>SUM(G142:G145)</f>
        <v>12397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6463</v>
      </c>
      <c r="H149" s="16">
        <f>G149/G152</f>
        <v>0.51559633027522933</v>
      </c>
    </row>
    <row r="150" spans="5:8" x14ac:dyDescent="0.25">
      <c r="E150" s="15"/>
      <c r="F150" s="11" t="s">
        <v>146</v>
      </c>
      <c r="G150" s="9">
        <v>2031</v>
      </c>
      <c r="H150" s="16">
        <f>G150/G152</f>
        <v>0.1620263262863981</v>
      </c>
    </row>
    <row r="151" spans="5:8" ht="16.5" thickBot="1" x14ac:dyDescent="0.3">
      <c r="E151" s="15"/>
      <c r="F151" s="23" t="s">
        <v>147</v>
      </c>
      <c r="G151" s="28">
        <v>4041</v>
      </c>
      <c r="H151" s="29">
        <f>G151/G152</f>
        <v>0.32237734343837254</v>
      </c>
    </row>
    <row r="152" spans="5:8" ht="16.5" thickBot="1" x14ac:dyDescent="0.3">
      <c r="E152" s="27"/>
      <c r="F152" s="39" t="s">
        <v>15</v>
      </c>
      <c r="G152" s="45">
        <f>SUM(G149:G151)</f>
        <v>12535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6437</v>
      </c>
      <c r="H155" s="16">
        <f>G155/G158</f>
        <v>0.52749323936736869</v>
      </c>
    </row>
    <row r="156" spans="5:8" x14ac:dyDescent="0.25">
      <c r="E156" s="15"/>
      <c r="F156" s="11" t="s">
        <v>150</v>
      </c>
      <c r="G156" s="9">
        <v>1839</v>
      </c>
      <c r="H156" s="16">
        <f>G156/G158</f>
        <v>0.15070064738179137</v>
      </c>
    </row>
    <row r="157" spans="5:8" ht="16.5" thickBot="1" x14ac:dyDescent="0.3">
      <c r="E157" s="15"/>
      <c r="F157" s="23" t="s">
        <v>151</v>
      </c>
      <c r="G157" s="28">
        <v>3927</v>
      </c>
      <c r="H157" s="29">
        <f>G157/G158</f>
        <v>0.32180611325083996</v>
      </c>
    </row>
    <row r="158" spans="5:8" ht="16.5" thickBot="1" x14ac:dyDescent="0.3">
      <c r="E158" s="27"/>
      <c r="F158" s="39" t="s">
        <v>15</v>
      </c>
      <c r="G158" s="45">
        <f>SUM(G155:G157)</f>
        <v>12203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8194</v>
      </c>
      <c r="H161" s="16">
        <f>G161/G163</f>
        <v>0.677862342819325</v>
      </c>
    </row>
    <row r="162" spans="5:8" ht="16.5" thickBot="1" x14ac:dyDescent="0.3">
      <c r="E162" s="15"/>
      <c r="F162" s="23" t="s">
        <v>154</v>
      </c>
      <c r="G162" s="28">
        <v>3894</v>
      </c>
      <c r="H162" s="29">
        <f>G162/G163</f>
        <v>0.32213765718067505</v>
      </c>
    </row>
    <row r="163" spans="5:8" ht="16.5" thickBot="1" x14ac:dyDescent="0.3">
      <c r="E163" s="27"/>
      <c r="F163" s="39" t="s">
        <v>15</v>
      </c>
      <c r="G163" s="45">
        <f>SUM(G161:G162)</f>
        <v>12088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6942</v>
      </c>
      <c r="H166" s="16">
        <f>G166/G168</f>
        <v>0.600103734439834</v>
      </c>
    </row>
    <row r="167" spans="5:8" ht="16.5" thickBot="1" x14ac:dyDescent="0.3">
      <c r="E167" s="15"/>
      <c r="F167" s="23" t="s">
        <v>157</v>
      </c>
      <c r="G167" s="28">
        <v>4626</v>
      </c>
      <c r="H167" s="29">
        <f>G167/G168</f>
        <v>0.399896265560166</v>
      </c>
    </row>
    <row r="168" spans="5:8" ht="16.5" thickBot="1" x14ac:dyDescent="0.3">
      <c r="E168" s="27"/>
      <c r="F168" s="39" t="s">
        <v>15</v>
      </c>
      <c r="G168" s="45">
        <f>SUM(G166:G167)</f>
        <v>11568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2735</v>
      </c>
      <c r="H171" s="16">
        <f>G171/G176</f>
        <v>0.16266206732484834</v>
      </c>
    </row>
    <row r="172" spans="5:8" x14ac:dyDescent="0.25">
      <c r="E172" s="15"/>
      <c r="F172" s="11" t="s">
        <v>50</v>
      </c>
      <c r="G172" s="9">
        <v>4593</v>
      </c>
      <c r="H172" s="16">
        <f>G172/G176</f>
        <v>0.27316521945997385</v>
      </c>
    </row>
    <row r="173" spans="5:8" x14ac:dyDescent="0.25">
      <c r="E173" s="15"/>
      <c r="F173" s="11" t="s">
        <v>160</v>
      </c>
      <c r="G173" s="9">
        <v>3407</v>
      </c>
      <c r="H173" s="16">
        <f>G173/G176</f>
        <v>0.2026287617461639</v>
      </c>
    </row>
    <row r="174" spans="5:8" x14ac:dyDescent="0.25">
      <c r="E174" s="15"/>
      <c r="F174" s="11" t="s">
        <v>161</v>
      </c>
      <c r="G174" s="9">
        <v>1562</v>
      </c>
      <c r="H174" s="16">
        <f>G174/G176</f>
        <v>9.2898774830498396E-2</v>
      </c>
    </row>
    <row r="175" spans="5:8" ht="16.5" thickBot="1" x14ac:dyDescent="0.3">
      <c r="E175" s="15"/>
      <c r="F175" s="23" t="s">
        <v>162</v>
      </c>
      <c r="G175" s="28">
        <v>4517</v>
      </c>
      <c r="H175" s="29">
        <f>G175/G176</f>
        <v>0.2686451766385155</v>
      </c>
    </row>
    <row r="176" spans="5:8" ht="16.5" thickBot="1" x14ac:dyDescent="0.3">
      <c r="E176" s="27"/>
      <c r="F176" s="39" t="s">
        <v>15</v>
      </c>
      <c r="G176" s="45">
        <f>SUM(G171:G175)</f>
        <v>16814</v>
      </c>
      <c r="H176" s="34">
        <f>SUM(H171:H175)</f>
        <v>0.99999999999999989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11365</v>
      </c>
      <c r="H179" s="16">
        <f>G179/G181</f>
        <v>0.71352335509794074</v>
      </c>
    </row>
    <row r="180" spans="5:8" ht="16.5" thickBot="1" x14ac:dyDescent="0.3">
      <c r="E180" s="15"/>
      <c r="F180" s="23" t="s">
        <v>165</v>
      </c>
      <c r="G180" s="28">
        <v>4563</v>
      </c>
      <c r="H180" s="29">
        <f>G180/G181</f>
        <v>0.28647664490205926</v>
      </c>
    </row>
    <row r="181" spans="5:8" ht="16.5" thickBot="1" x14ac:dyDescent="0.3">
      <c r="E181" s="27"/>
      <c r="F181" s="39" t="s">
        <v>15</v>
      </c>
      <c r="G181" s="45">
        <f>SUM(G179:G180)</f>
        <v>15928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9640</v>
      </c>
      <c r="H184" s="16">
        <f>G184/G186</f>
        <v>0.63138590516112125</v>
      </c>
    </row>
    <row r="185" spans="5:8" ht="16.5" thickBot="1" x14ac:dyDescent="0.3">
      <c r="E185" s="15"/>
      <c r="F185" s="23" t="s">
        <v>168</v>
      </c>
      <c r="G185" s="28">
        <v>5628</v>
      </c>
      <c r="H185" s="29">
        <f>G185/G186</f>
        <v>0.36861409483887869</v>
      </c>
    </row>
    <row r="186" spans="5:8" ht="16.5" thickBot="1" x14ac:dyDescent="0.3">
      <c r="E186" s="27"/>
      <c r="F186" s="39" t="s">
        <v>15</v>
      </c>
      <c r="G186" s="45">
        <f>SUM(G184:G185)</f>
        <v>15268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10</v>
      </c>
      <c r="C3" s="16">
        <f>B3/B16</f>
        <v>9.285051067780872E-3</v>
      </c>
      <c r="E3" s="15" t="s">
        <v>56</v>
      </c>
      <c r="F3" s="8" t="s">
        <v>57</v>
      </c>
      <c r="G3" s="9">
        <v>96</v>
      </c>
      <c r="H3" s="16">
        <f>G3/G5</f>
        <v>0.6</v>
      </c>
      <c r="J3" s="15"/>
      <c r="K3" s="8" t="s">
        <v>173</v>
      </c>
      <c r="L3" s="9">
        <v>55</v>
      </c>
      <c r="M3" s="16">
        <f>L3/L5</f>
        <v>0.47413793103448276</v>
      </c>
    </row>
    <row r="4" spans="1:13" ht="16.5" thickBot="1" x14ac:dyDescent="0.3">
      <c r="A4" s="15" t="s">
        <v>3</v>
      </c>
      <c r="B4" s="9">
        <v>85</v>
      </c>
      <c r="C4" s="16">
        <f>B4/B16</f>
        <v>7.8922934076137416E-2</v>
      </c>
      <c r="E4" s="15"/>
      <c r="F4" s="24" t="s">
        <v>58</v>
      </c>
      <c r="G4" s="28">
        <v>64</v>
      </c>
      <c r="H4" s="29">
        <f>G4/G5</f>
        <v>0.4</v>
      </c>
      <c r="J4" s="15"/>
      <c r="K4" s="10" t="s">
        <v>172</v>
      </c>
      <c r="L4" s="28">
        <v>61</v>
      </c>
      <c r="M4" s="29">
        <f>L4/L5</f>
        <v>0.52586206896551724</v>
      </c>
    </row>
    <row r="5" spans="1:13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160</v>
      </c>
      <c r="H5" s="34">
        <f>SUM(H3:H4)</f>
        <v>1</v>
      </c>
      <c r="J5" s="27"/>
      <c r="K5" s="32" t="s">
        <v>15</v>
      </c>
      <c r="L5" s="45">
        <f>SUM(L3:L4)</f>
        <v>116</v>
      </c>
      <c r="M5" s="34">
        <f>SUM(M3:M4)</f>
        <v>1</v>
      </c>
    </row>
    <row r="6" spans="1:13" ht="16.5" thickBot="1" x14ac:dyDescent="0.3">
      <c r="A6" s="15" t="s">
        <v>5</v>
      </c>
      <c r="B6" s="9">
        <v>228</v>
      </c>
      <c r="C6" s="16">
        <f>B6/B16</f>
        <v>0.2116991643454039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1</v>
      </c>
      <c r="C8" s="16">
        <f>B8/B16</f>
        <v>9.2850510677808728E-4</v>
      </c>
      <c r="E8" s="15"/>
      <c r="F8" s="8" t="s">
        <v>60</v>
      </c>
      <c r="G8" s="9">
        <v>46</v>
      </c>
      <c r="H8" s="16">
        <f>G8/G11</f>
        <v>0.27218934911242604</v>
      </c>
      <c r="J8" s="15"/>
      <c r="K8" s="8" t="s">
        <v>210</v>
      </c>
      <c r="L8" s="9">
        <v>118</v>
      </c>
      <c r="M8" s="16">
        <f>L8/L10</f>
        <v>0.61780104712041883</v>
      </c>
    </row>
    <row r="9" spans="1:13" ht="16.5" thickBot="1" x14ac:dyDescent="0.3">
      <c r="A9" s="15" t="s">
        <v>8</v>
      </c>
      <c r="B9" s="9">
        <v>3</v>
      </c>
      <c r="C9" s="16">
        <f>B9/B16</f>
        <v>2.7855153203342618E-3</v>
      </c>
      <c r="E9" s="15"/>
      <c r="F9" s="8" t="s">
        <v>61</v>
      </c>
      <c r="G9" s="9">
        <v>77</v>
      </c>
      <c r="H9" s="16">
        <f>G9/G11</f>
        <v>0.45562130177514792</v>
      </c>
      <c r="J9" s="15"/>
      <c r="K9" s="24" t="s">
        <v>211</v>
      </c>
      <c r="L9" s="28">
        <v>73</v>
      </c>
      <c r="M9" s="29">
        <f>L9/L10</f>
        <v>0.38219895287958117</v>
      </c>
    </row>
    <row r="10" spans="1:13" ht="16.5" thickBot="1" x14ac:dyDescent="0.3">
      <c r="A10" s="15" t="s">
        <v>9</v>
      </c>
      <c r="B10" s="9">
        <v>26</v>
      </c>
      <c r="C10" s="16">
        <f>B10/B16</f>
        <v>2.414113277623027E-2</v>
      </c>
      <c r="E10" s="15"/>
      <c r="F10" s="24" t="s">
        <v>62</v>
      </c>
      <c r="G10" s="28">
        <v>46</v>
      </c>
      <c r="H10" s="29">
        <f>G10/G11</f>
        <v>0.27218934911242604</v>
      </c>
      <c r="J10" s="27"/>
      <c r="K10" s="32" t="s">
        <v>15</v>
      </c>
      <c r="L10" s="45">
        <f>SUM(L8:L9)</f>
        <v>191</v>
      </c>
      <c r="M10" s="34">
        <f>SUM(M8:M9)</f>
        <v>1</v>
      </c>
    </row>
    <row r="11" spans="1:13" ht="16.5" thickBot="1" x14ac:dyDescent="0.3">
      <c r="A11" s="15" t="s">
        <v>10</v>
      </c>
      <c r="B11" s="9">
        <v>2</v>
      </c>
      <c r="C11" s="16">
        <f>B11/B16</f>
        <v>1.8570102135561746E-3</v>
      </c>
      <c r="E11" s="27"/>
      <c r="F11" s="32" t="s">
        <v>15</v>
      </c>
      <c r="G11" s="45">
        <f>SUM(G8:G10)</f>
        <v>169</v>
      </c>
      <c r="H11" s="34">
        <f>SUM(H8:H10)</f>
        <v>1</v>
      </c>
    </row>
    <row r="12" spans="1:13" ht="16.5" thickBot="1" x14ac:dyDescent="0.3">
      <c r="A12" s="15" t="s">
        <v>11</v>
      </c>
      <c r="B12" s="9">
        <v>127</v>
      </c>
      <c r="C12" s="16">
        <f>B12/B16</f>
        <v>0.11792014856081709</v>
      </c>
      <c r="F12" s="4"/>
      <c r="J12" s="12" t="s">
        <v>215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1</v>
      </c>
      <c r="C13" s="16">
        <f>B13/B16</f>
        <v>9.2850510677808728E-4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104</v>
      </c>
      <c r="M13" s="16">
        <f>L13/L15</f>
        <v>0.54450261780104714</v>
      </c>
    </row>
    <row r="14" spans="1:13" ht="16.5" thickBot="1" x14ac:dyDescent="0.3">
      <c r="A14" s="15" t="s">
        <v>13</v>
      </c>
      <c r="B14" s="9">
        <v>581</v>
      </c>
      <c r="C14" s="16">
        <f>B14/B16</f>
        <v>0.53946146703806874</v>
      </c>
      <c r="E14" s="21"/>
      <c r="F14" s="10" t="s">
        <v>64</v>
      </c>
      <c r="G14" s="9">
        <v>62</v>
      </c>
      <c r="H14" s="16">
        <f>G14/G17</f>
        <v>0.38750000000000001</v>
      </c>
      <c r="J14" s="15"/>
      <c r="K14" s="10" t="s">
        <v>212</v>
      </c>
      <c r="L14" s="28">
        <v>87</v>
      </c>
      <c r="M14" s="29">
        <f>L14/L15</f>
        <v>0.45549738219895286</v>
      </c>
    </row>
    <row r="15" spans="1:13" ht="16.5" thickBot="1" x14ac:dyDescent="0.3">
      <c r="A15" s="22" t="s">
        <v>14</v>
      </c>
      <c r="B15" s="28">
        <v>13</v>
      </c>
      <c r="C15" s="29">
        <f>B15/B16</f>
        <v>1.2070566388115135E-2</v>
      </c>
      <c r="E15" s="21"/>
      <c r="F15" s="10" t="s">
        <v>65</v>
      </c>
      <c r="G15" s="9">
        <v>59</v>
      </c>
      <c r="H15" s="16">
        <f>G15/G17</f>
        <v>0.36875000000000002</v>
      </c>
      <c r="J15" s="27"/>
      <c r="K15" s="32" t="s">
        <v>15</v>
      </c>
      <c r="L15" s="45">
        <f>SUM(L13:L14)</f>
        <v>191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1077</v>
      </c>
      <c r="C16" s="34">
        <f>SUM(C3:C15)</f>
        <v>1</v>
      </c>
      <c r="E16" s="15"/>
      <c r="F16" s="31" t="s">
        <v>66</v>
      </c>
      <c r="G16" s="28">
        <v>39</v>
      </c>
      <c r="H16" s="29">
        <f>G16/G17</f>
        <v>0.24374999999999999</v>
      </c>
    </row>
    <row r="17" spans="1:13" ht="16.5" thickBot="1" x14ac:dyDescent="0.3">
      <c r="E17" s="27"/>
      <c r="F17" s="38" t="s">
        <v>15</v>
      </c>
      <c r="G17" s="45">
        <f>SUM(G14:G16)</f>
        <v>160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104</v>
      </c>
      <c r="M18" s="16">
        <f>L18/L20</f>
        <v>0.75362318840579712</v>
      </c>
    </row>
    <row r="19" spans="1:13" ht="16.5" thickBot="1" x14ac:dyDescent="0.3">
      <c r="A19" s="15" t="s">
        <v>19</v>
      </c>
      <c r="B19" s="9">
        <v>14</v>
      </c>
      <c r="C19" s="16">
        <f>B19/B24</f>
        <v>1.5167930660888408E-2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34</v>
      </c>
      <c r="M19" s="29">
        <f>L19/L20</f>
        <v>0.24637681159420291</v>
      </c>
    </row>
    <row r="20" spans="1:13" ht="16.5" thickBot="1" x14ac:dyDescent="0.3">
      <c r="A20" s="15" t="s">
        <v>20</v>
      </c>
      <c r="B20" s="9">
        <v>17</v>
      </c>
      <c r="C20" s="16">
        <f>B20/B24</f>
        <v>1.8418201516793065E-2</v>
      </c>
      <c r="E20" s="15"/>
      <c r="F20" s="11" t="s">
        <v>68</v>
      </c>
      <c r="G20" s="9">
        <v>95</v>
      </c>
      <c r="H20" s="16">
        <f>G20/G22</f>
        <v>0.62091503267973858</v>
      </c>
      <c r="J20" s="27"/>
      <c r="K20" s="32" t="s">
        <v>15</v>
      </c>
      <c r="L20" s="45">
        <f>SUM(L18:L19)</f>
        <v>138</v>
      </c>
      <c r="M20" s="34">
        <f>SUM(M18:M19)</f>
        <v>1</v>
      </c>
    </row>
    <row r="21" spans="1:13" ht="16.5" thickBot="1" x14ac:dyDescent="0.3">
      <c r="A21" s="15" t="s">
        <v>21</v>
      </c>
      <c r="B21" s="9">
        <v>234</v>
      </c>
      <c r="C21" s="16">
        <f>B21/B24</f>
        <v>0.25352112676056338</v>
      </c>
      <c r="E21" s="15"/>
      <c r="F21" s="23" t="s">
        <v>69</v>
      </c>
      <c r="G21" s="28">
        <v>58</v>
      </c>
      <c r="H21" s="29">
        <f>G21/G22</f>
        <v>0.37908496732026142</v>
      </c>
    </row>
    <row r="22" spans="1:13" ht="16.5" thickBot="1" x14ac:dyDescent="0.3">
      <c r="A22" s="15" t="s">
        <v>22</v>
      </c>
      <c r="B22" s="9">
        <v>5</v>
      </c>
      <c r="C22" s="16">
        <f>B22/B24</f>
        <v>5.4171180931744311E-3</v>
      </c>
      <c r="E22" s="27"/>
      <c r="F22" s="39" t="s">
        <v>15</v>
      </c>
      <c r="G22" s="45">
        <f>SUM(G20:G21)</f>
        <v>153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653</v>
      </c>
      <c r="C23" s="29">
        <f>B23/B24</f>
        <v>0.70747562296858069</v>
      </c>
      <c r="F23" s="3"/>
      <c r="J23" s="15"/>
      <c r="K23" s="8" t="s">
        <v>265</v>
      </c>
      <c r="L23" s="9">
        <v>277</v>
      </c>
      <c r="M23" s="16">
        <f>L23/L25</f>
        <v>0.75476839237057225</v>
      </c>
    </row>
    <row r="24" spans="1:13" ht="16.5" thickBot="1" x14ac:dyDescent="0.3">
      <c r="A24" s="35" t="s">
        <v>15</v>
      </c>
      <c r="B24" s="45">
        <f>SUM(B19:B23)</f>
        <v>923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90</v>
      </c>
      <c r="M24" s="29">
        <f>L24/L25</f>
        <v>0.24523160762942781</v>
      </c>
    </row>
    <row r="25" spans="1:13" ht="16.5" thickBot="1" x14ac:dyDescent="0.3">
      <c r="E25" s="15"/>
      <c r="F25" s="11" t="s">
        <v>71</v>
      </c>
      <c r="G25" s="9">
        <v>39</v>
      </c>
      <c r="H25" s="16">
        <f>G25/G29</f>
        <v>0.25657894736842107</v>
      </c>
      <c r="J25" s="27"/>
      <c r="K25" s="32" t="s">
        <v>15</v>
      </c>
      <c r="L25" s="45">
        <f>SUM(L23:L24)</f>
        <v>367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17</v>
      </c>
      <c r="H26" s="16">
        <f>G26/G29</f>
        <v>0.1118421052631579</v>
      </c>
    </row>
    <row r="27" spans="1:13" x14ac:dyDescent="0.25">
      <c r="A27" s="15" t="s">
        <v>38</v>
      </c>
      <c r="B27" s="9">
        <v>162</v>
      </c>
      <c r="C27" s="16">
        <f>B27/B29</f>
        <v>0.23823529411764705</v>
      </c>
      <c r="E27" s="15"/>
      <c r="F27" s="11" t="s">
        <v>73</v>
      </c>
      <c r="G27" s="9">
        <v>21</v>
      </c>
      <c r="H27" s="16">
        <f>G27/G29</f>
        <v>0.13815789473684212</v>
      </c>
    </row>
    <row r="28" spans="1:13" ht="16.5" thickBot="1" x14ac:dyDescent="0.3">
      <c r="A28" s="22" t="s">
        <v>39</v>
      </c>
      <c r="B28" s="28">
        <v>518</v>
      </c>
      <c r="C28" s="29">
        <f>B28/B29</f>
        <v>0.7617647058823529</v>
      </c>
      <c r="E28" s="15"/>
      <c r="F28" s="23" t="s">
        <v>74</v>
      </c>
      <c r="G28" s="28">
        <v>75</v>
      </c>
      <c r="H28" s="29">
        <f>G28/G29</f>
        <v>0.49342105263157893</v>
      </c>
    </row>
    <row r="29" spans="1:13" ht="16.5" thickBot="1" x14ac:dyDescent="0.3">
      <c r="A29" s="32" t="s">
        <v>15</v>
      </c>
      <c r="B29" s="45">
        <f>SUM(B27:B28)</f>
        <v>680</v>
      </c>
      <c r="C29" s="34">
        <f>SUM(C27:C28)</f>
        <v>1</v>
      </c>
      <c r="E29" s="27"/>
      <c r="F29" s="39" t="s">
        <v>15</v>
      </c>
      <c r="G29" s="45">
        <f>SUM(G25:G28)</f>
        <v>152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533</v>
      </c>
      <c r="C32" s="16">
        <f>B32/B34</f>
        <v>0.66376089663760895</v>
      </c>
      <c r="E32" s="15"/>
      <c r="F32" s="11" t="s">
        <v>628</v>
      </c>
      <c r="G32" s="95">
        <v>53</v>
      </c>
      <c r="H32" s="16">
        <f>G32/G37</f>
        <v>0.36301369863013699</v>
      </c>
    </row>
    <row r="33" spans="1:8" ht="16.5" thickBot="1" x14ac:dyDescent="0.3">
      <c r="A33" s="22" t="s">
        <v>54</v>
      </c>
      <c r="B33" s="28">
        <v>270</v>
      </c>
      <c r="C33" s="29">
        <f>B33/B34</f>
        <v>0.33623910336239105</v>
      </c>
      <c r="E33" s="15"/>
      <c r="F33" s="11" t="s">
        <v>629</v>
      </c>
      <c r="G33" s="95">
        <v>35</v>
      </c>
      <c r="H33" s="16">
        <f>G33/G37</f>
        <v>0.23972602739726026</v>
      </c>
    </row>
    <row r="34" spans="1:8" ht="16.5" thickBot="1" x14ac:dyDescent="0.3">
      <c r="A34" s="32" t="s">
        <v>15</v>
      </c>
      <c r="B34" s="45">
        <f>SUM(B32:B33)</f>
        <v>803</v>
      </c>
      <c r="C34" s="34">
        <f>SUM(C32:C33)</f>
        <v>1</v>
      </c>
      <c r="E34" s="15"/>
      <c r="F34" s="11" t="s">
        <v>630</v>
      </c>
      <c r="G34" s="95">
        <v>14</v>
      </c>
      <c r="H34" s="16">
        <f>G34/G37</f>
        <v>9.5890410958904104E-2</v>
      </c>
    </row>
    <row r="35" spans="1:8" x14ac:dyDescent="0.25">
      <c r="E35" s="15"/>
      <c r="F35" s="11" t="s">
        <v>631</v>
      </c>
      <c r="G35" s="95">
        <v>31</v>
      </c>
      <c r="H35" s="16">
        <f>G35/G37</f>
        <v>0.21232876712328766</v>
      </c>
    </row>
    <row r="36" spans="1:8" ht="16.5" thickBot="1" x14ac:dyDescent="0.3">
      <c r="E36" s="15"/>
      <c r="F36" s="23" t="s">
        <v>632</v>
      </c>
      <c r="G36" s="96">
        <v>13</v>
      </c>
      <c r="H36" s="29">
        <f>G36/G37</f>
        <v>8.9041095890410954E-2</v>
      </c>
    </row>
    <row r="37" spans="1:8" ht="16.5" thickBot="1" x14ac:dyDescent="0.3">
      <c r="E37" s="27"/>
      <c r="F37" s="39" t="s">
        <v>15</v>
      </c>
      <c r="G37" s="97">
        <f>SUM(G32:G36)</f>
        <v>146</v>
      </c>
      <c r="H37" s="37">
        <f>SUM(H32:H36)</f>
        <v>0.99999999999999989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62</v>
      </c>
      <c r="H40" s="16">
        <f>G40/G44</f>
        <v>0.43055555555555558</v>
      </c>
    </row>
    <row r="41" spans="1:8" x14ac:dyDescent="0.25">
      <c r="E41" s="15"/>
      <c r="F41" s="11" t="s">
        <v>77</v>
      </c>
      <c r="G41" s="9">
        <v>25</v>
      </c>
      <c r="H41" s="16">
        <f>G41/G44</f>
        <v>0.1736111111111111</v>
      </c>
    </row>
    <row r="42" spans="1:8" x14ac:dyDescent="0.25">
      <c r="B42"/>
      <c r="E42" s="15"/>
      <c r="F42" s="11" t="s">
        <v>78</v>
      </c>
      <c r="G42" s="9">
        <v>39</v>
      </c>
      <c r="H42" s="16">
        <f>G42/G44</f>
        <v>0.27083333333333331</v>
      </c>
    </row>
    <row r="43" spans="1:8" ht="16.5" thickBot="1" x14ac:dyDescent="0.3">
      <c r="B43"/>
      <c r="E43" s="15"/>
      <c r="F43" s="23" t="s">
        <v>79</v>
      </c>
      <c r="G43" s="28">
        <v>18</v>
      </c>
      <c r="H43" s="29">
        <f>G43/G44</f>
        <v>0.125</v>
      </c>
    </row>
    <row r="44" spans="1:8" ht="16.5" thickBot="1" x14ac:dyDescent="0.3">
      <c r="B44"/>
      <c r="E44" s="27"/>
      <c r="F44" s="39" t="s">
        <v>15</v>
      </c>
      <c r="G44" s="45">
        <f>SUM(G40:G43)</f>
        <v>144</v>
      </c>
      <c r="H44" s="34">
        <f>SUM(H40:H43)</f>
        <v>1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102</v>
      </c>
      <c r="H47" s="16">
        <f>G47/G49</f>
        <v>0.77862595419847325</v>
      </c>
    </row>
    <row r="48" spans="1:8" ht="16.5" thickBot="1" x14ac:dyDescent="0.3">
      <c r="B48"/>
      <c r="E48" s="15"/>
      <c r="F48" s="23" t="s">
        <v>82</v>
      </c>
      <c r="G48" s="28">
        <v>29</v>
      </c>
      <c r="H48" s="29">
        <f>G48/G49</f>
        <v>0.22137404580152673</v>
      </c>
    </row>
    <row r="49" spans="2:8" ht="16.5" thickBot="1" x14ac:dyDescent="0.3">
      <c r="B49"/>
      <c r="E49" s="27"/>
      <c r="F49" s="39" t="s">
        <v>15</v>
      </c>
      <c r="G49" s="45">
        <f>SUM(G47:G48)</f>
        <v>131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98</v>
      </c>
      <c r="H52" s="16">
        <f>G52/G54</f>
        <v>0.80327868852459017</v>
      </c>
    </row>
    <row r="53" spans="2:8" ht="16.5" thickBot="1" x14ac:dyDescent="0.3">
      <c r="B53"/>
      <c r="E53" s="15"/>
      <c r="F53" s="23" t="s">
        <v>85</v>
      </c>
      <c r="G53" s="28">
        <v>24</v>
      </c>
      <c r="H53" s="29">
        <f>G53/G54</f>
        <v>0.19672131147540983</v>
      </c>
    </row>
    <row r="54" spans="2:8" ht="16.5" thickBot="1" x14ac:dyDescent="0.3">
      <c r="B54"/>
      <c r="E54" s="27"/>
      <c r="F54" s="39" t="s">
        <v>15</v>
      </c>
      <c r="G54" s="45">
        <f>SUM(G52:G53)</f>
        <v>122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57</v>
      </c>
      <c r="H57" s="16">
        <f>G57/G59</f>
        <v>0.41605839416058393</v>
      </c>
    </row>
    <row r="58" spans="2:8" ht="16.5" thickBot="1" x14ac:dyDescent="0.3">
      <c r="B58"/>
      <c r="E58" s="15"/>
      <c r="F58" s="23" t="s">
        <v>88</v>
      </c>
      <c r="G58" s="28">
        <v>80</v>
      </c>
      <c r="H58" s="29">
        <f>G58/G59</f>
        <v>0.58394160583941601</v>
      </c>
    </row>
    <row r="59" spans="2:8" ht="16.5" thickBot="1" x14ac:dyDescent="0.3">
      <c r="B59"/>
      <c r="E59" s="27"/>
      <c r="F59" s="39" t="s">
        <v>15</v>
      </c>
      <c r="G59" s="45">
        <f>SUM(G57:G58)</f>
        <v>137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67</v>
      </c>
      <c r="H62" s="16">
        <f>G62/G64</f>
        <v>0.5</v>
      </c>
    </row>
    <row r="63" spans="2:8" ht="16.5" thickBot="1" x14ac:dyDescent="0.3">
      <c r="B63"/>
      <c r="E63" s="15"/>
      <c r="F63" s="23" t="s">
        <v>91</v>
      </c>
      <c r="G63" s="28">
        <v>67</v>
      </c>
      <c r="H63" s="29">
        <f>G63/G64</f>
        <v>0.5</v>
      </c>
    </row>
    <row r="64" spans="2:8" ht="16.5" thickBot="1" x14ac:dyDescent="0.3">
      <c r="B64"/>
      <c r="E64" s="27"/>
      <c r="F64" s="39" t="s">
        <v>15</v>
      </c>
      <c r="G64" s="45">
        <f>SUM(G62:G63)</f>
        <v>134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114</v>
      </c>
      <c r="H67" s="16">
        <f>G67/G70</f>
        <v>0.51583710407239824</v>
      </c>
    </row>
    <row r="68" spans="2:8" x14ac:dyDescent="0.25">
      <c r="B68"/>
      <c r="E68" s="15"/>
      <c r="F68" s="11" t="s">
        <v>94</v>
      </c>
      <c r="G68" s="9">
        <v>44</v>
      </c>
      <c r="H68" s="16">
        <f>G68/G70</f>
        <v>0.19909502262443438</v>
      </c>
    </row>
    <row r="69" spans="2:8" ht="16.5" thickBot="1" x14ac:dyDescent="0.3">
      <c r="B69"/>
      <c r="E69" s="15"/>
      <c r="F69" s="23" t="s">
        <v>95</v>
      </c>
      <c r="G69" s="28">
        <v>63</v>
      </c>
      <c r="H69" s="29">
        <f>G69/G70</f>
        <v>0.28506787330316741</v>
      </c>
    </row>
    <row r="70" spans="2:8" ht="16.5" thickBot="1" x14ac:dyDescent="0.3">
      <c r="B70"/>
      <c r="E70" s="27"/>
      <c r="F70" s="39" t="s">
        <v>15</v>
      </c>
      <c r="G70" s="45">
        <f>SUM(G67:G69)</f>
        <v>221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67</v>
      </c>
      <c r="H73" s="16">
        <f>G73/G75</f>
        <v>0.32057416267942584</v>
      </c>
    </row>
    <row r="74" spans="2:8" ht="16.5" thickBot="1" x14ac:dyDescent="0.3">
      <c r="B74"/>
      <c r="E74" s="15"/>
      <c r="F74" s="23" t="s">
        <v>98</v>
      </c>
      <c r="G74" s="28">
        <v>142</v>
      </c>
      <c r="H74" s="29">
        <f>G74/G75</f>
        <v>0.67942583732057416</v>
      </c>
    </row>
    <row r="75" spans="2:8" ht="16.5" thickBot="1" x14ac:dyDescent="0.3">
      <c r="B75"/>
      <c r="E75" s="27"/>
      <c r="F75" s="39" t="s">
        <v>15</v>
      </c>
      <c r="G75" s="45">
        <f>SUM(G73:G74)</f>
        <v>209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84</v>
      </c>
      <c r="H78" s="16">
        <f>G78/G82</f>
        <v>0.39436619718309857</v>
      </c>
    </row>
    <row r="79" spans="2:8" x14ac:dyDescent="0.25">
      <c r="B79"/>
      <c r="E79" s="22"/>
      <c r="F79" s="23" t="s">
        <v>101</v>
      </c>
      <c r="G79" s="28">
        <v>21</v>
      </c>
      <c r="H79" s="29">
        <f>G79/G82</f>
        <v>9.8591549295774641E-2</v>
      </c>
    </row>
    <row r="80" spans="2:8" x14ac:dyDescent="0.25">
      <c r="B80"/>
      <c r="E80" s="15"/>
      <c r="F80" s="11" t="s">
        <v>635</v>
      </c>
      <c r="G80" s="9">
        <v>83</v>
      </c>
      <c r="H80" s="16">
        <f>G80/G82</f>
        <v>0.38967136150234744</v>
      </c>
    </row>
    <row r="81" spans="2:8" ht="16.5" thickBot="1" x14ac:dyDescent="0.3">
      <c r="B81"/>
      <c r="E81" s="17"/>
      <c r="F81" s="91" t="s">
        <v>636</v>
      </c>
      <c r="G81" s="40">
        <v>25</v>
      </c>
      <c r="H81" s="41">
        <f>G81/G82</f>
        <v>0.11737089201877934</v>
      </c>
    </row>
    <row r="82" spans="2:8" ht="16.5" thickBot="1" x14ac:dyDescent="0.3">
      <c r="B82"/>
      <c r="E82" s="104"/>
      <c r="F82" s="105" t="s">
        <v>15</v>
      </c>
      <c r="G82" s="106">
        <f>SUM(G78:G81)</f>
        <v>213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73</v>
      </c>
      <c r="H85" s="16">
        <f>G85/G88</f>
        <v>0.34433962264150941</v>
      </c>
    </row>
    <row r="86" spans="2:8" x14ac:dyDescent="0.25">
      <c r="B86"/>
      <c r="E86" s="15"/>
      <c r="F86" s="11" t="s">
        <v>104</v>
      </c>
      <c r="G86" s="9">
        <v>74</v>
      </c>
      <c r="H86" s="16">
        <f>G86/G88</f>
        <v>0.34905660377358488</v>
      </c>
    </row>
    <row r="87" spans="2:8" ht="16.5" thickBot="1" x14ac:dyDescent="0.3">
      <c r="B87"/>
      <c r="E87" s="15"/>
      <c r="F87" s="23" t="s">
        <v>105</v>
      </c>
      <c r="G87" s="28">
        <v>65</v>
      </c>
      <c r="H87" s="29">
        <f>G87/G88</f>
        <v>0.30660377358490565</v>
      </c>
    </row>
    <row r="88" spans="2:8" ht="16.5" thickBot="1" x14ac:dyDescent="0.3">
      <c r="B88"/>
      <c r="E88" s="27"/>
      <c r="F88" s="39" t="s">
        <v>15</v>
      </c>
      <c r="G88" s="45">
        <f>SUM(G85:G87)</f>
        <v>212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126</v>
      </c>
      <c r="H91" s="16">
        <f>G91/G93</f>
        <v>0.59715639810426535</v>
      </c>
    </row>
    <row r="92" spans="2:8" ht="16.5" thickBot="1" x14ac:dyDescent="0.3">
      <c r="B92"/>
      <c r="E92" s="15"/>
      <c r="F92" s="23" t="s">
        <v>108</v>
      </c>
      <c r="G92" s="28">
        <v>85</v>
      </c>
      <c r="H92" s="29">
        <f>G92/G93</f>
        <v>0.40284360189573459</v>
      </c>
    </row>
    <row r="93" spans="2:8" ht="16.5" thickBot="1" x14ac:dyDescent="0.3">
      <c r="B93"/>
      <c r="E93" s="27"/>
      <c r="F93" s="39" t="s">
        <v>15</v>
      </c>
      <c r="G93" s="45">
        <f>SUM(G91:G92)</f>
        <v>211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112</v>
      </c>
      <c r="H96" s="16">
        <f>G96/G98</f>
        <v>0.5544554455445545</v>
      </c>
    </row>
    <row r="97" spans="2:8" ht="16.5" thickBot="1" x14ac:dyDescent="0.3">
      <c r="B97"/>
      <c r="E97" s="15"/>
      <c r="F97" s="23" t="s">
        <v>111</v>
      </c>
      <c r="G97" s="28">
        <v>90</v>
      </c>
      <c r="H97" s="29">
        <f>G97/G98</f>
        <v>0.44554455445544555</v>
      </c>
    </row>
    <row r="98" spans="2:8" ht="16.5" thickBot="1" x14ac:dyDescent="0.3">
      <c r="B98"/>
      <c r="E98" s="27"/>
      <c r="F98" s="39" t="s">
        <v>15</v>
      </c>
      <c r="G98" s="45">
        <f>SUM(G96:G97)</f>
        <v>202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53</v>
      </c>
      <c r="H101" s="16">
        <f>G101/G103</f>
        <v>0.5955056179775281</v>
      </c>
    </row>
    <row r="102" spans="2:8" ht="16.5" thickBot="1" x14ac:dyDescent="0.3">
      <c r="B102"/>
      <c r="E102" s="15"/>
      <c r="F102" s="23" t="s">
        <v>114</v>
      </c>
      <c r="G102" s="28">
        <v>36</v>
      </c>
      <c r="H102" s="29">
        <f>G102/G103</f>
        <v>0.4044943820224719</v>
      </c>
    </row>
    <row r="103" spans="2:8" ht="16.5" thickBot="1" x14ac:dyDescent="0.3">
      <c r="B103"/>
      <c r="E103" s="27"/>
      <c r="F103" s="39" t="s">
        <v>15</v>
      </c>
      <c r="G103" s="45">
        <f>SUM(G101:G102)</f>
        <v>89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43</v>
      </c>
      <c r="H106" s="16">
        <f>G106/G108</f>
        <v>0.39814814814814814</v>
      </c>
    </row>
    <row r="107" spans="2:8" ht="16.5" thickBot="1" x14ac:dyDescent="0.3">
      <c r="B107"/>
      <c r="E107" s="15"/>
      <c r="F107" s="23" t="s">
        <v>117</v>
      </c>
      <c r="G107" s="28">
        <v>65</v>
      </c>
      <c r="H107" s="29">
        <f>G107/G108</f>
        <v>0.60185185185185186</v>
      </c>
    </row>
    <row r="108" spans="2:8" ht="16.5" thickBot="1" x14ac:dyDescent="0.3">
      <c r="B108"/>
      <c r="E108" s="27"/>
      <c r="F108" s="39" t="s">
        <v>15</v>
      </c>
      <c r="G108" s="45">
        <f>SUM(G106:G107)</f>
        <v>108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63</v>
      </c>
      <c r="H111" s="16">
        <f>G111/G116</f>
        <v>0.40645161290322579</v>
      </c>
    </row>
    <row r="112" spans="2:8" x14ac:dyDescent="0.25">
      <c r="B112"/>
      <c r="E112" s="15"/>
      <c r="F112" s="11" t="s">
        <v>120</v>
      </c>
      <c r="G112" s="9">
        <v>10</v>
      </c>
      <c r="H112" s="16">
        <f>G112/G116</f>
        <v>6.4516129032258063E-2</v>
      </c>
    </row>
    <row r="113" spans="2:8" x14ac:dyDescent="0.25">
      <c r="B113"/>
      <c r="E113" s="15"/>
      <c r="F113" s="11" t="s">
        <v>121</v>
      </c>
      <c r="G113" s="9">
        <v>29</v>
      </c>
      <c r="H113" s="16">
        <f>G113/G116</f>
        <v>0.18709677419354839</v>
      </c>
    </row>
    <row r="114" spans="2:8" x14ac:dyDescent="0.25">
      <c r="B114"/>
      <c r="E114" s="15"/>
      <c r="F114" s="11" t="s">
        <v>122</v>
      </c>
      <c r="G114" s="9">
        <v>22</v>
      </c>
      <c r="H114" s="16">
        <f>G114/G116</f>
        <v>0.14193548387096774</v>
      </c>
    </row>
    <row r="115" spans="2:8" ht="16.5" thickBot="1" x14ac:dyDescent="0.3">
      <c r="B115"/>
      <c r="E115" s="15"/>
      <c r="F115" s="23" t="s">
        <v>123</v>
      </c>
      <c r="G115" s="28">
        <v>31</v>
      </c>
      <c r="H115" s="29">
        <f>G115/G116</f>
        <v>0.2</v>
      </c>
    </row>
    <row r="116" spans="2:8" ht="16.5" thickBot="1" x14ac:dyDescent="0.3">
      <c r="B116"/>
      <c r="E116" s="27"/>
      <c r="F116" s="39" t="s">
        <v>15</v>
      </c>
      <c r="G116" s="45">
        <f>SUM(G111:G115)</f>
        <v>155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44</v>
      </c>
      <c r="H119" s="16">
        <f>G119/G121</f>
        <v>0.2857142857142857</v>
      </c>
    </row>
    <row r="120" spans="2:8" ht="16.5" thickBot="1" x14ac:dyDescent="0.3">
      <c r="B120"/>
      <c r="E120" s="15"/>
      <c r="F120" s="23" t="s">
        <v>126</v>
      </c>
      <c r="G120" s="28">
        <v>110</v>
      </c>
      <c r="H120" s="29">
        <f>G120/G121</f>
        <v>0.7142857142857143</v>
      </c>
    </row>
    <row r="121" spans="2:8" ht="16.5" thickBot="1" x14ac:dyDescent="0.3">
      <c r="B121"/>
      <c r="E121" s="27"/>
      <c r="F121" s="39" t="s">
        <v>15</v>
      </c>
      <c r="G121" s="45">
        <f>SUM(G119:G120)</f>
        <v>154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70</v>
      </c>
      <c r="H124" s="16">
        <f>G124/G127</f>
        <v>0.45751633986928103</v>
      </c>
    </row>
    <row r="125" spans="2:8" x14ac:dyDescent="0.25">
      <c r="B125"/>
      <c r="E125" s="15"/>
      <c r="F125" s="11" t="s">
        <v>129</v>
      </c>
      <c r="G125" s="9">
        <v>21</v>
      </c>
      <c r="H125" s="16">
        <f>G125/G127</f>
        <v>0.13725490196078433</v>
      </c>
    </row>
    <row r="126" spans="2:8" ht="16.5" thickBot="1" x14ac:dyDescent="0.3">
      <c r="B126"/>
      <c r="E126" s="15"/>
      <c r="F126" s="23" t="s">
        <v>130</v>
      </c>
      <c r="G126" s="28">
        <v>62</v>
      </c>
      <c r="H126" s="29">
        <f>G126/G127</f>
        <v>0.40522875816993464</v>
      </c>
    </row>
    <row r="127" spans="2:8" ht="16.5" thickBot="1" x14ac:dyDescent="0.3">
      <c r="B127"/>
      <c r="E127" s="27"/>
      <c r="F127" s="39" t="s">
        <v>15</v>
      </c>
      <c r="G127" s="45">
        <f>SUM(G124:G126)</f>
        <v>153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85</v>
      </c>
      <c r="H130" s="16">
        <f>G130/G134</f>
        <v>0.54487179487179482</v>
      </c>
    </row>
    <row r="131" spans="2:8" x14ac:dyDescent="0.25">
      <c r="B131"/>
      <c r="E131" s="15"/>
      <c r="F131" s="11" t="s">
        <v>133</v>
      </c>
      <c r="G131" s="9">
        <v>15</v>
      </c>
      <c r="H131" s="16">
        <f>G131/G134</f>
        <v>9.6153846153846159E-2</v>
      </c>
    </row>
    <row r="132" spans="2:8" x14ac:dyDescent="0.25">
      <c r="B132"/>
      <c r="E132" s="15"/>
      <c r="F132" s="11" t="s">
        <v>134</v>
      </c>
      <c r="G132" s="9">
        <v>42</v>
      </c>
      <c r="H132" s="16">
        <f>G132/G134</f>
        <v>0.26923076923076922</v>
      </c>
    </row>
    <row r="133" spans="2:8" ht="16.5" thickBot="1" x14ac:dyDescent="0.3">
      <c r="B133"/>
      <c r="E133" s="15"/>
      <c r="F133" s="23" t="s">
        <v>135</v>
      </c>
      <c r="G133" s="28">
        <v>14</v>
      </c>
      <c r="H133" s="29">
        <f>G133/G134</f>
        <v>8.9743589743589744E-2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156</v>
      </c>
      <c r="H134" s="34">
        <f>SUM(H130:H133)</f>
        <v>0.99999999999999989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80</v>
      </c>
      <c r="H137" s="16">
        <f>G137/G139</f>
        <v>0.5298013245033113</v>
      </c>
    </row>
    <row r="138" spans="2:8" ht="16.5" thickBot="1" x14ac:dyDescent="0.3">
      <c r="E138" s="15"/>
      <c r="F138" s="23" t="s">
        <v>138</v>
      </c>
      <c r="G138" s="28">
        <v>71</v>
      </c>
      <c r="H138" s="29">
        <f>G138/G139</f>
        <v>0.47019867549668876</v>
      </c>
    </row>
    <row r="139" spans="2:8" ht="16.5" thickBot="1" x14ac:dyDescent="0.3">
      <c r="E139" s="27"/>
      <c r="F139" s="39" t="s">
        <v>15</v>
      </c>
      <c r="G139" s="45">
        <f>SUM(G137:G138)</f>
        <v>151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23</v>
      </c>
      <c r="H142" s="16">
        <f>G142/G146</f>
        <v>0.1464968152866242</v>
      </c>
    </row>
    <row r="143" spans="2:8" x14ac:dyDescent="0.25">
      <c r="E143" s="15"/>
      <c r="F143" s="11" t="s">
        <v>141</v>
      </c>
      <c r="G143" s="9">
        <v>65</v>
      </c>
      <c r="H143" s="16">
        <f>G143/G146</f>
        <v>0.4140127388535032</v>
      </c>
    </row>
    <row r="144" spans="2:8" x14ac:dyDescent="0.25">
      <c r="E144" s="15"/>
      <c r="F144" s="11" t="s">
        <v>142</v>
      </c>
      <c r="G144" s="9">
        <v>27</v>
      </c>
      <c r="H144" s="16">
        <f>G144/G146</f>
        <v>0.17197452229299362</v>
      </c>
    </row>
    <row r="145" spans="5:8" ht="16.5" thickBot="1" x14ac:dyDescent="0.3">
      <c r="E145" s="15"/>
      <c r="F145" s="23" t="s">
        <v>143</v>
      </c>
      <c r="G145" s="28">
        <v>42</v>
      </c>
      <c r="H145" s="29">
        <f>G145/G146</f>
        <v>0.26751592356687898</v>
      </c>
    </row>
    <row r="146" spans="5:8" ht="16.5" thickBot="1" x14ac:dyDescent="0.3">
      <c r="E146" s="27"/>
      <c r="F146" s="39" t="s">
        <v>15</v>
      </c>
      <c r="G146" s="45">
        <f>SUM(G142:G145)</f>
        <v>157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73</v>
      </c>
      <c r="H149" s="16">
        <f>G149/G152</f>
        <v>0.46496815286624205</v>
      </c>
    </row>
    <row r="150" spans="5:8" x14ac:dyDescent="0.25">
      <c r="E150" s="15"/>
      <c r="F150" s="11" t="s">
        <v>146</v>
      </c>
      <c r="G150" s="9">
        <v>27</v>
      </c>
      <c r="H150" s="16">
        <f>G150/G152</f>
        <v>0.17197452229299362</v>
      </c>
    </row>
    <row r="151" spans="5:8" ht="16.5" thickBot="1" x14ac:dyDescent="0.3">
      <c r="E151" s="15"/>
      <c r="F151" s="23" t="s">
        <v>147</v>
      </c>
      <c r="G151" s="28">
        <v>57</v>
      </c>
      <c r="H151" s="29">
        <f>G151/G152</f>
        <v>0.36305732484076431</v>
      </c>
    </row>
    <row r="152" spans="5:8" ht="16.5" thickBot="1" x14ac:dyDescent="0.3">
      <c r="E152" s="27"/>
      <c r="F152" s="39" t="s">
        <v>15</v>
      </c>
      <c r="G152" s="45">
        <f>SUM(G149:G151)</f>
        <v>157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76</v>
      </c>
      <c r="H155" s="16">
        <f>G155/G158</f>
        <v>0.4935064935064935</v>
      </c>
    </row>
    <row r="156" spans="5:8" x14ac:dyDescent="0.25">
      <c r="E156" s="15"/>
      <c r="F156" s="11" t="s">
        <v>150</v>
      </c>
      <c r="G156" s="9">
        <v>19</v>
      </c>
      <c r="H156" s="16">
        <f>G156/G158</f>
        <v>0.12337662337662338</v>
      </c>
    </row>
    <row r="157" spans="5:8" ht="16.5" thickBot="1" x14ac:dyDescent="0.3">
      <c r="E157" s="15"/>
      <c r="F157" s="23" t="s">
        <v>151</v>
      </c>
      <c r="G157" s="28">
        <v>59</v>
      </c>
      <c r="H157" s="29">
        <f>G157/G158</f>
        <v>0.38311688311688313</v>
      </c>
    </row>
    <row r="158" spans="5:8" ht="16.5" thickBot="1" x14ac:dyDescent="0.3">
      <c r="E158" s="27"/>
      <c r="F158" s="39" t="s">
        <v>15</v>
      </c>
      <c r="G158" s="45">
        <f>SUM(G155:G157)</f>
        <v>154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99</v>
      </c>
      <c r="H161" s="16">
        <f>G161/G163</f>
        <v>0.65131578947368418</v>
      </c>
    </row>
    <row r="162" spans="5:8" ht="16.5" thickBot="1" x14ac:dyDescent="0.3">
      <c r="E162" s="15"/>
      <c r="F162" s="23" t="s">
        <v>154</v>
      </c>
      <c r="G162" s="28">
        <v>53</v>
      </c>
      <c r="H162" s="29">
        <f>G162/G163</f>
        <v>0.34868421052631576</v>
      </c>
    </row>
    <row r="163" spans="5:8" ht="16.5" thickBot="1" x14ac:dyDescent="0.3">
      <c r="E163" s="27"/>
      <c r="F163" s="39" t="s">
        <v>15</v>
      </c>
      <c r="G163" s="45">
        <f>SUM(G161:G162)</f>
        <v>152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79</v>
      </c>
      <c r="H166" s="16">
        <f>G166/G168</f>
        <v>0.53020134228187921</v>
      </c>
    </row>
    <row r="167" spans="5:8" ht="16.5" thickBot="1" x14ac:dyDescent="0.3">
      <c r="E167" s="15"/>
      <c r="F167" s="23" t="s">
        <v>157</v>
      </c>
      <c r="G167" s="28">
        <v>70</v>
      </c>
      <c r="H167" s="29">
        <f>G167/G168</f>
        <v>0.46979865771812079</v>
      </c>
    </row>
    <row r="168" spans="5:8" ht="16.5" thickBot="1" x14ac:dyDescent="0.3">
      <c r="E168" s="27"/>
      <c r="F168" s="39" t="s">
        <v>15</v>
      </c>
      <c r="G168" s="45">
        <f>SUM(G166:G167)</f>
        <v>149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73</v>
      </c>
      <c r="H171" s="16">
        <f>G171/G176</f>
        <v>0.16976744186046511</v>
      </c>
    </row>
    <row r="172" spans="5:8" x14ac:dyDescent="0.25">
      <c r="E172" s="15"/>
      <c r="F172" s="11" t="s">
        <v>50</v>
      </c>
      <c r="G172" s="9">
        <v>216</v>
      </c>
      <c r="H172" s="16">
        <f>G172/G176</f>
        <v>0.50232558139534889</v>
      </c>
    </row>
    <row r="173" spans="5:8" x14ac:dyDescent="0.25">
      <c r="E173" s="15"/>
      <c r="F173" s="11" t="s">
        <v>160</v>
      </c>
      <c r="G173" s="9">
        <v>76</v>
      </c>
      <c r="H173" s="16">
        <f>G173/G176</f>
        <v>0.17674418604651163</v>
      </c>
    </row>
    <row r="174" spans="5:8" x14ac:dyDescent="0.25">
      <c r="E174" s="15"/>
      <c r="F174" s="11" t="s">
        <v>161</v>
      </c>
      <c r="G174" s="9">
        <v>34</v>
      </c>
      <c r="H174" s="16">
        <f>G174/G176</f>
        <v>7.9069767441860464E-2</v>
      </c>
    </row>
    <row r="175" spans="5:8" ht="16.5" thickBot="1" x14ac:dyDescent="0.3">
      <c r="E175" s="15"/>
      <c r="F175" s="23" t="s">
        <v>162</v>
      </c>
      <c r="G175" s="28">
        <v>31</v>
      </c>
      <c r="H175" s="29">
        <f>G175/G176</f>
        <v>7.2093023255813959E-2</v>
      </c>
    </row>
    <row r="176" spans="5:8" ht="16.5" thickBot="1" x14ac:dyDescent="0.3">
      <c r="E176" s="27"/>
      <c r="F176" s="39" t="s">
        <v>15</v>
      </c>
      <c r="G176" s="45">
        <f>SUM(G171:G175)</f>
        <v>430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305</v>
      </c>
      <c r="H179" s="16">
        <f>G179/G181</f>
        <v>0.73849878934624702</v>
      </c>
    </row>
    <row r="180" spans="5:8" ht="16.5" thickBot="1" x14ac:dyDescent="0.3">
      <c r="E180" s="15"/>
      <c r="F180" s="23" t="s">
        <v>165</v>
      </c>
      <c r="G180" s="28">
        <v>108</v>
      </c>
      <c r="H180" s="29">
        <f>G180/G181</f>
        <v>0.26150121065375304</v>
      </c>
    </row>
    <row r="181" spans="5:8" ht="16.5" thickBot="1" x14ac:dyDescent="0.3">
      <c r="E181" s="27"/>
      <c r="F181" s="39" t="s">
        <v>15</v>
      </c>
      <c r="G181" s="45">
        <f>SUM(G179:G180)</f>
        <v>413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278</v>
      </c>
      <c r="H184" s="16">
        <f>G184/G186</f>
        <v>0.70202020202020199</v>
      </c>
    </row>
    <row r="185" spans="5:8" ht="16.5" thickBot="1" x14ac:dyDescent="0.3">
      <c r="E185" s="15"/>
      <c r="F185" s="23" t="s">
        <v>168</v>
      </c>
      <c r="G185" s="28">
        <v>118</v>
      </c>
      <c r="H185" s="29">
        <f>G185/G186</f>
        <v>0.29797979797979796</v>
      </c>
    </row>
    <row r="186" spans="5:8" ht="16.5" thickBot="1" x14ac:dyDescent="0.3">
      <c r="E186" s="27"/>
      <c r="F186" s="39" t="s">
        <v>15</v>
      </c>
      <c r="G186" s="45">
        <f>SUM(G184:G185)</f>
        <v>396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G1" workbookViewId="0">
      <selection activeCell="S11" sqref="S11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3.375" customWidth="1"/>
    <col min="16" max="16" width="10.875" style="1"/>
    <col min="17" max="17" width="12.5" customWidth="1"/>
  </cols>
  <sheetData>
    <row r="1" spans="1:21" ht="16.5" thickBot="1" x14ac:dyDescent="0.3">
      <c r="A1" t="s">
        <v>0</v>
      </c>
    </row>
    <row r="2" spans="1:21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527</v>
      </c>
      <c r="P2" s="44" t="s">
        <v>16</v>
      </c>
      <c r="Q2" s="19" t="s">
        <v>17</v>
      </c>
      <c r="S2" s="12" t="s">
        <v>527</v>
      </c>
      <c r="T2" s="44" t="s">
        <v>16</v>
      </c>
      <c r="U2" s="19" t="s">
        <v>17</v>
      </c>
    </row>
    <row r="3" spans="1:21" x14ac:dyDescent="0.25">
      <c r="A3" s="15" t="s">
        <v>2</v>
      </c>
      <c r="B3" s="9">
        <v>37</v>
      </c>
      <c r="C3" s="16">
        <f>B3/B16</f>
        <v>5.5865921787709499E-3</v>
      </c>
      <c r="E3" s="15" t="s">
        <v>56</v>
      </c>
      <c r="F3" s="8" t="s">
        <v>57</v>
      </c>
      <c r="G3" s="9">
        <v>588</v>
      </c>
      <c r="H3" s="16">
        <f>G3/G5</f>
        <v>0.4962025316455696</v>
      </c>
      <c r="J3" s="15"/>
      <c r="K3" s="8" t="s">
        <v>183</v>
      </c>
      <c r="L3" s="9">
        <v>887</v>
      </c>
      <c r="M3" s="16">
        <f>L3/L5</f>
        <v>0.71130713712910987</v>
      </c>
      <c r="O3" s="15" t="s">
        <v>528</v>
      </c>
      <c r="P3" s="9">
        <v>4110</v>
      </c>
      <c r="Q3" s="16">
        <f>P3/P5</f>
        <v>0.68159203980099503</v>
      </c>
      <c r="S3" s="15" t="s">
        <v>528</v>
      </c>
      <c r="T3" s="9">
        <f>P3+Winston!P3</f>
        <v>7425</v>
      </c>
      <c r="U3" s="16">
        <f>T3/T5</f>
        <v>0.67469332121762837</v>
      </c>
    </row>
    <row r="4" spans="1:21" ht="16.5" thickBot="1" x14ac:dyDescent="0.3">
      <c r="A4" s="15" t="s">
        <v>3</v>
      </c>
      <c r="B4" s="9">
        <v>589</v>
      </c>
      <c r="C4" s="16">
        <f>B4/B16</f>
        <v>8.8932507926921339E-2</v>
      </c>
      <c r="E4" s="15"/>
      <c r="F4" s="24" t="s">
        <v>58</v>
      </c>
      <c r="G4" s="28">
        <v>597</v>
      </c>
      <c r="H4" s="29">
        <f>G4/G5</f>
        <v>0.5037974683544304</v>
      </c>
      <c r="J4" s="15"/>
      <c r="K4" s="10" t="s">
        <v>182</v>
      </c>
      <c r="L4" s="28">
        <v>360</v>
      </c>
      <c r="M4" s="29">
        <f>L4/L5</f>
        <v>0.28869286287089013</v>
      </c>
      <c r="O4" s="17" t="s">
        <v>529</v>
      </c>
      <c r="P4" s="40">
        <v>1920</v>
      </c>
      <c r="Q4" s="41">
        <f>P4/P5</f>
        <v>0.31840796019900497</v>
      </c>
      <c r="S4" s="17" t="s">
        <v>529</v>
      </c>
      <c r="T4" s="9">
        <f>P4+Winston!P4</f>
        <v>3580</v>
      </c>
      <c r="U4" s="41">
        <f>T4/T5</f>
        <v>0.32530667878237163</v>
      </c>
    </row>
    <row r="5" spans="1:21" ht="16.5" thickBot="1" x14ac:dyDescent="0.3">
      <c r="A5" s="15" t="s">
        <v>4</v>
      </c>
      <c r="B5" s="9">
        <v>8</v>
      </c>
      <c r="C5" s="16">
        <f>B5/B16</f>
        <v>1.2079118224369622E-3</v>
      </c>
      <c r="E5" s="27"/>
      <c r="F5" s="32" t="s">
        <v>15</v>
      </c>
      <c r="G5" s="45">
        <f>SUM(G3:G4)</f>
        <v>1185</v>
      </c>
      <c r="H5" s="34">
        <f>SUM(H3:H4)</f>
        <v>1</v>
      </c>
      <c r="J5" s="27"/>
      <c r="K5" s="32" t="s">
        <v>15</v>
      </c>
      <c r="L5" s="45">
        <f>SUM(L3:L4)</f>
        <v>1247</v>
      </c>
      <c r="M5" s="34">
        <f>SUM(M3:M4)</f>
        <v>1</v>
      </c>
      <c r="O5" s="32" t="s">
        <v>15</v>
      </c>
      <c r="P5" s="45">
        <f>SUM(P3:P4)</f>
        <v>6030</v>
      </c>
      <c r="Q5" s="34">
        <f>SUM(Q3:Q4)</f>
        <v>1</v>
      </c>
      <c r="S5" s="32" t="s">
        <v>15</v>
      </c>
      <c r="T5" s="45">
        <f>SUM(T3:T4)</f>
        <v>11005</v>
      </c>
      <c r="U5" s="34">
        <f>SUM(U3:U4)</f>
        <v>1</v>
      </c>
    </row>
    <row r="6" spans="1:21" ht="16.5" thickBot="1" x14ac:dyDescent="0.3">
      <c r="A6" s="15" t="s">
        <v>5</v>
      </c>
      <c r="B6" s="9">
        <v>1268</v>
      </c>
      <c r="C6" s="16">
        <f>B6/B16</f>
        <v>0.19145402385625848</v>
      </c>
    </row>
    <row r="7" spans="1:21" x14ac:dyDescent="0.25">
      <c r="A7" s="15" t="s">
        <v>6</v>
      </c>
      <c r="B7" s="9">
        <v>6</v>
      </c>
      <c r="C7" s="16">
        <f>B7/B16</f>
        <v>9.0593386682772162E-4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</row>
    <row r="8" spans="1:21" x14ac:dyDescent="0.25">
      <c r="A8" s="15" t="s">
        <v>7</v>
      </c>
      <c r="B8" s="9">
        <v>7</v>
      </c>
      <c r="C8" s="16">
        <f>B8/B16</f>
        <v>1.0569228446323418E-3</v>
      </c>
      <c r="E8" s="15"/>
      <c r="F8" s="8" t="s">
        <v>60</v>
      </c>
      <c r="G8" s="9">
        <v>361</v>
      </c>
      <c r="H8" s="16">
        <f>G8/G11</f>
        <v>0.27833461835003853</v>
      </c>
      <c r="J8" s="15"/>
      <c r="K8" s="8" t="s">
        <v>186</v>
      </c>
      <c r="L8" s="9">
        <v>273</v>
      </c>
      <c r="M8" s="16">
        <f>L8/L11</f>
        <v>0.23433476394849787</v>
      </c>
    </row>
    <row r="9" spans="1:21" x14ac:dyDescent="0.25">
      <c r="A9" s="15" t="s">
        <v>8</v>
      </c>
      <c r="B9" s="9">
        <v>40</v>
      </c>
      <c r="C9" s="16">
        <f>B9/B16</f>
        <v>6.0395591121848108E-3</v>
      </c>
      <c r="E9" s="15"/>
      <c r="F9" s="8" t="s">
        <v>61</v>
      </c>
      <c r="G9" s="9">
        <v>565</v>
      </c>
      <c r="H9" s="16">
        <f>G9/G11</f>
        <v>0.43562066306861991</v>
      </c>
      <c r="J9" s="15"/>
      <c r="K9" s="10" t="s">
        <v>185</v>
      </c>
      <c r="L9" s="9">
        <v>356</v>
      </c>
      <c r="M9" s="16">
        <f>L9/L11</f>
        <v>0.3055793991416309</v>
      </c>
    </row>
    <row r="10" spans="1:21" ht="16.5" thickBot="1" x14ac:dyDescent="0.3">
      <c r="A10" s="15" t="s">
        <v>9</v>
      </c>
      <c r="B10" s="9">
        <v>167</v>
      </c>
      <c r="C10" s="16">
        <f>B10/B16</f>
        <v>2.5215159293371585E-2</v>
      </c>
      <c r="E10" s="15"/>
      <c r="F10" s="24" t="s">
        <v>62</v>
      </c>
      <c r="G10" s="28">
        <v>371</v>
      </c>
      <c r="H10" s="29">
        <f>G10/G11</f>
        <v>0.28604471858134156</v>
      </c>
      <c r="J10" s="15"/>
      <c r="K10" s="24" t="s">
        <v>187</v>
      </c>
      <c r="L10" s="28">
        <v>536</v>
      </c>
      <c r="M10" s="29">
        <f>L10/L11</f>
        <v>0.46008583690987126</v>
      </c>
    </row>
    <row r="11" spans="1:21" ht="16.5" thickBot="1" x14ac:dyDescent="0.3">
      <c r="A11" s="15" t="s">
        <v>10</v>
      </c>
      <c r="B11" s="9">
        <v>13</v>
      </c>
      <c r="C11" s="16">
        <f>B11/B16</f>
        <v>1.9628567114600634E-3</v>
      </c>
      <c r="E11" s="27"/>
      <c r="F11" s="32" t="s">
        <v>15</v>
      </c>
      <c r="G11" s="45">
        <f>SUM(G8:G10)</f>
        <v>1297</v>
      </c>
      <c r="H11" s="34">
        <f>SUM(H8:H10)</f>
        <v>1</v>
      </c>
      <c r="J11" s="27"/>
      <c r="K11" s="32" t="s">
        <v>15</v>
      </c>
      <c r="L11" s="45">
        <f>SUM(L8:L10)</f>
        <v>1165</v>
      </c>
      <c r="M11" s="34">
        <f>SUM(M8:M10)</f>
        <v>1</v>
      </c>
    </row>
    <row r="12" spans="1:21" ht="16.5" thickBot="1" x14ac:dyDescent="0.3">
      <c r="A12" s="15" t="s">
        <v>11</v>
      </c>
      <c r="B12" s="9">
        <v>921</v>
      </c>
      <c r="C12" s="16">
        <f>B12/B16</f>
        <v>0.13906084855805526</v>
      </c>
      <c r="F12" s="4"/>
    </row>
    <row r="13" spans="1:21" x14ac:dyDescent="0.25">
      <c r="A13" s="15" t="s">
        <v>12</v>
      </c>
      <c r="B13" s="9">
        <v>11</v>
      </c>
      <c r="C13" s="16">
        <f>B13/B16</f>
        <v>1.6608787558508229E-3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</row>
    <row r="14" spans="1:21" x14ac:dyDescent="0.25">
      <c r="A14" s="15" t="s">
        <v>13</v>
      </c>
      <c r="B14" s="9">
        <v>3505</v>
      </c>
      <c r="C14" s="16">
        <f>B14/B16</f>
        <v>0.52921636720519405</v>
      </c>
      <c r="E14" s="21"/>
      <c r="F14" s="10" t="s">
        <v>64</v>
      </c>
      <c r="G14" s="9">
        <v>446</v>
      </c>
      <c r="H14" s="16">
        <f>G14/G17</f>
        <v>0.35651478816946441</v>
      </c>
      <c r="J14" s="15"/>
      <c r="K14" s="8" t="s">
        <v>250</v>
      </c>
      <c r="L14" s="9">
        <v>1103</v>
      </c>
      <c r="M14" s="16">
        <f>L14/L16</f>
        <v>0.44386317907444667</v>
      </c>
    </row>
    <row r="15" spans="1:21" ht="16.5" thickBot="1" x14ac:dyDescent="0.3">
      <c r="A15" s="22" t="s">
        <v>14</v>
      </c>
      <c r="B15" s="28">
        <v>51</v>
      </c>
      <c r="C15" s="29">
        <f>B15/B16</f>
        <v>7.700437868035633E-3</v>
      </c>
      <c r="E15" s="21"/>
      <c r="F15" s="10" t="s">
        <v>65</v>
      </c>
      <c r="G15" s="9">
        <v>468</v>
      </c>
      <c r="H15" s="16">
        <f>G15/G17</f>
        <v>0.37410071942446044</v>
      </c>
      <c r="J15" s="15"/>
      <c r="K15" s="10" t="s">
        <v>249</v>
      </c>
      <c r="L15" s="28">
        <v>1382</v>
      </c>
      <c r="M15" s="29">
        <f>L15/L16</f>
        <v>0.55613682092555328</v>
      </c>
    </row>
    <row r="16" spans="1:21" ht="16.5" thickBot="1" x14ac:dyDescent="0.3">
      <c r="A16" s="32" t="s">
        <v>15</v>
      </c>
      <c r="B16" s="45">
        <f>SUM(B3:B15)</f>
        <v>6623</v>
      </c>
      <c r="C16" s="34">
        <f>SUM(C3:C15)</f>
        <v>1</v>
      </c>
      <c r="E16" s="15"/>
      <c r="F16" s="31" t="s">
        <v>66</v>
      </c>
      <c r="G16" s="28">
        <v>337</v>
      </c>
      <c r="H16" s="29">
        <f>G16/G17</f>
        <v>0.26938449240607515</v>
      </c>
      <c r="J16" s="27"/>
      <c r="K16" s="32" t="s">
        <v>15</v>
      </c>
      <c r="L16" s="45">
        <f>SUM(L14:L15)</f>
        <v>2485</v>
      </c>
      <c r="M16" s="34">
        <f>SUM(M14:M15)</f>
        <v>1</v>
      </c>
    </row>
    <row r="17" spans="1:8" ht="16.5" thickBot="1" x14ac:dyDescent="0.3">
      <c r="E17" s="27"/>
      <c r="F17" s="38" t="s">
        <v>15</v>
      </c>
      <c r="G17" s="45">
        <f>SUM(G14:G16)</f>
        <v>1251</v>
      </c>
      <c r="H17" s="34">
        <f>SUM(H14:H16)</f>
        <v>1</v>
      </c>
    </row>
    <row r="18" spans="1:8" ht="16.5" thickBot="1" x14ac:dyDescent="0.3">
      <c r="A18" s="12" t="s">
        <v>18</v>
      </c>
      <c r="B18" s="42" t="s">
        <v>16</v>
      </c>
      <c r="C18" s="14" t="s">
        <v>17</v>
      </c>
      <c r="F18" s="5"/>
    </row>
    <row r="19" spans="1:8" x14ac:dyDescent="0.25">
      <c r="A19" s="15" t="s">
        <v>19</v>
      </c>
      <c r="B19" s="9">
        <v>214</v>
      </c>
      <c r="C19" s="16">
        <f>B19/B24</f>
        <v>3.5583638177585634E-2</v>
      </c>
      <c r="E19" s="12" t="s">
        <v>67</v>
      </c>
      <c r="F19" s="13"/>
      <c r="G19" s="42" t="s">
        <v>16</v>
      </c>
      <c r="H19" s="19" t="s">
        <v>17</v>
      </c>
    </row>
    <row r="20" spans="1:8" x14ac:dyDescent="0.25">
      <c r="A20" s="15" t="s">
        <v>20</v>
      </c>
      <c r="B20" s="9">
        <v>193</v>
      </c>
      <c r="C20" s="16">
        <f>B20/B24</f>
        <v>3.2091785833056205E-2</v>
      </c>
      <c r="E20" s="15"/>
      <c r="F20" s="11" t="s">
        <v>68</v>
      </c>
      <c r="G20" s="9">
        <v>495</v>
      </c>
      <c r="H20" s="16">
        <f>G20/G22</f>
        <v>0.40607054963084493</v>
      </c>
    </row>
    <row r="21" spans="1:8" ht="16.5" thickBot="1" x14ac:dyDescent="0.3">
      <c r="A21" s="15" t="s">
        <v>21</v>
      </c>
      <c r="B21" s="9">
        <v>1544</v>
      </c>
      <c r="C21" s="16">
        <f>B21/B24</f>
        <v>0.25673428666444964</v>
      </c>
      <c r="E21" s="15"/>
      <c r="F21" s="23" t="s">
        <v>69</v>
      </c>
      <c r="G21" s="28">
        <v>724</v>
      </c>
      <c r="H21" s="29">
        <f>G21/G22</f>
        <v>0.59392945036915501</v>
      </c>
    </row>
    <row r="22" spans="1:8" ht="16.5" thickBot="1" x14ac:dyDescent="0.3">
      <c r="A22" s="15" t="s">
        <v>22</v>
      </c>
      <c r="B22" s="9">
        <v>90</v>
      </c>
      <c r="C22" s="16">
        <f>B22/B24</f>
        <v>1.4965081476554705E-2</v>
      </c>
      <c r="E22" s="27"/>
      <c r="F22" s="39" t="s">
        <v>15</v>
      </c>
      <c r="G22" s="45">
        <f>SUM(G20:G21)</f>
        <v>1219</v>
      </c>
      <c r="H22" s="34">
        <f>SUM(H20:H21)</f>
        <v>1</v>
      </c>
    </row>
    <row r="23" spans="1:8" ht="16.5" thickBot="1" x14ac:dyDescent="0.3">
      <c r="A23" s="22" t="s">
        <v>23</v>
      </c>
      <c r="B23" s="28">
        <v>3973</v>
      </c>
      <c r="C23" s="29">
        <f>B23/B24</f>
        <v>0.66062520784835388</v>
      </c>
      <c r="F23" s="3"/>
    </row>
    <row r="24" spans="1:8" ht="16.5" thickBot="1" x14ac:dyDescent="0.3">
      <c r="A24" s="35" t="s">
        <v>15</v>
      </c>
      <c r="B24" s="45">
        <f>SUM(B19:B23)</f>
        <v>6014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8" ht="16.5" thickBot="1" x14ac:dyDescent="0.3">
      <c r="E25" s="15"/>
      <c r="F25" s="11" t="s">
        <v>71</v>
      </c>
      <c r="G25" s="9">
        <v>368</v>
      </c>
      <c r="H25" s="16">
        <f>G25/G29</f>
        <v>0.3102866779089376</v>
      </c>
    </row>
    <row r="26" spans="1:8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198</v>
      </c>
      <c r="H26" s="16">
        <f>G26/G29</f>
        <v>0.16694772344013492</v>
      </c>
    </row>
    <row r="27" spans="1:8" x14ac:dyDescent="0.25">
      <c r="A27" s="15" t="s">
        <v>35</v>
      </c>
      <c r="B27" s="9">
        <v>4995</v>
      </c>
      <c r="C27" s="16">
        <f>B27/B29</f>
        <v>0.81764609592404647</v>
      </c>
      <c r="E27" s="15"/>
      <c r="F27" s="11" t="s">
        <v>73</v>
      </c>
      <c r="G27" s="9">
        <v>167</v>
      </c>
      <c r="H27" s="16">
        <f>G27/G29</f>
        <v>0.14080944350758853</v>
      </c>
    </row>
    <row r="28" spans="1:8" ht="16.5" thickBot="1" x14ac:dyDescent="0.3">
      <c r="A28" s="22" t="s">
        <v>36</v>
      </c>
      <c r="B28" s="28">
        <v>1114</v>
      </c>
      <c r="C28" s="29">
        <f>B28/B29</f>
        <v>0.1823539040759535</v>
      </c>
      <c r="E28" s="15"/>
      <c r="F28" s="23" t="s">
        <v>74</v>
      </c>
      <c r="G28" s="28">
        <v>453</v>
      </c>
      <c r="H28" s="29">
        <f>G28/G29</f>
        <v>0.38195615514333897</v>
      </c>
    </row>
    <row r="29" spans="1:8" ht="16.5" thickBot="1" x14ac:dyDescent="0.3">
      <c r="A29" s="32" t="s">
        <v>15</v>
      </c>
      <c r="B29" s="45">
        <f>SUM(B27:B28)</f>
        <v>6109</v>
      </c>
      <c r="C29" s="34">
        <f>SUM(C27:C28)</f>
        <v>1</v>
      </c>
      <c r="E29" s="27"/>
      <c r="F29" s="39" t="s">
        <v>15</v>
      </c>
      <c r="G29" s="45">
        <f>SUM(G25:G28)</f>
        <v>1186</v>
      </c>
      <c r="H29" s="34">
        <f>SUM(H25:H28)</f>
        <v>1</v>
      </c>
    </row>
    <row r="30" spans="1:8" ht="16.5" thickBot="1" x14ac:dyDescent="0.3">
      <c r="E30" s="4"/>
      <c r="F30" s="3"/>
      <c r="G30" s="43"/>
      <c r="H30" s="6"/>
    </row>
    <row r="31" spans="1:8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8" x14ac:dyDescent="0.25">
      <c r="A32" s="15" t="s">
        <v>38</v>
      </c>
      <c r="B32" s="9">
        <v>1167</v>
      </c>
      <c r="C32" s="16">
        <f>B32/B34</f>
        <v>0.24872122762148338</v>
      </c>
      <c r="E32" s="15"/>
      <c r="F32" s="11" t="s">
        <v>628</v>
      </c>
      <c r="G32" s="95">
        <v>410</v>
      </c>
      <c r="H32" s="16">
        <f>G32/G37</f>
        <v>0.35901926444833626</v>
      </c>
    </row>
    <row r="33" spans="1:8" ht="16.5" thickBot="1" x14ac:dyDescent="0.3">
      <c r="A33" s="22" t="s">
        <v>39</v>
      </c>
      <c r="B33" s="28">
        <v>3525</v>
      </c>
      <c r="C33" s="29">
        <f>B33/B34</f>
        <v>0.75127877237851659</v>
      </c>
      <c r="E33" s="15"/>
      <c r="F33" s="11" t="s">
        <v>629</v>
      </c>
      <c r="G33" s="95">
        <v>179</v>
      </c>
      <c r="H33" s="16">
        <f>G33/G37</f>
        <v>0.15674255691768826</v>
      </c>
    </row>
    <row r="34" spans="1:8" ht="16.5" thickBot="1" x14ac:dyDescent="0.3">
      <c r="A34" s="32" t="s">
        <v>15</v>
      </c>
      <c r="B34" s="45">
        <f>SUM(B32:B33)</f>
        <v>4692</v>
      </c>
      <c r="C34" s="34">
        <f>SUM(C32:C33)</f>
        <v>1</v>
      </c>
      <c r="E34" s="15"/>
      <c r="F34" s="11" t="s">
        <v>630</v>
      </c>
      <c r="G34" s="95">
        <v>219</v>
      </c>
      <c r="H34" s="16">
        <f>G34/G37</f>
        <v>0.19176882661996497</v>
      </c>
    </row>
    <row r="35" spans="1:8" ht="16.5" thickBot="1" x14ac:dyDescent="0.3">
      <c r="E35" s="15"/>
      <c r="F35" s="11" t="s">
        <v>631</v>
      </c>
      <c r="G35" s="95">
        <v>239</v>
      </c>
      <c r="H35" s="16">
        <f>G35/G37</f>
        <v>0.20928196147110334</v>
      </c>
    </row>
    <row r="36" spans="1:8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95</v>
      </c>
      <c r="H36" s="29">
        <f>G36/G37</f>
        <v>8.3187390542907177E-2</v>
      </c>
    </row>
    <row r="37" spans="1:8" ht="16.5" thickBot="1" x14ac:dyDescent="0.3">
      <c r="A37" s="15" t="s">
        <v>50</v>
      </c>
      <c r="B37" s="9">
        <v>2190</v>
      </c>
      <c r="C37" s="16">
        <f>B37/B40</f>
        <v>0.44260307194826193</v>
      </c>
      <c r="E37" s="27"/>
      <c r="F37" s="39" t="s">
        <v>15</v>
      </c>
      <c r="G37" s="97">
        <f>SUM(G32:G36)</f>
        <v>1142</v>
      </c>
      <c r="H37" s="37">
        <f>SUM(H32:H36)</f>
        <v>1</v>
      </c>
    </row>
    <row r="38" spans="1:8" ht="16.5" thickBot="1" x14ac:dyDescent="0.3">
      <c r="A38" s="22" t="s">
        <v>51</v>
      </c>
      <c r="B38" s="9">
        <v>506</v>
      </c>
      <c r="C38" s="16">
        <f>B38/B40</f>
        <v>0.10226354082457559</v>
      </c>
      <c r="F38" s="3"/>
    </row>
    <row r="39" spans="1:8" ht="16.5" thickBot="1" x14ac:dyDescent="0.3">
      <c r="A39" s="22" t="s">
        <v>49</v>
      </c>
      <c r="B39" s="28">
        <v>2252</v>
      </c>
      <c r="C39" s="29">
        <f>B39/B40</f>
        <v>0.45513338722716251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SUM(B37:B39)</f>
        <v>4948</v>
      </c>
      <c r="C40" s="34">
        <f>SUM(C37:C39)</f>
        <v>1</v>
      </c>
      <c r="E40" s="15"/>
      <c r="F40" s="11" t="s">
        <v>76</v>
      </c>
      <c r="G40" s="9">
        <v>545</v>
      </c>
      <c r="H40" s="16">
        <f>G40/G44</f>
        <v>0.48835125448028671</v>
      </c>
    </row>
    <row r="41" spans="1:8" ht="16.5" thickBot="1" x14ac:dyDescent="0.3">
      <c r="E41" s="15"/>
      <c r="F41" s="11" t="s">
        <v>77</v>
      </c>
      <c r="G41" s="9">
        <v>186</v>
      </c>
      <c r="H41" s="16">
        <f>G41/G44</f>
        <v>0.16666666666666666</v>
      </c>
    </row>
    <row r="42" spans="1:8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211</v>
      </c>
      <c r="H42" s="16">
        <f>G42/G44</f>
        <v>0.18906810035842295</v>
      </c>
    </row>
    <row r="43" spans="1:8" ht="16.5" thickBot="1" x14ac:dyDescent="0.3">
      <c r="A43" s="15" t="s">
        <v>53</v>
      </c>
      <c r="B43" s="9">
        <v>3375</v>
      </c>
      <c r="C43" s="16">
        <f>B43/B45</f>
        <v>0.63237774030354132</v>
      </c>
      <c r="E43" s="15"/>
      <c r="F43" s="23" t="s">
        <v>79</v>
      </c>
      <c r="G43" s="28">
        <v>174</v>
      </c>
      <c r="H43" s="29">
        <f>G43/G44</f>
        <v>0.15591397849462366</v>
      </c>
    </row>
    <row r="44" spans="1:8" ht="16.5" thickBot="1" x14ac:dyDescent="0.3">
      <c r="A44" s="22" t="s">
        <v>54</v>
      </c>
      <c r="B44" s="28">
        <v>1962</v>
      </c>
      <c r="C44" s="29">
        <f>B44/B45</f>
        <v>0.36762225969645868</v>
      </c>
      <c r="E44" s="27"/>
      <c r="F44" s="39" t="s">
        <v>15</v>
      </c>
      <c r="G44" s="45">
        <f>SUM(G40:G43)</f>
        <v>1116</v>
      </c>
      <c r="H44" s="34">
        <f>SUM(H40:H43)</f>
        <v>0.99999999999999989</v>
      </c>
    </row>
    <row r="45" spans="1:8" ht="16.5" thickBot="1" x14ac:dyDescent="0.3">
      <c r="A45" s="32" t="s">
        <v>15</v>
      </c>
      <c r="B45" s="45">
        <f>SUM(B43:B44)</f>
        <v>5337</v>
      </c>
      <c r="C45" s="34">
        <f>SUM(C43:C44)</f>
        <v>1</v>
      </c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691</v>
      </c>
      <c r="H47" s="16">
        <f>G47/G49</f>
        <v>0.65935114503816794</v>
      </c>
    </row>
    <row r="48" spans="1:8" ht="16.5" thickBot="1" x14ac:dyDescent="0.3">
      <c r="E48" s="15"/>
      <c r="F48" s="23" t="s">
        <v>82</v>
      </c>
      <c r="G48" s="28">
        <v>357</v>
      </c>
      <c r="H48" s="29">
        <f>G48/G49</f>
        <v>0.34064885496183206</v>
      </c>
    </row>
    <row r="49" spans="2:8" ht="16.5" thickBot="1" x14ac:dyDescent="0.3">
      <c r="E49" s="27"/>
      <c r="F49" s="39" t="s">
        <v>15</v>
      </c>
      <c r="G49" s="45">
        <f>SUM(G47:G48)</f>
        <v>1048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711</v>
      </c>
      <c r="H52" s="16">
        <f>G52/G54</f>
        <v>0.68895348837209303</v>
      </c>
    </row>
    <row r="53" spans="2:8" ht="16.5" thickBot="1" x14ac:dyDescent="0.3">
      <c r="B53"/>
      <c r="E53" s="15"/>
      <c r="F53" s="23" t="s">
        <v>85</v>
      </c>
      <c r="G53" s="28">
        <v>321</v>
      </c>
      <c r="H53" s="29">
        <f>G53/G54</f>
        <v>0.31104651162790697</v>
      </c>
    </row>
    <row r="54" spans="2:8" ht="16.5" thickBot="1" x14ac:dyDescent="0.3">
      <c r="B54"/>
      <c r="E54" s="27"/>
      <c r="F54" s="39" t="s">
        <v>15</v>
      </c>
      <c r="G54" s="45">
        <f>SUM(G52:G53)</f>
        <v>1032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409</v>
      </c>
      <c r="H57" s="16">
        <f>G57/G59</f>
        <v>0.37800369685767099</v>
      </c>
    </row>
    <row r="58" spans="2:8" ht="16.5" thickBot="1" x14ac:dyDescent="0.3">
      <c r="B58"/>
      <c r="E58" s="15"/>
      <c r="F58" s="23" t="s">
        <v>88</v>
      </c>
      <c r="G58" s="28">
        <v>673</v>
      </c>
      <c r="H58" s="29">
        <f>G58/G59</f>
        <v>0.62199630314232901</v>
      </c>
    </row>
    <row r="59" spans="2:8" ht="16.5" thickBot="1" x14ac:dyDescent="0.3">
      <c r="B59"/>
      <c r="E59" s="27"/>
      <c r="F59" s="39" t="s">
        <v>15</v>
      </c>
      <c r="G59" s="45">
        <f>SUM(G57:G58)</f>
        <v>1082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527</v>
      </c>
      <c r="H62" s="16">
        <f>G62/G64</f>
        <v>0.4839302112029385</v>
      </c>
    </row>
    <row r="63" spans="2:8" ht="16.5" thickBot="1" x14ac:dyDescent="0.3">
      <c r="B63"/>
      <c r="E63" s="15"/>
      <c r="F63" s="23" t="s">
        <v>91</v>
      </c>
      <c r="G63" s="28">
        <v>562</v>
      </c>
      <c r="H63" s="29">
        <f>G63/G64</f>
        <v>0.51606978879706156</v>
      </c>
    </row>
    <row r="64" spans="2:8" ht="16.5" thickBot="1" x14ac:dyDescent="0.3">
      <c r="B64"/>
      <c r="E64" s="27"/>
      <c r="F64" s="39" t="s">
        <v>15</v>
      </c>
      <c r="G64" s="45">
        <f>SUM(G62:G63)</f>
        <v>1089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662</v>
      </c>
      <c r="H67" s="16">
        <f>G67/G70</f>
        <v>0.45095367847411444</v>
      </c>
    </row>
    <row r="68" spans="2:8" x14ac:dyDescent="0.25">
      <c r="B68"/>
      <c r="E68" s="15"/>
      <c r="F68" s="11" t="s">
        <v>94</v>
      </c>
      <c r="G68" s="9">
        <v>321</v>
      </c>
      <c r="H68" s="16">
        <f>G68/G70</f>
        <v>0.21866485013623979</v>
      </c>
    </row>
    <row r="69" spans="2:8" ht="16.5" thickBot="1" x14ac:dyDescent="0.3">
      <c r="B69"/>
      <c r="E69" s="15"/>
      <c r="F69" s="23" t="s">
        <v>95</v>
      </c>
      <c r="G69" s="28">
        <v>485</v>
      </c>
      <c r="H69" s="29">
        <f>G69/G70</f>
        <v>0.3303814713896458</v>
      </c>
    </row>
    <row r="70" spans="2:8" ht="16.5" thickBot="1" x14ac:dyDescent="0.3">
      <c r="B70"/>
      <c r="E70" s="27"/>
      <c r="F70" s="39" t="s">
        <v>15</v>
      </c>
      <c r="G70" s="45">
        <f>SUM(G67:G69)</f>
        <v>1468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473</v>
      </c>
      <c r="H73" s="16">
        <f>G73/G75</f>
        <v>0.34805003679175867</v>
      </c>
    </row>
    <row r="74" spans="2:8" ht="16.5" thickBot="1" x14ac:dyDescent="0.3">
      <c r="B74"/>
      <c r="E74" s="15"/>
      <c r="F74" s="23" t="s">
        <v>98</v>
      </c>
      <c r="G74" s="28">
        <v>886</v>
      </c>
      <c r="H74" s="29">
        <f>G74/G75</f>
        <v>0.65194996320824139</v>
      </c>
    </row>
    <row r="75" spans="2:8" ht="16.5" thickBot="1" x14ac:dyDescent="0.3">
      <c r="B75"/>
      <c r="E75" s="27"/>
      <c r="F75" s="39" t="s">
        <v>15</v>
      </c>
      <c r="G75" s="45">
        <f>SUM(G73:G74)</f>
        <v>1359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575</v>
      </c>
      <c r="H78" s="16">
        <f>G78/G82</f>
        <v>0.41307471264367818</v>
      </c>
    </row>
    <row r="79" spans="2:8" x14ac:dyDescent="0.25">
      <c r="B79"/>
      <c r="E79" s="22"/>
      <c r="F79" s="23" t="s">
        <v>101</v>
      </c>
      <c r="G79" s="28">
        <v>192</v>
      </c>
      <c r="H79" s="29">
        <f>G79/G82</f>
        <v>0.13793103448275862</v>
      </c>
    </row>
    <row r="80" spans="2:8" x14ac:dyDescent="0.25">
      <c r="B80"/>
      <c r="E80" s="15"/>
      <c r="F80" s="11" t="s">
        <v>635</v>
      </c>
      <c r="G80" s="9">
        <v>484</v>
      </c>
      <c r="H80" s="16">
        <f>G80/G82</f>
        <v>0.34770114942528735</v>
      </c>
    </row>
    <row r="81" spans="2:8" ht="16.5" thickBot="1" x14ac:dyDescent="0.3">
      <c r="B81"/>
      <c r="E81" s="17"/>
      <c r="F81" s="91" t="s">
        <v>636</v>
      </c>
      <c r="G81" s="40">
        <v>141</v>
      </c>
      <c r="H81" s="41">
        <f>G81/G82</f>
        <v>0.10129310344827586</v>
      </c>
    </row>
    <row r="82" spans="2:8" ht="16.5" thickBot="1" x14ac:dyDescent="0.3">
      <c r="B82"/>
      <c r="E82" s="104"/>
      <c r="F82" s="105" t="s">
        <v>15</v>
      </c>
      <c r="G82" s="106">
        <f>SUM(G78:G81)</f>
        <v>1392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540</v>
      </c>
      <c r="H85" s="16">
        <f>G85/G88</f>
        <v>0.39045553145336226</v>
      </c>
    </row>
    <row r="86" spans="2:8" x14ac:dyDescent="0.25">
      <c r="B86"/>
      <c r="E86" s="15"/>
      <c r="F86" s="11" t="s">
        <v>104</v>
      </c>
      <c r="G86" s="9">
        <v>456</v>
      </c>
      <c r="H86" s="16">
        <f>G86/G88</f>
        <v>0.32971800433839482</v>
      </c>
    </row>
    <row r="87" spans="2:8" ht="16.5" thickBot="1" x14ac:dyDescent="0.3">
      <c r="B87"/>
      <c r="E87" s="15"/>
      <c r="F87" s="23" t="s">
        <v>105</v>
      </c>
      <c r="G87" s="28">
        <v>387</v>
      </c>
      <c r="H87" s="29">
        <f>G87/G88</f>
        <v>0.27982646420824298</v>
      </c>
    </row>
    <row r="88" spans="2:8" ht="16.5" thickBot="1" x14ac:dyDescent="0.3">
      <c r="B88"/>
      <c r="E88" s="27"/>
      <c r="F88" s="39" t="s">
        <v>15</v>
      </c>
      <c r="G88" s="45">
        <f>SUM(G85:G87)</f>
        <v>1383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875</v>
      </c>
      <c r="H91" s="16">
        <f>G91/G93</f>
        <v>0.64102564102564108</v>
      </c>
    </row>
    <row r="92" spans="2:8" ht="16.5" thickBot="1" x14ac:dyDescent="0.3">
      <c r="B92"/>
      <c r="E92" s="15"/>
      <c r="F92" s="23" t="s">
        <v>108</v>
      </c>
      <c r="G92" s="28">
        <v>490</v>
      </c>
      <c r="H92" s="29">
        <f>G92/G93</f>
        <v>0.35897435897435898</v>
      </c>
    </row>
    <row r="93" spans="2:8" ht="16.5" thickBot="1" x14ac:dyDescent="0.3">
      <c r="B93"/>
      <c r="E93" s="27"/>
      <c r="F93" s="39" t="s">
        <v>15</v>
      </c>
      <c r="G93" s="45">
        <f>SUM(G91:G92)</f>
        <v>1365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677</v>
      </c>
      <c r="H96" s="16">
        <f>G96/G98</f>
        <v>0.5227799227799228</v>
      </c>
    </row>
    <row r="97" spans="2:8" ht="16.5" thickBot="1" x14ac:dyDescent="0.3">
      <c r="B97"/>
      <c r="E97" s="15"/>
      <c r="F97" s="23" t="s">
        <v>111</v>
      </c>
      <c r="G97" s="28">
        <v>618</v>
      </c>
      <c r="H97" s="29">
        <f>G97/G98</f>
        <v>0.4772200772200772</v>
      </c>
    </row>
    <row r="98" spans="2:8" ht="16.5" thickBot="1" x14ac:dyDescent="0.3">
      <c r="B98"/>
      <c r="E98" s="27"/>
      <c r="F98" s="39" t="s">
        <v>15</v>
      </c>
      <c r="G98" s="45">
        <f>SUM(G96:G97)</f>
        <v>1295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471</v>
      </c>
      <c r="H101" s="16">
        <f>G101/G103</f>
        <v>0.59695817490494296</v>
      </c>
    </row>
    <row r="102" spans="2:8" ht="16.5" thickBot="1" x14ac:dyDescent="0.3">
      <c r="B102"/>
      <c r="E102" s="15"/>
      <c r="F102" s="23" t="s">
        <v>114</v>
      </c>
      <c r="G102" s="28">
        <v>318</v>
      </c>
      <c r="H102" s="29">
        <f>G102/G103</f>
        <v>0.40304182509505704</v>
      </c>
    </row>
    <row r="103" spans="2:8" ht="16.5" thickBot="1" x14ac:dyDescent="0.3">
      <c r="B103"/>
      <c r="E103" s="27"/>
      <c r="F103" s="39" t="s">
        <v>15</v>
      </c>
      <c r="G103" s="45">
        <f>SUM(G101:G102)</f>
        <v>789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346</v>
      </c>
      <c r="H106" s="16">
        <f>G106/G108</f>
        <v>0.4099526066350711</v>
      </c>
    </row>
    <row r="107" spans="2:8" ht="16.5" thickBot="1" x14ac:dyDescent="0.3">
      <c r="B107"/>
      <c r="E107" s="15"/>
      <c r="F107" s="23" t="s">
        <v>117</v>
      </c>
      <c r="G107" s="28">
        <v>498</v>
      </c>
      <c r="H107" s="29">
        <f>G107/G108</f>
        <v>0.59004739336492895</v>
      </c>
    </row>
    <row r="108" spans="2:8" ht="16.5" thickBot="1" x14ac:dyDescent="0.3">
      <c r="B108"/>
      <c r="E108" s="27"/>
      <c r="F108" s="39" t="s">
        <v>15</v>
      </c>
      <c r="G108" s="45">
        <f>SUM(G106:G107)</f>
        <v>844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377</v>
      </c>
      <c r="H111" s="16">
        <f>G111/G116</f>
        <v>0.30551053484602919</v>
      </c>
    </row>
    <row r="112" spans="2:8" x14ac:dyDescent="0.25">
      <c r="B112"/>
      <c r="E112" s="15"/>
      <c r="F112" s="11" t="s">
        <v>120</v>
      </c>
      <c r="G112" s="9">
        <v>95</v>
      </c>
      <c r="H112" s="16">
        <f>G112/G116</f>
        <v>7.698541329011345E-2</v>
      </c>
    </row>
    <row r="113" spans="2:8" x14ac:dyDescent="0.25">
      <c r="B113"/>
      <c r="E113" s="15"/>
      <c r="F113" s="11" t="s">
        <v>121</v>
      </c>
      <c r="G113" s="9">
        <v>365</v>
      </c>
      <c r="H113" s="16">
        <f>G113/G116</f>
        <v>0.29578606158833065</v>
      </c>
    </row>
    <row r="114" spans="2:8" x14ac:dyDescent="0.25">
      <c r="B114"/>
      <c r="E114" s="15"/>
      <c r="F114" s="11" t="s">
        <v>122</v>
      </c>
      <c r="G114" s="9">
        <v>166</v>
      </c>
      <c r="H114" s="16">
        <f>G114/G116</f>
        <v>0.13452188006482982</v>
      </c>
    </row>
    <row r="115" spans="2:8" ht="16.5" thickBot="1" x14ac:dyDescent="0.3">
      <c r="B115"/>
      <c r="E115" s="15"/>
      <c r="F115" s="23" t="s">
        <v>123</v>
      </c>
      <c r="G115" s="28">
        <v>231</v>
      </c>
      <c r="H115" s="29">
        <f>G115/G116</f>
        <v>0.18719611021069693</v>
      </c>
    </row>
    <row r="116" spans="2:8" ht="16.5" thickBot="1" x14ac:dyDescent="0.3">
      <c r="B116"/>
      <c r="E116" s="27"/>
      <c r="F116" s="39" t="s">
        <v>15</v>
      </c>
      <c r="G116" s="45">
        <f>SUM(G111:G115)</f>
        <v>1234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525</v>
      </c>
      <c r="H119" s="16">
        <f>G119/G121</f>
        <v>0.44154751892346511</v>
      </c>
    </row>
    <row r="120" spans="2:8" ht="16.5" thickBot="1" x14ac:dyDescent="0.3">
      <c r="B120"/>
      <c r="E120" s="15"/>
      <c r="F120" s="23" t="s">
        <v>126</v>
      </c>
      <c r="G120" s="28">
        <v>664</v>
      </c>
      <c r="H120" s="29">
        <f>G120/G121</f>
        <v>0.55845248107653489</v>
      </c>
    </row>
    <row r="121" spans="2:8" ht="16.5" thickBot="1" x14ac:dyDescent="0.3">
      <c r="B121"/>
      <c r="E121" s="27"/>
      <c r="F121" s="39" t="s">
        <v>15</v>
      </c>
      <c r="G121" s="45">
        <f>SUM(G119:G120)</f>
        <v>1189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621</v>
      </c>
      <c r="H124" s="16">
        <f>G124/G127</f>
        <v>0.52671755725190839</v>
      </c>
    </row>
    <row r="125" spans="2:8" x14ac:dyDescent="0.25">
      <c r="B125"/>
      <c r="E125" s="15"/>
      <c r="F125" s="11" t="s">
        <v>129</v>
      </c>
      <c r="G125" s="9">
        <v>205</v>
      </c>
      <c r="H125" s="16">
        <f>G125/G127</f>
        <v>0.17387616624257846</v>
      </c>
    </row>
    <row r="126" spans="2:8" ht="16.5" thickBot="1" x14ac:dyDescent="0.3">
      <c r="B126"/>
      <c r="E126" s="15"/>
      <c r="F126" s="23" t="s">
        <v>130</v>
      </c>
      <c r="G126" s="28">
        <v>353</v>
      </c>
      <c r="H126" s="29">
        <f>G126/G127</f>
        <v>0.29940627650551316</v>
      </c>
    </row>
    <row r="127" spans="2:8" ht="16.5" thickBot="1" x14ac:dyDescent="0.3">
      <c r="B127"/>
      <c r="E127" s="27"/>
      <c r="F127" s="39" t="s">
        <v>15</v>
      </c>
      <c r="G127" s="45">
        <f>SUM(G124:G126)</f>
        <v>1179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615</v>
      </c>
      <c r="H130" s="16">
        <f>G130/G134</f>
        <v>0.50617283950617287</v>
      </c>
    </row>
    <row r="131" spans="2:8" x14ac:dyDescent="0.25">
      <c r="B131"/>
      <c r="E131" s="15"/>
      <c r="F131" s="11" t="s">
        <v>133</v>
      </c>
      <c r="G131" s="9">
        <v>121</v>
      </c>
      <c r="H131" s="16">
        <f>G131/G134</f>
        <v>9.9588477366255146E-2</v>
      </c>
    </row>
    <row r="132" spans="2:8" x14ac:dyDescent="0.25">
      <c r="B132"/>
      <c r="E132" s="15"/>
      <c r="F132" s="11" t="s">
        <v>134</v>
      </c>
      <c r="G132" s="9">
        <v>371</v>
      </c>
      <c r="H132" s="16">
        <f>G132/G134</f>
        <v>0.30534979423868314</v>
      </c>
    </row>
    <row r="133" spans="2:8" ht="16.5" thickBot="1" x14ac:dyDescent="0.3">
      <c r="B133"/>
      <c r="E133" s="15"/>
      <c r="F133" s="23" t="s">
        <v>135</v>
      </c>
      <c r="G133" s="28">
        <v>108</v>
      </c>
      <c r="H133" s="29">
        <f>G133/G134</f>
        <v>8.8888888888888892E-2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1215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766</v>
      </c>
      <c r="H137" s="16">
        <f>G137/G139</f>
        <v>0.64154103852596311</v>
      </c>
    </row>
    <row r="138" spans="2:8" ht="16.5" thickBot="1" x14ac:dyDescent="0.3">
      <c r="B138"/>
      <c r="E138" s="15"/>
      <c r="F138" s="23" t="s">
        <v>138</v>
      </c>
      <c r="G138" s="28">
        <v>428</v>
      </c>
      <c r="H138" s="29">
        <f>G138/G139</f>
        <v>0.35845896147403683</v>
      </c>
    </row>
    <row r="139" spans="2:8" ht="16.5" thickBot="1" x14ac:dyDescent="0.3">
      <c r="B139"/>
      <c r="E139" s="27"/>
      <c r="F139" s="39" t="s">
        <v>15</v>
      </c>
      <c r="G139" s="45">
        <f>SUM(G137:G138)</f>
        <v>1194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237</v>
      </c>
      <c r="H142" s="16">
        <f>G142/G146</f>
        <v>0.19506172839506172</v>
      </c>
    </row>
    <row r="143" spans="2:8" x14ac:dyDescent="0.25">
      <c r="B143"/>
      <c r="E143" s="15"/>
      <c r="F143" s="11" t="s">
        <v>141</v>
      </c>
      <c r="G143" s="9">
        <v>465</v>
      </c>
      <c r="H143" s="16">
        <f>G143/G146</f>
        <v>0.38271604938271603</v>
      </c>
    </row>
    <row r="144" spans="2:8" x14ac:dyDescent="0.25">
      <c r="B144"/>
      <c r="E144" s="15"/>
      <c r="F144" s="11" t="s">
        <v>142</v>
      </c>
      <c r="G144" s="9">
        <v>204</v>
      </c>
      <c r="H144" s="16">
        <f>G144/G146</f>
        <v>0.16790123456790124</v>
      </c>
    </row>
    <row r="145" spans="2:8" ht="16.5" thickBot="1" x14ac:dyDescent="0.3">
      <c r="B145"/>
      <c r="E145" s="15"/>
      <c r="F145" s="23" t="s">
        <v>143</v>
      </c>
      <c r="G145" s="28">
        <v>309</v>
      </c>
      <c r="H145" s="29">
        <f>G145/G146</f>
        <v>0.25432098765432098</v>
      </c>
    </row>
    <row r="146" spans="2:8" ht="16.5" thickBot="1" x14ac:dyDescent="0.3">
      <c r="B146"/>
      <c r="E146" s="27"/>
      <c r="F146" s="39" t="s">
        <v>15</v>
      </c>
      <c r="G146" s="45">
        <f>SUM(G142:G145)</f>
        <v>1215</v>
      </c>
      <c r="H146" s="34">
        <f>SUM(H142:H145)</f>
        <v>0.99999999999999989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576</v>
      </c>
      <c r="H149" s="16">
        <f>G149/G152</f>
        <v>0.47058823529411764</v>
      </c>
    </row>
    <row r="150" spans="2:8" x14ac:dyDescent="0.25">
      <c r="E150" s="15"/>
      <c r="F150" s="11" t="s">
        <v>146</v>
      </c>
      <c r="G150" s="9">
        <v>223</v>
      </c>
      <c r="H150" s="16">
        <f>G150/G152</f>
        <v>0.18218954248366012</v>
      </c>
    </row>
    <row r="151" spans="2:8" ht="16.5" thickBot="1" x14ac:dyDescent="0.3">
      <c r="E151" s="15"/>
      <c r="F151" s="23" t="s">
        <v>147</v>
      </c>
      <c r="G151" s="28">
        <v>425</v>
      </c>
      <c r="H151" s="29">
        <f>G151/G152</f>
        <v>0.34722222222222221</v>
      </c>
    </row>
    <row r="152" spans="2:8" ht="16.5" thickBot="1" x14ac:dyDescent="0.3">
      <c r="E152" s="27"/>
      <c r="F152" s="39" t="s">
        <v>15</v>
      </c>
      <c r="G152" s="45">
        <f>SUM(G149:G151)</f>
        <v>1224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548</v>
      </c>
      <c r="H155" s="16">
        <f>G155/G158</f>
        <v>0.44991789819376027</v>
      </c>
    </row>
    <row r="156" spans="2:8" x14ac:dyDescent="0.25">
      <c r="E156" s="15"/>
      <c r="F156" s="11" t="s">
        <v>150</v>
      </c>
      <c r="G156" s="9">
        <v>203</v>
      </c>
      <c r="H156" s="16">
        <f>G156/G158</f>
        <v>0.16666666666666666</v>
      </c>
    </row>
    <row r="157" spans="2:8" ht="16.5" thickBot="1" x14ac:dyDescent="0.3">
      <c r="E157" s="15"/>
      <c r="F157" s="23" t="s">
        <v>151</v>
      </c>
      <c r="G157" s="28">
        <v>467</v>
      </c>
      <c r="H157" s="29">
        <f>G157/G158</f>
        <v>0.38341543513957305</v>
      </c>
    </row>
    <row r="158" spans="2:8" ht="16.5" thickBot="1" x14ac:dyDescent="0.3">
      <c r="E158" s="27"/>
      <c r="F158" s="39" t="s">
        <v>15</v>
      </c>
      <c r="G158" s="45">
        <f>SUM(G155:G157)</f>
        <v>1218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669</v>
      </c>
      <c r="H161" s="16">
        <f>G161/G163</f>
        <v>0.55564784053156147</v>
      </c>
    </row>
    <row r="162" spans="5:8" ht="16.5" thickBot="1" x14ac:dyDescent="0.3">
      <c r="E162" s="15"/>
      <c r="F162" s="23" t="s">
        <v>154</v>
      </c>
      <c r="G162" s="28">
        <v>535</v>
      </c>
      <c r="H162" s="29">
        <f>G162/G163</f>
        <v>0.44435215946843853</v>
      </c>
    </row>
    <row r="163" spans="5:8" ht="16.5" thickBot="1" x14ac:dyDescent="0.3">
      <c r="E163" s="27"/>
      <c r="F163" s="39" t="s">
        <v>15</v>
      </c>
      <c r="G163" s="45">
        <f>SUM(G161:G162)</f>
        <v>1204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661</v>
      </c>
      <c r="H166" s="16">
        <f>G166/G168</f>
        <v>0.56303236797274281</v>
      </c>
    </row>
    <row r="167" spans="5:8" ht="16.5" thickBot="1" x14ac:dyDescent="0.3">
      <c r="E167" s="15"/>
      <c r="F167" s="23" t="s">
        <v>157</v>
      </c>
      <c r="G167" s="28">
        <v>513</v>
      </c>
      <c r="H167" s="29">
        <f>G167/G168</f>
        <v>0.43696763202725725</v>
      </c>
    </row>
    <row r="168" spans="5:8" ht="16.5" thickBot="1" x14ac:dyDescent="0.3">
      <c r="E168" s="27"/>
      <c r="F168" s="39" t="s">
        <v>15</v>
      </c>
      <c r="G168" s="45">
        <f>SUM(G166:G167)</f>
        <v>1174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385</v>
      </c>
      <c r="H171" s="16">
        <f>G171/G176</f>
        <v>0.13686455741201564</v>
      </c>
    </row>
    <row r="172" spans="5:8" x14ac:dyDescent="0.25">
      <c r="E172" s="15"/>
      <c r="F172" s="11" t="s">
        <v>50</v>
      </c>
      <c r="G172" s="9">
        <v>1389</v>
      </c>
      <c r="H172" s="16">
        <f>G172/G176</f>
        <v>0.49377888375399931</v>
      </c>
    </row>
    <row r="173" spans="5:8" x14ac:dyDescent="0.25">
      <c r="E173" s="15"/>
      <c r="F173" s="11" t="s">
        <v>160</v>
      </c>
      <c r="G173" s="9">
        <v>469</v>
      </c>
      <c r="H173" s="16">
        <f>G173/G176</f>
        <v>0.16672591539281906</v>
      </c>
    </row>
    <row r="174" spans="5:8" x14ac:dyDescent="0.25">
      <c r="E174" s="15"/>
      <c r="F174" s="11" t="s">
        <v>161</v>
      </c>
      <c r="G174" s="9">
        <v>250</v>
      </c>
      <c r="H174" s="16">
        <f>G174/G176</f>
        <v>8.8873089228581587E-2</v>
      </c>
    </row>
    <row r="175" spans="5:8" ht="16.5" thickBot="1" x14ac:dyDescent="0.3">
      <c r="E175" s="15"/>
      <c r="F175" s="23" t="s">
        <v>162</v>
      </c>
      <c r="G175" s="28">
        <v>320</v>
      </c>
      <c r="H175" s="29">
        <f>G175/G176</f>
        <v>0.11375755421258443</v>
      </c>
    </row>
    <row r="176" spans="5:8" ht="16.5" thickBot="1" x14ac:dyDescent="0.3">
      <c r="E176" s="27"/>
      <c r="F176" s="39" t="s">
        <v>15</v>
      </c>
      <c r="G176" s="45">
        <f>SUM(G171:G175)</f>
        <v>2813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2156</v>
      </c>
      <c r="H179" s="16">
        <f>G179/G181</f>
        <v>0.81635744036349867</v>
      </c>
    </row>
    <row r="180" spans="5:8" ht="16.5" thickBot="1" x14ac:dyDescent="0.3">
      <c r="E180" s="15"/>
      <c r="F180" s="23" t="s">
        <v>165</v>
      </c>
      <c r="G180" s="28">
        <v>485</v>
      </c>
      <c r="H180" s="29">
        <f>G180/G181</f>
        <v>0.18364255963650133</v>
      </c>
    </row>
    <row r="181" spans="5:8" ht="16.5" thickBot="1" x14ac:dyDescent="0.3">
      <c r="E181" s="27"/>
      <c r="F181" s="39" t="s">
        <v>15</v>
      </c>
      <c r="G181" s="45">
        <f>SUM(G179:G180)</f>
        <v>2641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1453</v>
      </c>
      <c r="H184" s="16">
        <f>G184/G186</f>
        <v>0.55017039000378642</v>
      </c>
    </row>
    <row r="185" spans="5:8" ht="16.5" thickBot="1" x14ac:dyDescent="0.3">
      <c r="E185" s="15"/>
      <c r="F185" s="23" t="s">
        <v>168</v>
      </c>
      <c r="G185" s="28">
        <v>1188</v>
      </c>
      <c r="H185" s="29">
        <f>G185/G186</f>
        <v>0.44982960999621358</v>
      </c>
    </row>
    <row r="186" spans="5:8" ht="16.5" thickBot="1" x14ac:dyDescent="0.3">
      <c r="E186" s="27"/>
      <c r="F186" s="39" t="s">
        <v>15</v>
      </c>
      <c r="G186" s="45">
        <f>SUM(G184:G185)</f>
        <v>2641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7.125" customWidth="1"/>
    <col min="16" max="16" width="10.875" style="1"/>
    <col min="17" max="17" width="13.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295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56</v>
      </c>
      <c r="C3" s="16">
        <f>B3/B16</f>
        <v>3.038524145415084E-3</v>
      </c>
      <c r="E3" s="15" t="s">
        <v>56</v>
      </c>
      <c r="F3" s="8" t="s">
        <v>57</v>
      </c>
      <c r="G3" s="9">
        <v>1117</v>
      </c>
      <c r="H3" s="16">
        <f>G3/G5</f>
        <v>0.46157024793388429</v>
      </c>
      <c r="J3" s="15"/>
      <c r="K3" s="8" t="s">
        <v>183</v>
      </c>
      <c r="L3" s="9">
        <v>1879</v>
      </c>
      <c r="M3" s="16">
        <f>L3/L5</f>
        <v>0.69618377176732127</v>
      </c>
      <c r="O3" s="15" t="s">
        <v>530</v>
      </c>
      <c r="P3" s="9"/>
      <c r="Q3" s="16" t="e">
        <f>P3/P5</f>
        <v>#DIV/0!</v>
      </c>
    </row>
    <row r="4" spans="1:17" ht="16.5" thickBot="1" x14ac:dyDescent="0.3">
      <c r="A4" s="15" t="s">
        <v>3</v>
      </c>
      <c r="B4" s="9">
        <v>1817</v>
      </c>
      <c r="C4" s="16">
        <f>B4/B16</f>
        <v>9.8589256646771567E-2</v>
      </c>
      <c r="E4" s="15"/>
      <c r="F4" s="24" t="s">
        <v>58</v>
      </c>
      <c r="G4" s="28">
        <v>1303</v>
      </c>
      <c r="H4" s="29">
        <f>G4/G5</f>
        <v>0.53842975206611565</v>
      </c>
      <c r="J4" s="15"/>
      <c r="K4" s="10" t="s">
        <v>182</v>
      </c>
      <c r="L4" s="28">
        <v>820</v>
      </c>
      <c r="M4" s="29">
        <f>L4/L5</f>
        <v>0.30381622823267879</v>
      </c>
      <c r="O4" s="17" t="s">
        <v>531</v>
      </c>
      <c r="P4" s="40"/>
      <c r="Q4" s="41" t="e">
        <f>P4/P5</f>
        <v>#DIV/0!</v>
      </c>
    </row>
    <row r="5" spans="1:17" ht="16.5" thickBot="1" x14ac:dyDescent="0.3">
      <c r="A5" s="15" t="s">
        <v>4</v>
      </c>
      <c r="B5" s="9">
        <v>18</v>
      </c>
      <c r="C5" s="16">
        <f>B5/B16</f>
        <v>9.7666847531199135E-4</v>
      </c>
      <c r="E5" s="27"/>
      <c r="F5" s="32" t="s">
        <v>15</v>
      </c>
      <c r="G5" s="45">
        <f>SUM(G3:G4)</f>
        <v>2420</v>
      </c>
      <c r="H5" s="34">
        <f>SUM(H3:H4)</f>
        <v>1</v>
      </c>
      <c r="J5" s="27"/>
      <c r="K5" s="32" t="s">
        <v>15</v>
      </c>
      <c r="L5" s="45">
        <f>SUM(L3:L4)</f>
        <v>2699</v>
      </c>
      <c r="M5" s="34">
        <f>SUM(M3:M4)</f>
        <v>1</v>
      </c>
      <c r="O5" s="32" t="s">
        <v>15</v>
      </c>
      <c r="P5" s="45">
        <f>SUM(P3:P4)</f>
        <v>0</v>
      </c>
      <c r="Q5" s="34" t="e">
        <f>SUM(Q3:Q4)</f>
        <v>#DIV/0!</v>
      </c>
    </row>
    <row r="6" spans="1:17" ht="16.5" thickBot="1" x14ac:dyDescent="0.3">
      <c r="A6" s="15" t="s">
        <v>5</v>
      </c>
      <c r="B6" s="9">
        <v>2786</v>
      </c>
      <c r="C6" s="16">
        <f>B6/B16</f>
        <v>0.15116657623440044</v>
      </c>
    </row>
    <row r="7" spans="1:17" x14ac:dyDescent="0.25">
      <c r="A7" s="15" t="s">
        <v>6</v>
      </c>
      <c r="B7" s="9">
        <v>12</v>
      </c>
      <c r="C7" s="16">
        <f>B7/B16</f>
        <v>6.5111231687466087E-4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288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4</v>
      </c>
      <c r="C8" s="16">
        <f>B8/B16</f>
        <v>2.1703743895822031E-4</v>
      </c>
      <c r="E8" s="15"/>
      <c r="F8" s="8" t="s">
        <v>60</v>
      </c>
      <c r="G8" s="9">
        <v>806</v>
      </c>
      <c r="H8" s="16">
        <f>G8/G11</f>
        <v>0.28034782608695652</v>
      </c>
      <c r="J8" s="15"/>
      <c r="K8" s="8" t="s">
        <v>186</v>
      </c>
      <c r="L8" s="9">
        <v>670</v>
      </c>
      <c r="M8" s="16" t="e">
        <f>L8/L12</f>
        <v>#DIV/0!</v>
      </c>
      <c r="O8" s="15" t="s">
        <v>532</v>
      </c>
      <c r="P8" s="9"/>
      <c r="Q8" s="16" t="e">
        <f>P8/P11</f>
        <v>#DIV/0!</v>
      </c>
    </row>
    <row r="9" spans="1:17" x14ac:dyDescent="0.25">
      <c r="A9" s="15" t="s">
        <v>8</v>
      </c>
      <c r="B9" s="9">
        <v>54</v>
      </c>
      <c r="C9" s="16">
        <f>B9/B16</f>
        <v>2.9300054259359738E-3</v>
      </c>
      <c r="E9" s="15"/>
      <c r="F9" s="8" t="s">
        <v>61</v>
      </c>
      <c r="G9" s="9">
        <v>1104</v>
      </c>
      <c r="H9" s="16">
        <f>G9/G11</f>
        <v>0.38400000000000001</v>
      </c>
      <c r="J9" s="15"/>
      <c r="K9" s="10" t="s">
        <v>185</v>
      </c>
      <c r="L9" s="9">
        <v>834</v>
      </c>
      <c r="M9" s="16">
        <f>L9/L11</f>
        <v>0.35056746532156369</v>
      </c>
      <c r="O9" s="15" t="s">
        <v>533</v>
      </c>
      <c r="P9" s="9"/>
      <c r="Q9" s="16" t="e">
        <f>P9/P11</f>
        <v>#DIV/0!</v>
      </c>
    </row>
    <row r="10" spans="1:17" ht="16.5" thickBot="1" x14ac:dyDescent="0.3">
      <c r="A10" s="15" t="s">
        <v>9</v>
      </c>
      <c r="B10" s="9">
        <v>595</v>
      </c>
      <c r="C10" s="16">
        <f>B10/B16</f>
        <v>3.2284319045035266E-2</v>
      </c>
      <c r="E10" s="15"/>
      <c r="F10" s="24" t="s">
        <v>62</v>
      </c>
      <c r="G10" s="28">
        <v>965</v>
      </c>
      <c r="H10" s="29">
        <f>G10/G11</f>
        <v>0.33565217391304347</v>
      </c>
      <c r="J10" s="15"/>
      <c r="K10" s="24" t="s">
        <v>187</v>
      </c>
      <c r="L10" s="28">
        <v>875</v>
      </c>
      <c r="M10" s="29">
        <f>L10/L11</f>
        <v>0.367801597309794</v>
      </c>
      <c r="O10" s="17" t="s">
        <v>534</v>
      </c>
      <c r="P10" s="40"/>
      <c r="Q10" s="41" t="e">
        <f>P10/P11</f>
        <v>#DIV/0!</v>
      </c>
    </row>
    <row r="11" spans="1:17" ht="16.5" thickBot="1" x14ac:dyDescent="0.3">
      <c r="A11" s="15" t="s">
        <v>10</v>
      </c>
      <c r="B11" s="9">
        <v>30</v>
      </c>
      <c r="C11" s="16">
        <f>B11/B16</f>
        <v>1.6277807921866521E-3</v>
      </c>
      <c r="E11" s="27"/>
      <c r="F11" s="32" t="s">
        <v>15</v>
      </c>
      <c r="G11" s="45">
        <f>SUM(G8:G10)</f>
        <v>2875</v>
      </c>
      <c r="H11" s="34">
        <f>SUM(H8:H10)</f>
        <v>1</v>
      </c>
      <c r="J11" s="27"/>
      <c r="K11" s="32" t="s">
        <v>15</v>
      </c>
      <c r="L11" s="45">
        <f>SUM(L8:L10)</f>
        <v>2379</v>
      </c>
      <c r="M11" s="34" t="e">
        <f>SUM(M8:M10)</f>
        <v>#DIV/0!</v>
      </c>
      <c r="O11" s="32" t="s">
        <v>15</v>
      </c>
      <c r="P11" s="45">
        <f>SUM(P8:P10)</f>
        <v>0</v>
      </c>
      <c r="Q11" s="34" t="e">
        <f>SUM(Q8:Q10)</f>
        <v>#DIV/0!</v>
      </c>
    </row>
    <row r="12" spans="1:17" ht="16.5" thickBot="1" x14ac:dyDescent="0.3">
      <c r="A12" s="15" t="s">
        <v>11</v>
      </c>
      <c r="B12" s="9">
        <v>3789</v>
      </c>
      <c r="C12" s="16">
        <f>B12/B16</f>
        <v>0.20558871405317417</v>
      </c>
      <c r="F12" s="4"/>
    </row>
    <row r="13" spans="1:17" x14ac:dyDescent="0.25">
      <c r="A13" s="15" t="s">
        <v>12</v>
      </c>
      <c r="B13" s="9">
        <v>18</v>
      </c>
      <c r="C13" s="16">
        <f>B13/B16</f>
        <v>9.7666847531199135E-4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</row>
    <row r="14" spans="1:17" x14ac:dyDescent="0.25">
      <c r="A14" s="15" t="s">
        <v>13</v>
      </c>
      <c r="B14" s="9">
        <v>9124</v>
      </c>
      <c r="C14" s="16">
        <f>B14/B16</f>
        <v>0.49506239826370046</v>
      </c>
      <c r="E14" s="21"/>
      <c r="F14" s="10" t="s">
        <v>64</v>
      </c>
      <c r="G14" s="9">
        <v>1377</v>
      </c>
      <c r="H14" s="16">
        <f>G14/G17</f>
        <v>0.5005452562704471</v>
      </c>
      <c r="J14" s="15"/>
      <c r="K14" s="8" t="s">
        <v>250</v>
      </c>
      <c r="L14" s="9">
        <v>2848</v>
      </c>
      <c r="M14" s="16">
        <f>L14/L16</f>
        <v>0.4979891589438713</v>
      </c>
    </row>
    <row r="15" spans="1:17" ht="16.5" thickBot="1" x14ac:dyDescent="0.3">
      <c r="A15" s="22" t="s">
        <v>14</v>
      </c>
      <c r="B15" s="28">
        <v>127</v>
      </c>
      <c r="C15" s="29">
        <f>B15/B16</f>
        <v>6.8909386869234939E-3</v>
      </c>
      <c r="E15" s="21"/>
      <c r="F15" s="10" t="s">
        <v>65</v>
      </c>
      <c r="G15" s="9">
        <v>874</v>
      </c>
      <c r="H15" s="16">
        <f>G15/G17</f>
        <v>0.31770265358051619</v>
      </c>
      <c r="J15" s="15"/>
      <c r="K15" s="10" t="s">
        <v>249</v>
      </c>
      <c r="L15" s="28">
        <v>2871</v>
      </c>
      <c r="M15" s="29">
        <f>L15/L16</f>
        <v>0.5020108410561287</v>
      </c>
    </row>
    <row r="16" spans="1:17" ht="16.5" thickBot="1" x14ac:dyDescent="0.3">
      <c r="A16" s="32" t="s">
        <v>15</v>
      </c>
      <c r="B16" s="45">
        <f>SUM(B3:B15)</f>
        <v>18430</v>
      </c>
      <c r="C16" s="34">
        <f>SUM(C3:C15)</f>
        <v>1</v>
      </c>
      <c r="E16" s="15"/>
      <c r="F16" s="31" t="s">
        <v>66</v>
      </c>
      <c r="G16" s="28">
        <v>500</v>
      </c>
      <c r="H16" s="29">
        <f>G16/G17</f>
        <v>0.1817520901490367</v>
      </c>
      <c r="J16" s="27"/>
      <c r="K16" s="32" t="s">
        <v>15</v>
      </c>
      <c r="L16" s="45">
        <f>SUM(L14:L15)</f>
        <v>5719</v>
      </c>
      <c r="M16" s="34">
        <f>SUM(M14:M15)</f>
        <v>1</v>
      </c>
    </row>
    <row r="17" spans="1:8" ht="16.5" thickBot="1" x14ac:dyDescent="0.3">
      <c r="E17" s="27"/>
      <c r="F17" s="38" t="s">
        <v>15</v>
      </c>
      <c r="G17" s="45">
        <f>SUM(G14:G16)</f>
        <v>2751</v>
      </c>
      <c r="H17" s="34">
        <f>SUM(H14:H16)</f>
        <v>1</v>
      </c>
    </row>
    <row r="18" spans="1:8" ht="16.5" thickBot="1" x14ac:dyDescent="0.3">
      <c r="A18" s="12" t="s">
        <v>18</v>
      </c>
      <c r="B18" s="42" t="s">
        <v>16</v>
      </c>
      <c r="C18" s="14" t="s">
        <v>17</v>
      </c>
      <c r="F18" s="5"/>
    </row>
    <row r="19" spans="1:8" x14ac:dyDescent="0.25">
      <c r="A19" s="15" t="s">
        <v>19</v>
      </c>
      <c r="B19" s="9">
        <v>363</v>
      </c>
      <c r="C19" s="16">
        <f>B19/B24</f>
        <v>2.1763894717908749E-2</v>
      </c>
      <c r="E19" s="12" t="s">
        <v>67</v>
      </c>
      <c r="F19" s="13"/>
      <c r="G19" s="42" t="s">
        <v>16</v>
      </c>
      <c r="H19" s="19" t="s">
        <v>17</v>
      </c>
    </row>
    <row r="20" spans="1:8" x14ac:dyDescent="0.25">
      <c r="A20" s="15" t="s">
        <v>20</v>
      </c>
      <c r="B20" s="9">
        <v>411</v>
      </c>
      <c r="C20" s="16">
        <f>B20/B24</f>
        <v>2.4641765093830564E-2</v>
      </c>
      <c r="E20" s="15"/>
      <c r="F20" s="11" t="s">
        <v>68</v>
      </c>
      <c r="G20" s="9">
        <v>1223</v>
      </c>
      <c r="H20" s="16">
        <f>G20/G22</f>
        <v>0.46661579549790155</v>
      </c>
    </row>
    <row r="21" spans="1:8" ht="16.5" thickBot="1" x14ac:dyDescent="0.3">
      <c r="A21" s="15" t="s">
        <v>21</v>
      </c>
      <c r="B21" s="9">
        <v>5304</v>
      </c>
      <c r="C21" s="16">
        <f>B21/B24</f>
        <v>0.31800467653936088</v>
      </c>
      <c r="E21" s="15"/>
      <c r="F21" s="23" t="s">
        <v>69</v>
      </c>
      <c r="G21" s="28">
        <v>1398</v>
      </c>
      <c r="H21" s="29">
        <f>G21/G22</f>
        <v>0.53338420450209845</v>
      </c>
    </row>
    <row r="22" spans="1:8" ht="16.5" thickBot="1" x14ac:dyDescent="0.3">
      <c r="A22" s="15" t="s">
        <v>22</v>
      </c>
      <c r="B22" s="9">
        <v>591</v>
      </c>
      <c r="C22" s="16">
        <f>B22/B24</f>
        <v>3.5433779003537384E-2</v>
      </c>
      <c r="E22" s="27"/>
      <c r="F22" s="39" t="s">
        <v>15</v>
      </c>
      <c r="G22" s="45">
        <f>SUM(G20:G21)</f>
        <v>2621</v>
      </c>
      <c r="H22" s="34">
        <f>SUM(H20:H21)</f>
        <v>1</v>
      </c>
    </row>
    <row r="23" spans="1:8" ht="16.5" thickBot="1" x14ac:dyDescent="0.3">
      <c r="A23" s="22" t="s">
        <v>23</v>
      </c>
      <c r="B23" s="28">
        <v>10010</v>
      </c>
      <c r="C23" s="29">
        <f>B23/B24</f>
        <v>0.6001558846453624</v>
      </c>
      <c r="F23" s="3"/>
    </row>
    <row r="24" spans="1:8" ht="16.5" thickBot="1" x14ac:dyDescent="0.3">
      <c r="A24" s="35" t="s">
        <v>15</v>
      </c>
      <c r="B24" s="45">
        <f>SUM(B19:B23)</f>
        <v>16679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8" ht="16.5" thickBot="1" x14ac:dyDescent="0.3">
      <c r="E25" s="15"/>
      <c r="F25" s="11" t="s">
        <v>71</v>
      </c>
      <c r="G25" s="9">
        <v>846</v>
      </c>
      <c r="H25" s="16">
        <f>G25/G29</f>
        <v>0.32892690513219286</v>
      </c>
    </row>
    <row r="26" spans="1:8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466</v>
      </c>
      <c r="H26" s="16">
        <f>G26/G29</f>
        <v>0.18118195956454122</v>
      </c>
    </row>
    <row r="27" spans="1:8" x14ac:dyDescent="0.25">
      <c r="A27" s="15" t="s">
        <v>35</v>
      </c>
      <c r="B27" s="9">
        <v>13512</v>
      </c>
      <c r="C27" s="16">
        <f>B27/B29</f>
        <v>0.83335389169853213</v>
      </c>
      <c r="E27" s="15"/>
      <c r="F27" s="11" t="s">
        <v>73</v>
      </c>
      <c r="G27" s="9">
        <v>361</v>
      </c>
      <c r="H27" s="16">
        <f>G27/G29</f>
        <v>0.14035769828926906</v>
      </c>
    </row>
    <row r="28" spans="1:8" ht="16.5" thickBot="1" x14ac:dyDescent="0.3">
      <c r="A28" s="22" t="s">
        <v>36</v>
      </c>
      <c r="B28" s="28">
        <v>2702</v>
      </c>
      <c r="C28" s="29">
        <f>B28/B29</f>
        <v>0.16664610830146787</v>
      </c>
      <c r="E28" s="15"/>
      <c r="F28" s="23" t="s">
        <v>74</v>
      </c>
      <c r="G28" s="28">
        <v>899</v>
      </c>
      <c r="H28" s="29">
        <f>G28/G29</f>
        <v>0.34953343701399692</v>
      </c>
    </row>
    <row r="29" spans="1:8" ht="16.5" thickBot="1" x14ac:dyDescent="0.3">
      <c r="A29" s="32" t="s">
        <v>15</v>
      </c>
      <c r="B29" s="45">
        <f>SUM(B27:B28)</f>
        <v>16214</v>
      </c>
      <c r="C29" s="34">
        <f>SUM(C27:C28)</f>
        <v>1</v>
      </c>
      <c r="E29" s="27"/>
      <c r="F29" s="39" t="s">
        <v>15</v>
      </c>
      <c r="G29" s="45">
        <f>SUM(G25:G28)</f>
        <v>2572</v>
      </c>
      <c r="H29" s="34">
        <f>SUM(H25:H28)</f>
        <v>1</v>
      </c>
    </row>
    <row r="30" spans="1:8" ht="16.5" thickBot="1" x14ac:dyDescent="0.3">
      <c r="E30" s="4"/>
      <c r="F30" s="3"/>
      <c r="G30" s="43"/>
      <c r="H30" s="6"/>
    </row>
    <row r="31" spans="1:8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8" x14ac:dyDescent="0.25">
      <c r="A32" s="15" t="s">
        <v>38</v>
      </c>
      <c r="B32" s="9">
        <v>3319</v>
      </c>
      <c r="C32" s="16">
        <f>B32/B34</f>
        <v>0.25758634070624759</v>
      </c>
      <c r="E32" s="15"/>
      <c r="F32" s="11" t="s">
        <v>628</v>
      </c>
      <c r="G32" s="95">
        <v>823</v>
      </c>
      <c r="H32" s="16">
        <f>G32/G37</f>
        <v>0.3325252525252525</v>
      </c>
    </row>
    <row r="33" spans="1:8" ht="16.5" thickBot="1" x14ac:dyDescent="0.3">
      <c r="A33" s="22" t="s">
        <v>39</v>
      </c>
      <c r="B33" s="28">
        <v>9566</v>
      </c>
      <c r="C33" s="29">
        <f>B33/B34</f>
        <v>0.74241365929375247</v>
      </c>
      <c r="E33" s="15"/>
      <c r="F33" s="11" t="s">
        <v>629</v>
      </c>
      <c r="G33" s="95">
        <v>396</v>
      </c>
      <c r="H33" s="16">
        <f>G33/G37</f>
        <v>0.16</v>
      </c>
    </row>
    <row r="34" spans="1:8" ht="16.5" thickBot="1" x14ac:dyDescent="0.3">
      <c r="A34" s="32" t="s">
        <v>15</v>
      </c>
      <c r="B34" s="45">
        <f>SUM(B32:B33)</f>
        <v>12885</v>
      </c>
      <c r="C34" s="34">
        <f>SUM(C32:C33)</f>
        <v>1</v>
      </c>
      <c r="E34" s="15"/>
      <c r="F34" s="11" t="s">
        <v>630</v>
      </c>
      <c r="G34" s="95">
        <v>538</v>
      </c>
      <c r="H34" s="16">
        <f>G34/G37</f>
        <v>0.21737373737373739</v>
      </c>
    </row>
    <row r="35" spans="1:8" ht="16.5" thickBot="1" x14ac:dyDescent="0.3">
      <c r="E35" s="15"/>
      <c r="F35" s="11" t="s">
        <v>631</v>
      </c>
      <c r="G35" s="95">
        <v>507</v>
      </c>
      <c r="H35" s="16">
        <f>G35/G37</f>
        <v>0.20484848484848484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211</v>
      </c>
      <c r="H36" s="29">
        <f>G36/G37</f>
        <v>8.5252525252525246E-2</v>
      </c>
    </row>
    <row r="37" spans="1:8" ht="16.5" thickBot="1" x14ac:dyDescent="0.3">
      <c r="A37" s="15" t="s">
        <v>53</v>
      </c>
      <c r="B37" s="9">
        <v>9997</v>
      </c>
      <c r="C37" s="16">
        <f>B37/B39</f>
        <v>0.67592968221771466</v>
      </c>
      <c r="E37" s="27"/>
      <c r="F37" s="39" t="s">
        <v>15</v>
      </c>
      <c r="G37" s="97">
        <f>SUM(G32:G36)</f>
        <v>2475</v>
      </c>
      <c r="H37" s="37">
        <f>SUM(H32:H36)</f>
        <v>0.99999999999999989</v>
      </c>
    </row>
    <row r="38" spans="1:8" ht="16.5" thickBot="1" x14ac:dyDescent="0.3">
      <c r="A38" s="22" t="s">
        <v>54</v>
      </c>
      <c r="B38" s="28">
        <v>4793</v>
      </c>
      <c r="C38" s="29">
        <f>B38/B39</f>
        <v>0.32407031778228534</v>
      </c>
      <c r="F38" s="3"/>
    </row>
    <row r="39" spans="1:8" ht="16.5" thickBot="1" x14ac:dyDescent="0.3">
      <c r="A39" s="32" t="s">
        <v>15</v>
      </c>
      <c r="B39" s="45">
        <f>SUM(B37:B38)</f>
        <v>14790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1070</v>
      </c>
      <c r="H40" s="16">
        <f>G40/G44</f>
        <v>0.45319779754341383</v>
      </c>
    </row>
    <row r="41" spans="1:8" x14ac:dyDescent="0.25">
      <c r="E41" s="15"/>
      <c r="F41" s="11" t="s">
        <v>77</v>
      </c>
      <c r="G41" s="9">
        <v>435</v>
      </c>
      <c r="H41" s="16">
        <f>G41/G44</f>
        <v>0.18424396442185514</v>
      </c>
    </row>
    <row r="42" spans="1:8" x14ac:dyDescent="0.25">
      <c r="E42" s="15"/>
      <c r="F42" s="11" t="s">
        <v>78</v>
      </c>
      <c r="G42" s="9">
        <v>488</v>
      </c>
      <c r="H42" s="16">
        <f>G42/G44</f>
        <v>0.20669207962727656</v>
      </c>
    </row>
    <row r="43" spans="1:8" ht="16.5" thickBot="1" x14ac:dyDescent="0.3">
      <c r="E43" s="15"/>
      <c r="F43" s="23" t="s">
        <v>79</v>
      </c>
      <c r="G43" s="28">
        <v>368</v>
      </c>
      <c r="H43" s="29">
        <f>G43/G44</f>
        <v>0.15586615840745446</v>
      </c>
    </row>
    <row r="44" spans="1:8" ht="16.5" thickBot="1" x14ac:dyDescent="0.3">
      <c r="E44" s="27"/>
      <c r="F44" s="39" t="s">
        <v>15</v>
      </c>
      <c r="G44" s="45">
        <f>SUM(G40:G43)</f>
        <v>2361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1540</v>
      </c>
      <c r="H47" s="16">
        <f>G47/G49</f>
        <v>0.67603160667251971</v>
      </c>
    </row>
    <row r="48" spans="1:8" ht="16.5" thickBot="1" x14ac:dyDescent="0.3">
      <c r="B48"/>
      <c r="E48" s="15"/>
      <c r="F48" s="23" t="s">
        <v>82</v>
      </c>
      <c r="G48" s="28">
        <v>738</v>
      </c>
      <c r="H48" s="29">
        <f>G48/G49</f>
        <v>0.32396839332748023</v>
      </c>
    </row>
    <row r="49" spans="2:8" ht="16.5" thickBot="1" x14ac:dyDescent="0.3">
      <c r="B49"/>
      <c r="E49" s="27"/>
      <c r="F49" s="39" t="s">
        <v>15</v>
      </c>
      <c r="G49" s="45">
        <f>SUM(G47:G48)</f>
        <v>2278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1538</v>
      </c>
      <c r="H52" s="16">
        <f>G52/G54</f>
        <v>0.69435665914221223</v>
      </c>
    </row>
    <row r="53" spans="2:8" ht="16.5" thickBot="1" x14ac:dyDescent="0.3">
      <c r="B53"/>
      <c r="E53" s="15"/>
      <c r="F53" s="23" t="s">
        <v>85</v>
      </c>
      <c r="G53" s="28">
        <v>677</v>
      </c>
      <c r="H53" s="29">
        <f>G53/G54</f>
        <v>0.30564334085778783</v>
      </c>
    </row>
    <row r="54" spans="2:8" ht="16.5" thickBot="1" x14ac:dyDescent="0.3">
      <c r="B54"/>
      <c r="E54" s="27"/>
      <c r="F54" s="39" t="s">
        <v>15</v>
      </c>
      <c r="G54" s="45">
        <f>SUM(G52:G53)</f>
        <v>2215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1008</v>
      </c>
      <c r="H57" s="16">
        <f>G57/G59</f>
        <v>0.43448275862068964</v>
      </c>
    </row>
    <row r="58" spans="2:8" ht="16.5" thickBot="1" x14ac:dyDescent="0.3">
      <c r="B58"/>
      <c r="E58" s="15"/>
      <c r="F58" s="23" t="s">
        <v>88</v>
      </c>
      <c r="G58" s="28">
        <v>1312</v>
      </c>
      <c r="H58" s="29">
        <f>G58/G59</f>
        <v>0.56551724137931036</v>
      </c>
    </row>
    <row r="59" spans="2:8" ht="16.5" thickBot="1" x14ac:dyDescent="0.3">
      <c r="B59"/>
      <c r="E59" s="27"/>
      <c r="F59" s="39" t="s">
        <v>15</v>
      </c>
      <c r="G59" s="45">
        <f>SUM(G57:G58)</f>
        <v>2320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1123</v>
      </c>
      <c r="H62" s="16">
        <f>G62/G64</f>
        <v>0.48426045709357479</v>
      </c>
    </row>
    <row r="63" spans="2:8" ht="16.5" thickBot="1" x14ac:dyDescent="0.3">
      <c r="B63"/>
      <c r="E63" s="15"/>
      <c r="F63" s="23" t="s">
        <v>91</v>
      </c>
      <c r="G63" s="28">
        <v>1196</v>
      </c>
      <c r="H63" s="29">
        <f>G63/G64</f>
        <v>0.51573954290642521</v>
      </c>
    </row>
    <row r="64" spans="2:8" ht="16.5" thickBot="1" x14ac:dyDescent="0.3">
      <c r="B64"/>
      <c r="E64" s="27"/>
      <c r="F64" s="39" t="s">
        <v>15</v>
      </c>
      <c r="G64" s="45">
        <f>SUM(G62:G63)</f>
        <v>2319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1121</v>
      </c>
      <c r="H67" s="16">
        <f>G67/G70</f>
        <v>0.37466577540106955</v>
      </c>
    </row>
    <row r="68" spans="2:8" x14ac:dyDescent="0.25">
      <c r="B68"/>
      <c r="E68" s="15"/>
      <c r="F68" s="11" t="s">
        <v>94</v>
      </c>
      <c r="G68" s="9">
        <v>744</v>
      </c>
      <c r="H68" s="16">
        <f>G68/G70</f>
        <v>0.24866310160427807</v>
      </c>
    </row>
    <row r="69" spans="2:8" ht="16.5" thickBot="1" x14ac:dyDescent="0.3">
      <c r="B69"/>
      <c r="E69" s="15"/>
      <c r="F69" s="23" t="s">
        <v>95</v>
      </c>
      <c r="G69" s="28">
        <v>1127</v>
      </c>
      <c r="H69" s="29">
        <f>G69/G70</f>
        <v>0.37667112299465239</v>
      </c>
    </row>
    <row r="70" spans="2:8" ht="16.5" thickBot="1" x14ac:dyDescent="0.3">
      <c r="B70"/>
      <c r="E70" s="27"/>
      <c r="F70" s="39" t="s">
        <v>15</v>
      </c>
      <c r="G70" s="45">
        <f>SUM(G67:G69)</f>
        <v>2992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1026</v>
      </c>
      <c r="H73" s="16">
        <f>G73/G75</f>
        <v>0.36241610738255031</v>
      </c>
    </row>
    <row r="74" spans="2:8" ht="16.5" thickBot="1" x14ac:dyDescent="0.3">
      <c r="B74"/>
      <c r="E74" s="15"/>
      <c r="F74" s="23" t="s">
        <v>98</v>
      </c>
      <c r="G74" s="28">
        <v>1805</v>
      </c>
      <c r="H74" s="29">
        <f>G74/G75</f>
        <v>0.63758389261744963</v>
      </c>
    </row>
    <row r="75" spans="2:8" ht="16.5" thickBot="1" x14ac:dyDescent="0.3">
      <c r="B75"/>
      <c r="E75" s="27"/>
      <c r="F75" s="39" t="s">
        <v>15</v>
      </c>
      <c r="G75" s="45">
        <f>SUM(G73:G74)</f>
        <v>2831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2399</v>
      </c>
      <c r="H78" s="16">
        <f>G78/G82</f>
        <v>0.71740430622009566</v>
      </c>
    </row>
    <row r="79" spans="2:8" x14ac:dyDescent="0.25">
      <c r="B79"/>
      <c r="E79" s="22"/>
      <c r="F79" s="23" t="s">
        <v>101</v>
      </c>
      <c r="G79" s="28">
        <v>195</v>
      </c>
      <c r="H79" s="29">
        <f>G79/G82</f>
        <v>5.8313397129186602E-2</v>
      </c>
    </row>
    <row r="80" spans="2:8" x14ac:dyDescent="0.25">
      <c r="B80"/>
      <c r="E80" s="15"/>
      <c r="F80" s="11" t="s">
        <v>635</v>
      </c>
      <c r="G80" s="9">
        <v>570</v>
      </c>
      <c r="H80" s="16">
        <f>G80/G82</f>
        <v>0.17045454545454544</v>
      </c>
    </row>
    <row r="81" spans="2:8" ht="16.5" thickBot="1" x14ac:dyDescent="0.3">
      <c r="B81"/>
      <c r="E81" s="17"/>
      <c r="F81" s="91" t="s">
        <v>636</v>
      </c>
      <c r="G81" s="40">
        <v>180</v>
      </c>
      <c r="H81" s="41">
        <f>G81/G82</f>
        <v>5.3827751196172252E-2</v>
      </c>
    </row>
    <row r="82" spans="2:8" ht="16.5" thickBot="1" x14ac:dyDescent="0.3">
      <c r="B82"/>
      <c r="E82" s="104"/>
      <c r="F82" s="105" t="s">
        <v>15</v>
      </c>
      <c r="G82" s="106">
        <f>SUM(G78:G81)</f>
        <v>3344</v>
      </c>
      <c r="H82" s="107">
        <f>SUM(H78:H81)</f>
        <v>0.99999999999999989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1161</v>
      </c>
      <c r="H85" s="16">
        <f>G85/G88</f>
        <v>0.40580216707444949</v>
      </c>
    </row>
    <row r="86" spans="2:8" x14ac:dyDescent="0.25">
      <c r="B86"/>
      <c r="E86" s="15"/>
      <c r="F86" s="11" t="s">
        <v>104</v>
      </c>
      <c r="G86" s="9">
        <v>1023</v>
      </c>
      <c r="H86" s="16">
        <f>G86/G88</f>
        <v>0.3575672841663754</v>
      </c>
    </row>
    <row r="87" spans="2:8" ht="16.5" thickBot="1" x14ac:dyDescent="0.3">
      <c r="B87"/>
      <c r="E87" s="15"/>
      <c r="F87" s="23" t="s">
        <v>105</v>
      </c>
      <c r="G87" s="28">
        <v>677</v>
      </c>
      <c r="H87" s="29">
        <f>G87/G88</f>
        <v>0.23663054875917511</v>
      </c>
    </row>
    <row r="88" spans="2:8" ht="16.5" thickBot="1" x14ac:dyDescent="0.3">
      <c r="B88"/>
      <c r="E88" s="27"/>
      <c r="F88" s="39" t="s">
        <v>15</v>
      </c>
      <c r="G88" s="45">
        <f>SUM(G85:G87)</f>
        <v>2861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1812</v>
      </c>
      <c r="H91" s="16">
        <f>G91/G93</f>
        <v>0.64118895966029721</v>
      </c>
    </row>
    <row r="92" spans="2:8" ht="16.5" thickBot="1" x14ac:dyDescent="0.3">
      <c r="B92"/>
      <c r="E92" s="15"/>
      <c r="F92" s="23" t="s">
        <v>108</v>
      </c>
      <c r="G92" s="28">
        <v>1014</v>
      </c>
      <c r="H92" s="29">
        <f>G92/G93</f>
        <v>0.35881104033970274</v>
      </c>
    </row>
    <row r="93" spans="2:8" ht="16.5" thickBot="1" x14ac:dyDescent="0.3">
      <c r="B93"/>
      <c r="E93" s="27"/>
      <c r="F93" s="39" t="s">
        <v>15</v>
      </c>
      <c r="G93" s="45">
        <f>SUM(G91:G92)</f>
        <v>2826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1239</v>
      </c>
      <c r="H96" s="16">
        <f>G96/G98</f>
        <v>0.45787139689578715</v>
      </c>
    </row>
    <row r="97" spans="2:8" ht="16.5" thickBot="1" x14ac:dyDescent="0.3">
      <c r="B97"/>
      <c r="E97" s="15"/>
      <c r="F97" s="23" t="s">
        <v>111</v>
      </c>
      <c r="G97" s="28">
        <v>1467</v>
      </c>
      <c r="H97" s="29">
        <f>G97/G98</f>
        <v>0.54212860310421285</v>
      </c>
    </row>
    <row r="98" spans="2:8" ht="16.5" thickBot="1" x14ac:dyDescent="0.3">
      <c r="B98"/>
      <c r="E98" s="27"/>
      <c r="F98" s="39" t="s">
        <v>15</v>
      </c>
      <c r="G98" s="45">
        <f>SUM(G96:G97)</f>
        <v>2706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802</v>
      </c>
      <c r="H101" s="16">
        <f>G101/G103</f>
        <v>0.54189189189189191</v>
      </c>
    </row>
    <row r="102" spans="2:8" ht="16.5" thickBot="1" x14ac:dyDescent="0.3">
      <c r="B102"/>
      <c r="E102" s="15"/>
      <c r="F102" s="23" t="s">
        <v>114</v>
      </c>
      <c r="G102" s="28">
        <v>678</v>
      </c>
      <c r="H102" s="29">
        <f>G102/G103</f>
        <v>0.45810810810810809</v>
      </c>
    </row>
    <row r="103" spans="2:8" ht="16.5" thickBot="1" x14ac:dyDescent="0.3">
      <c r="B103"/>
      <c r="E103" s="27"/>
      <c r="F103" s="39" t="s">
        <v>15</v>
      </c>
      <c r="G103" s="45">
        <f>SUM(G101:G102)</f>
        <v>1480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788</v>
      </c>
      <c r="H106" s="16">
        <f>G106/G108</f>
        <v>0.46028037383177572</v>
      </c>
    </row>
    <row r="107" spans="2:8" ht="16.5" thickBot="1" x14ac:dyDescent="0.3">
      <c r="B107"/>
      <c r="E107" s="15"/>
      <c r="F107" s="23" t="s">
        <v>117</v>
      </c>
      <c r="G107" s="28">
        <v>924</v>
      </c>
      <c r="H107" s="29">
        <f>G107/G108</f>
        <v>0.53971962616822433</v>
      </c>
    </row>
    <row r="108" spans="2:8" ht="16.5" thickBot="1" x14ac:dyDescent="0.3">
      <c r="B108"/>
      <c r="E108" s="27"/>
      <c r="F108" s="39" t="s">
        <v>15</v>
      </c>
      <c r="G108" s="45">
        <f>SUM(G106:G107)</f>
        <v>1712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459</v>
      </c>
      <c r="H111" s="16">
        <f>G111/G116</f>
        <v>0.11386752666832052</v>
      </c>
    </row>
    <row r="112" spans="2:8" x14ac:dyDescent="0.25">
      <c r="B112"/>
      <c r="E112" s="15"/>
      <c r="F112" s="11" t="s">
        <v>120</v>
      </c>
      <c r="G112" s="9">
        <v>128</v>
      </c>
      <c r="H112" s="16">
        <f>G112/G116</f>
        <v>3.1753907219052344E-2</v>
      </c>
    </row>
    <row r="113" spans="2:8" x14ac:dyDescent="0.25">
      <c r="B113"/>
      <c r="E113" s="15"/>
      <c r="F113" s="11" t="s">
        <v>121</v>
      </c>
      <c r="G113" s="9">
        <v>430</v>
      </c>
      <c r="H113" s="16">
        <f>G113/G116</f>
        <v>0.10667328206400396</v>
      </c>
    </row>
    <row r="114" spans="2:8" x14ac:dyDescent="0.25">
      <c r="B114"/>
      <c r="E114" s="15"/>
      <c r="F114" s="11" t="s">
        <v>122</v>
      </c>
      <c r="G114" s="9">
        <v>265</v>
      </c>
      <c r="H114" s="16">
        <f>G114/G116</f>
        <v>6.574051103944431E-2</v>
      </c>
    </row>
    <row r="115" spans="2:8" ht="16.5" thickBot="1" x14ac:dyDescent="0.3">
      <c r="B115"/>
      <c r="E115" s="15"/>
      <c r="F115" s="23" t="s">
        <v>123</v>
      </c>
      <c r="G115" s="28">
        <v>2749</v>
      </c>
      <c r="H115" s="29">
        <f>G115/G116</f>
        <v>0.6819647730091789</v>
      </c>
    </row>
    <row r="116" spans="2:8" ht="16.5" thickBot="1" x14ac:dyDescent="0.3">
      <c r="B116"/>
      <c r="E116" s="27"/>
      <c r="F116" s="39" t="s">
        <v>15</v>
      </c>
      <c r="G116" s="45">
        <f>SUM(G111:G115)</f>
        <v>4031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1482</v>
      </c>
      <c r="H119" s="16">
        <f>G119/G121</f>
        <v>0.49252243270189433</v>
      </c>
    </row>
    <row r="120" spans="2:8" ht="16.5" thickBot="1" x14ac:dyDescent="0.3">
      <c r="B120"/>
      <c r="E120" s="15"/>
      <c r="F120" s="23" t="s">
        <v>126</v>
      </c>
      <c r="G120" s="28">
        <v>1527</v>
      </c>
      <c r="H120" s="29">
        <f>G120/G121</f>
        <v>0.50747756729810567</v>
      </c>
    </row>
    <row r="121" spans="2:8" ht="16.5" thickBot="1" x14ac:dyDescent="0.3">
      <c r="B121"/>
      <c r="E121" s="27"/>
      <c r="F121" s="39" t="s">
        <v>15</v>
      </c>
      <c r="G121" s="45">
        <f>SUM(G119:G120)</f>
        <v>3009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1590</v>
      </c>
      <c r="H124" s="16">
        <f>G124/G127</f>
        <v>0.51439663539307667</v>
      </c>
    </row>
    <row r="125" spans="2:8" x14ac:dyDescent="0.25">
      <c r="B125"/>
      <c r="E125" s="15"/>
      <c r="F125" s="11" t="s">
        <v>129</v>
      </c>
      <c r="G125" s="9">
        <v>461</v>
      </c>
      <c r="H125" s="16">
        <f>G125/G127</f>
        <v>0.14914267227434488</v>
      </c>
    </row>
    <row r="126" spans="2:8" ht="16.5" thickBot="1" x14ac:dyDescent="0.3">
      <c r="B126"/>
      <c r="E126" s="15"/>
      <c r="F126" s="23" t="s">
        <v>130</v>
      </c>
      <c r="G126" s="28">
        <v>1040</v>
      </c>
      <c r="H126" s="29">
        <f>G126/G127</f>
        <v>0.33646069233257847</v>
      </c>
    </row>
    <row r="127" spans="2:8" ht="16.5" thickBot="1" x14ac:dyDescent="0.3">
      <c r="B127"/>
      <c r="E127" s="27"/>
      <c r="F127" s="39" t="s">
        <v>15</v>
      </c>
      <c r="G127" s="45">
        <f>SUM(G124:G126)</f>
        <v>3091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1454</v>
      </c>
      <c r="H130" s="16">
        <f>G130/G134</f>
        <v>0.46320484230646702</v>
      </c>
    </row>
    <row r="131" spans="2:8" x14ac:dyDescent="0.25">
      <c r="B131"/>
      <c r="E131" s="15"/>
      <c r="F131" s="11" t="s">
        <v>133</v>
      </c>
      <c r="G131" s="9">
        <v>205</v>
      </c>
      <c r="H131" s="16">
        <f>G131/G134</f>
        <v>6.5307422746097479E-2</v>
      </c>
    </row>
    <row r="132" spans="2:8" x14ac:dyDescent="0.25">
      <c r="B132"/>
      <c r="E132" s="15"/>
      <c r="F132" s="11" t="s">
        <v>134</v>
      </c>
      <c r="G132" s="9">
        <v>1223</v>
      </c>
      <c r="H132" s="16">
        <f>G132/G134</f>
        <v>0.38961452691940107</v>
      </c>
    </row>
    <row r="133" spans="2:8" ht="16.5" thickBot="1" x14ac:dyDescent="0.3">
      <c r="B133"/>
      <c r="E133" s="15"/>
      <c r="F133" s="23" t="s">
        <v>135</v>
      </c>
      <c r="G133" s="28">
        <v>257</v>
      </c>
      <c r="H133" s="29">
        <f>G133/G134</f>
        <v>8.1873208028034411E-2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3139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1552</v>
      </c>
      <c r="H137" s="16">
        <f>G137/G139</f>
        <v>0.50785340314136129</v>
      </c>
    </row>
    <row r="138" spans="2:8" ht="16.5" thickBot="1" x14ac:dyDescent="0.3">
      <c r="B138"/>
      <c r="E138" s="15"/>
      <c r="F138" s="23" t="s">
        <v>138</v>
      </c>
      <c r="G138" s="28">
        <v>1504</v>
      </c>
      <c r="H138" s="29">
        <f>G138/G139</f>
        <v>0.49214659685863876</v>
      </c>
    </row>
    <row r="139" spans="2:8" ht="16.5" thickBot="1" x14ac:dyDescent="0.3">
      <c r="B139"/>
      <c r="E139" s="27"/>
      <c r="F139" s="39" t="s">
        <v>15</v>
      </c>
      <c r="G139" s="45">
        <f>SUM(G137:G138)</f>
        <v>3056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554</v>
      </c>
      <c r="H142" s="16">
        <f>G142/G146</f>
        <v>0.17648932781140492</v>
      </c>
    </row>
    <row r="143" spans="2:8" x14ac:dyDescent="0.25">
      <c r="E143" s="15"/>
      <c r="F143" s="11" t="s">
        <v>141</v>
      </c>
      <c r="G143" s="9">
        <v>1144</v>
      </c>
      <c r="H143" s="16">
        <f>G143/G146</f>
        <v>0.3644472762026123</v>
      </c>
    </row>
    <row r="144" spans="2:8" x14ac:dyDescent="0.25">
      <c r="E144" s="15"/>
      <c r="F144" s="11" t="s">
        <v>142</v>
      </c>
      <c r="G144" s="9">
        <v>476</v>
      </c>
      <c r="H144" s="16">
        <f>G144/G146</f>
        <v>0.15164064988849951</v>
      </c>
    </row>
    <row r="145" spans="5:8" ht="16.5" thickBot="1" x14ac:dyDescent="0.3">
      <c r="E145" s="15"/>
      <c r="F145" s="23" t="s">
        <v>143</v>
      </c>
      <c r="G145" s="28">
        <v>965</v>
      </c>
      <c r="H145" s="29">
        <f>G145/G146</f>
        <v>0.30742274609748327</v>
      </c>
    </row>
    <row r="146" spans="5:8" ht="16.5" thickBot="1" x14ac:dyDescent="0.3">
      <c r="E146" s="27"/>
      <c r="F146" s="39" t="s">
        <v>15</v>
      </c>
      <c r="G146" s="45">
        <f>SUM(G142:G145)</f>
        <v>3139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1422</v>
      </c>
      <c r="H149" s="16">
        <f>G149/G152</f>
        <v>0.45057034220532322</v>
      </c>
    </row>
    <row r="150" spans="5:8" x14ac:dyDescent="0.25">
      <c r="E150" s="15"/>
      <c r="F150" s="11" t="s">
        <v>146</v>
      </c>
      <c r="G150" s="9">
        <v>475</v>
      </c>
      <c r="H150" s="16">
        <f>G150/G152</f>
        <v>0.15050697084917616</v>
      </c>
    </row>
    <row r="151" spans="5:8" ht="16.5" thickBot="1" x14ac:dyDescent="0.3">
      <c r="E151" s="15"/>
      <c r="F151" s="23" t="s">
        <v>147</v>
      </c>
      <c r="G151" s="28">
        <v>1259</v>
      </c>
      <c r="H151" s="29">
        <f>G151/G152</f>
        <v>0.39892268694550065</v>
      </c>
    </row>
    <row r="152" spans="5:8" ht="16.5" thickBot="1" x14ac:dyDescent="0.3">
      <c r="E152" s="27"/>
      <c r="F152" s="39" t="s">
        <v>15</v>
      </c>
      <c r="G152" s="45">
        <f>SUM(G149:G151)</f>
        <v>3156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1529</v>
      </c>
      <c r="H155" s="16">
        <f>G155/G158</f>
        <v>0.49578469520103763</v>
      </c>
    </row>
    <row r="156" spans="5:8" x14ac:dyDescent="0.25">
      <c r="E156" s="15"/>
      <c r="F156" s="11" t="s">
        <v>150</v>
      </c>
      <c r="G156" s="9">
        <v>459</v>
      </c>
      <c r="H156" s="16">
        <f>G156/G158</f>
        <v>0.14883268482490272</v>
      </c>
    </row>
    <row r="157" spans="5:8" ht="16.5" thickBot="1" x14ac:dyDescent="0.3">
      <c r="E157" s="15"/>
      <c r="F157" s="23" t="s">
        <v>151</v>
      </c>
      <c r="G157" s="28">
        <v>1096</v>
      </c>
      <c r="H157" s="29">
        <f>G157/G158</f>
        <v>0.35538261997405968</v>
      </c>
    </row>
    <row r="158" spans="5:8" ht="16.5" thickBot="1" x14ac:dyDescent="0.3">
      <c r="E158" s="27"/>
      <c r="F158" s="39" t="s">
        <v>15</v>
      </c>
      <c r="G158" s="45">
        <f>SUM(G155:G157)</f>
        <v>3084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1720</v>
      </c>
      <c r="H161" s="16">
        <f>G161/G163</f>
        <v>0.56560341992765539</v>
      </c>
    </row>
    <row r="162" spans="5:8" ht="16.5" thickBot="1" x14ac:dyDescent="0.3">
      <c r="E162" s="15"/>
      <c r="F162" s="23" t="s">
        <v>154</v>
      </c>
      <c r="G162" s="28">
        <v>1321</v>
      </c>
      <c r="H162" s="29">
        <f>G162/G163</f>
        <v>0.43439658007234461</v>
      </c>
    </row>
    <row r="163" spans="5:8" ht="16.5" thickBot="1" x14ac:dyDescent="0.3">
      <c r="E163" s="27"/>
      <c r="F163" s="39" t="s">
        <v>15</v>
      </c>
      <c r="G163" s="45">
        <f>SUM(G161:G162)</f>
        <v>3041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1880</v>
      </c>
      <c r="H166" s="16">
        <f>G166/G168</f>
        <v>0.63750423872499151</v>
      </c>
    </row>
    <row r="167" spans="5:8" ht="16.5" thickBot="1" x14ac:dyDescent="0.3">
      <c r="E167" s="15"/>
      <c r="F167" s="23" t="s">
        <v>157</v>
      </c>
      <c r="G167" s="28">
        <v>1069</v>
      </c>
      <c r="H167" s="29">
        <f>G167/G168</f>
        <v>0.36249576127500849</v>
      </c>
    </row>
    <row r="168" spans="5:8" ht="16.5" thickBot="1" x14ac:dyDescent="0.3">
      <c r="E168" s="27"/>
      <c r="F168" s="39" t="s">
        <v>15</v>
      </c>
      <c r="G168" s="45">
        <f>SUM(G166:G167)</f>
        <v>2949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1114</v>
      </c>
      <c r="H171" s="16">
        <f>G171/G176</f>
        <v>0.17316959427949635</v>
      </c>
    </row>
    <row r="172" spans="5:8" x14ac:dyDescent="0.25">
      <c r="E172" s="15"/>
      <c r="F172" s="11" t="s">
        <v>50</v>
      </c>
      <c r="G172" s="9">
        <v>1707</v>
      </c>
      <c r="H172" s="16">
        <f>G172/G176</f>
        <v>0.2653505362972175</v>
      </c>
    </row>
    <row r="173" spans="5:8" x14ac:dyDescent="0.25">
      <c r="E173" s="15"/>
      <c r="F173" s="11" t="s">
        <v>160</v>
      </c>
      <c r="G173" s="9">
        <v>1233</v>
      </c>
      <c r="H173" s="16">
        <f>G173/G176</f>
        <v>0.1916679620705736</v>
      </c>
    </row>
    <row r="174" spans="5:8" x14ac:dyDescent="0.25">
      <c r="E174" s="15"/>
      <c r="F174" s="11" t="s">
        <v>161</v>
      </c>
      <c r="G174" s="9">
        <v>630</v>
      </c>
      <c r="H174" s="16">
        <f>G174/G176</f>
        <v>9.793253536452666E-2</v>
      </c>
    </row>
    <row r="175" spans="5:8" ht="16.5" thickBot="1" x14ac:dyDescent="0.3">
      <c r="E175" s="15"/>
      <c r="F175" s="23" t="s">
        <v>162</v>
      </c>
      <c r="G175" s="28">
        <v>1749</v>
      </c>
      <c r="H175" s="29">
        <f>G175/G176</f>
        <v>0.2718793719881859</v>
      </c>
    </row>
    <row r="176" spans="5:8" ht="16.5" thickBot="1" x14ac:dyDescent="0.3">
      <c r="E176" s="27"/>
      <c r="F176" s="39" t="s">
        <v>15</v>
      </c>
      <c r="G176" s="45">
        <f>SUM(G171:G175)</f>
        <v>6433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4914</v>
      </c>
      <c r="H179" s="16">
        <f>G179/G181</f>
        <v>0.8137108792846498</v>
      </c>
    </row>
    <row r="180" spans="5:8" ht="16.5" thickBot="1" x14ac:dyDescent="0.3">
      <c r="E180" s="15"/>
      <c r="F180" s="23" t="s">
        <v>165</v>
      </c>
      <c r="G180" s="28">
        <v>1125</v>
      </c>
      <c r="H180" s="29">
        <f>G180/G181</f>
        <v>0.18628912071535023</v>
      </c>
    </row>
    <row r="181" spans="5:8" ht="16.5" thickBot="1" x14ac:dyDescent="0.3">
      <c r="E181" s="27"/>
      <c r="F181" s="39" t="s">
        <v>15</v>
      </c>
      <c r="G181" s="45">
        <f>SUM(G179:G180)</f>
        <v>6039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3758</v>
      </c>
      <c r="H184" s="16">
        <f>G184/G186</f>
        <v>0.63759755683746178</v>
      </c>
    </row>
    <row r="185" spans="5:8" ht="16.5" thickBot="1" x14ac:dyDescent="0.3">
      <c r="E185" s="15"/>
      <c r="F185" s="23" t="s">
        <v>168</v>
      </c>
      <c r="G185" s="28">
        <v>2136</v>
      </c>
      <c r="H185" s="29">
        <f>G185/G186</f>
        <v>0.36240244316253817</v>
      </c>
    </row>
    <row r="186" spans="5:8" ht="16.5" thickBot="1" x14ac:dyDescent="0.3">
      <c r="E186" s="27"/>
      <c r="F186" s="39" t="s">
        <v>15</v>
      </c>
      <c r="G186" s="45">
        <f>SUM(G184:G185)</f>
        <v>5894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0.5" customWidth="1"/>
    <col min="16" max="16" width="9.875" style="1" customWidth="1"/>
    <col min="17" max="17" width="13.5" customWidth="1"/>
  </cols>
  <sheetData>
    <row r="1" spans="1:18" ht="16.5" thickBot="1" x14ac:dyDescent="0.3">
      <c r="A1" t="s">
        <v>0</v>
      </c>
    </row>
    <row r="2" spans="1:18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192</v>
      </c>
      <c r="K2" s="13"/>
      <c r="L2" s="44" t="s">
        <v>16</v>
      </c>
      <c r="M2" s="19" t="s">
        <v>17</v>
      </c>
      <c r="O2" s="12" t="s">
        <v>288</v>
      </c>
      <c r="P2" s="42" t="s">
        <v>291</v>
      </c>
      <c r="Q2" s="14" t="s">
        <v>17</v>
      </c>
      <c r="R2" s="4"/>
    </row>
    <row r="3" spans="1:18" x14ac:dyDescent="0.25">
      <c r="A3" s="15" t="s">
        <v>2</v>
      </c>
      <c r="B3" s="9">
        <v>17</v>
      </c>
      <c r="C3" s="16">
        <f>B3/B16</f>
        <v>4.278882456581928E-3</v>
      </c>
      <c r="E3" s="15" t="s">
        <v>56</v>
      </c>
      <c r="F3" s="8" t="s">
        <v>57</v>
      </c>
      <c r="G3" s="9">
        <v>383</v>
      </c>
      <c r="H3" s="16">
        <f>G3/G5</f>
        <v>0.46368038740920098</v>
      </c>
      <c r="J3" s="15"/>
      <c r="K3" s="8" t="s">
        <v>194</v>
      </c>
      <c r="L3" s="9">
        <v>372</v>
      </c>
      <c r="M3" s="16">
        <f>L3/L5</f>
        <v>0.52394366197183095</v>
      </c>
      <c r="O3" s="15" t="s">
        <v>289</v>
      </c>
      <c r="P3" s="46">
        <v>572</v>
      </c>
      <c r="Q3" s="57">
        <f>P3/P5</f>
        <v>0.60529100529100532</v>
      </c>
      <c r="R3" s="4"/>
    </row>
    <row r="4" spans="1:18" ht="16.5" thickBot="1" x14ac:dyDescent="0.3">
      <c r="A4" s="15" t="s">
        <v>3</v>
      </c>
      <c r="B4" s="9">
        <v>393</v>
      </c>
      <c r="C4" s="16">
        <f>B4/B16</f>
        <v>9.8917694437452811E-2</v>
      </c>
      <c r="E4" s="15"/>
      <c r="F4" s="24" t="s">
        <v>58</v>
      </c>
      <c r="G4" s="28">
        <v>443</v>
      </c>
      <c r="H4" s="29">
        <f>G4/G5</f>
        <v>0.53631961259079908</v>
      </c>
      <c r="J4" s="15"/>
      <c r="K4" s="24" t="s">
        <v>193</v>
      </c>
      <c r="L4" s="28">
        <v>338</v>
      </c>
      <c r="M4" s="29">
        <f>L4/L5</f>
        <v>0.47605633802816899</v>
      </c>
      <c r="O4" s="22" t="s">
        <v>290</v>
      </c>
      <c r="P4" s="60">
        <v>373</v>
      </c>
      <c r="Q4" s="58">
        <f>P4/P5</f>
        <v>0.39470899470899473</v>
      </c>
      <c r="R4" s="4"/>
    </row>
    <row r="5" spans="1:18" ht="16.5" thickBot="1" x14ac:dyDescent="0.3">
      <c r="A5" s="15" t="s">
        <v>4</v>
      </c>
      <c r="B5" s="9">
        <v>3</v>
      </c>
      <c r="C5" s="16">
        <f>B5/B16</f>
        <v>7.5509690410269323E-4</v>
      </c>
      <c r="E5" s="27"/>
      <c r="F5" s="32" t="s">
        <v>15</v>
      </c>
      <c r="G5" s="45">
        <f>SUM(G3:G4)</f>
        <v>826</v>
      </c>
      <c r="H5" s="34">
        <f>SUM(H3:H4)</f>
        <v>1</v>
      </c>
      <c r="J5" s="27"/>
      <c r="K5" s="32" t="s">
        <v>15</v>
      </c>
      <c r="L5" s="45">
        <f>SUM(L3:L4)</f>
        <v>710</v>
      </c>
      <c r="M5" s="34">
        <f>SUM(M3:M4)</f>
        <v>1</v>
      </c>
      <c r="O5" s="32" t="s">
        <v>15</v>
      </c>
      <c r="P5" s="61">
        <f>SUM(P3:P4)</f>
        <v>945</v>
      </c>
      <c r="Q5" s="59">
        <f>SUM(Q3:Q4)</f>
        <v>1</v>
      </c>
      <c r="R5" s="4"/>
    </row>
    <row r="6" spans="1:18" ht="16.5" thickBot="1" x14ac:dyDescent="0.3">
      <c r="A6" s="15" t="s">
        <v>5</v>
      </c>
      <c r="B6" s="9">
        <v>1011</v>
      </c>
      <c r="C6" s="16">
        <f>B6/B16</f>
        <v>0.25446765668260762</v>
      </c>
    </row>
    <row r="7" spans="1:18" x14ac:dyDescent="0.25">
      <c r="A7" s="15" t="s">
        <v>6</v>
      </c>
      <c r="B7" s="9">
        <v>3</v>
      </c>
      <c r="C7" s="16">
        <f>B7/B16</f>
        <v>7.5509690410269323E-4</v>
      </c>
      <c r="E7" s="12" t="s">
        <v>59</v>
      </c>
      <c r="F7" s="13"/>
      <c r="G7" s="42" t="s">
        <v>16</v>
      </c>
      <c r="H7" s="19" t="s">
        <v>17</v>
      </c>
      <c r="J7" s="12" t="s">
        <v>218</v>
      </c>
      <c r="K7" s="13"/>
      <c r="L7" s="44" t="s">
        <v>16</v>
      </c>
      <c r="M7" s="19" t="s">
        <v>17</v>
      </c>
    </row>
    <row r="8" spans="1:18" x14ac:dyDescent="0.25">
      <c r="A8" s="15" t="s">
        <v>7</v>
      </c>
      <c r="B8" s="9">
        <v>1</v>
      </c>
      <c r="C8" s="16">
        <f>B8/B16</f>
        <v>2.5169896803423108E-4</v>
      </c>
      <c r="E8" s="15"/>
      <c r="F8" s="8" t="s">
        <v>60</v>
      </c>
      <c r="G8" s="9">
        <v>239</v>
      </c>
      <c r="H8" s="16">
        <f>G8/G11</f>
        <v>0.27189988623435724</v>
      </c>
      <c r="J8" s="15"/>
      <c r="K8" s="8" t="s">
        <v>206</v>
      </c>
      <c r="L8" s="9">
        <v>561</v>
      </c>
      <c r="M8" s="16">
        <f>L8/L10</f>
        <v>0.58559498956158662</v>
      </c>
    </row>
    <row r="9" spans="1:18" ht="16.5" thickBot="1" x14ac:dyDescent="0.3">
      <c r="A9" s="15" t="s">
        <v>8</v>
      </c>
      <c r="B9" s="9">
        <v>15</v>
      </c>
      <c r="C9" s="16">
        <f>B9/B16</f>
        <v>3.7754845205134661E-3</v>
      </c>
      <c r="E9" s="15"/>
      <c r="F9" s="8" t="s">
        <v>61</v>
      </c>
      <c r="G9" s="9">
        <v>399</v>
      </c>
      <c r="H9" s="16">
        <f>G9/G11</f>
        <v>0.4539249146757679</v>
      </c>
      <c r="J9" s="15"/>
      <c r="K9" s="24" t="s">
        <v>205</v>
      </c>
      <c r="L9" s="28">
        <v>397</v>
      </c>
      <c r="M9" s="29">
        <f>L9/L10</f>
        <v>0.41440501043841338</v>
      </c>
    </row>
    <row r="10" spans="1:18" ht="16.5" thickBot="1" x14ac:dyDescent="0.3">
      <c r="A10" s="15" t="s">
        <v>9</v>
      </c>
      <c r="B10" s="9">
        <v>84</v>
      </c>
      <c r="C10" s="16">
        <f>B10/B16</f>
        <v>2.1142713314875407E-2</v>
      </c>
      <c r="E10" s="15"/>
      <c r="F10" s="24" t="s">
        <v>62</v>
      </c>
      <c r="G10" s="28">
        <v>241</v>
      </c>
      <c r="H10" s="29">
        <f>G10/G11</f>
        <v>0.27417519908987487</v>
      </c>
      <c r="J10" s="27"/>
      <c r="K10" s="32" t="s">
        <v>15</v>
      </c>
      <c r="L10" s="45">
        <f>SUM(L8:L9)</f>
        <v>958</v>
      </c>
      <c r="M10" s="34">
        <f>SUM(M8:M9)</f>
        <v>1</v>
      </c>
    </row>
    <row r="11" spans="1:18" ht="16.5" thickBot="1" x14ac:dyDescent="0.3">
      <c r="A11" s="15" t="s">
        <v>10</v>
      </c>
      <c r="B11" s="9">
        <v>6</v>
      </c>
      <c r="C11" s="16">
        <f>B11/B16</f>
        <v>1.5101938082053865E-3</v>
      </c>
      <c r="E11" s="27"/>
      <c r="F11" s="32" t="s">
        <v>15</v>
      </c>
      <c r="G11" s="45">
        <f>SUM(G8:G10)</f>
        <v>879</v>
      </c>
      <c r="H11" s="34">
        <f>SUM(H8:H10)</f>
        <v>1</v>
      </c>
    </row>
    <row r="12" spans="1:18" ht="16.5" thickBot="1" x14ac:dyDescent="0.3">
      <c r="A12" s="15" t="s">
        <v>11</v>
      </c>
      <c r="B12" s="9">
        <v>444</v>
      </c>
      <c r="C12" s="16">
        <f>B12/B16</f>
        <v>0.11175434180719859</v>
      </c>
      <c r="F12" s="4"/>
      <c r="J12" s="12" t="s">
        <v>217</v>
      </c>
      <c r="K12" s="13"/>
      <c r="L12" s="44" t="s">
        <v>16</v>
      </c>
      <c r="M12" s="19" t="s">
        <v>17</v>
      </c>
    </row>
    <row r="13" spans="1:18" x14ac:dyDescent="0.25">
      <c r="A13" s="15" t="s">
        <v>12</v>
      </c>
      <c r="B13" s="9">
        <v>1</v>
      </c>
      <c r="C13" s="16">
        <f>B13/B16</f>
        <v>2.5169896803423108E-4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208</v>
      </c>
      <c r="L13" s="9">
        <v>115</v>
      </c>
      <c r="M13" s="16">
        <f>L13/L16</f>
        <v>0.12092534174553102</v>
      </c>
    </row>
    <row r="14" spans="1:18" x14ac:dyDescent="0.25">
      <c r="A14" s="15" t="s">
        <v>13</v>
      </c>
      <c r="B14" s="9">
        <v>1965</v>
      </c>
      <c r="C14" s="16">
        <f>B14/B16</f>
        <v>0.49458847218726404</v>
      </c>
      <c r="E14" s="21"/>
      <c r="F14" s="10" t="s">
        <v>64</v>
      </c>
      <c r="G14" s="9">
        <v>326</v>
      </c>
      <c r="H14" s="16">
        <f>G14/G17</f>
        <v>0.39853300733496333</v>
      </c>
      <c r="J14" s="15"/>
      <c r="K14" s="8" t="s">
        <v>209</v>
      </c>
      <c r="L14" s="9">
        <v>670</v>
      </c>
      <c r="M14" s="16">
        <f>L14/L16</f>
        <v>0.70452155625657198</v>
      </c>
    </row>
    <row r="15" spans="1:18" ht="16.5" thickBot="1" x14ac:dyDescent="0.3">
      <c r="A15" s="22" t="s">
        <v>14</v>
      </c>
      <c r="B15" s="28">
        <v>30</v>
      </c>
      <c r="C15" s="29">
        <f>B15/B16</f>
        <v>7.5509690410269321E-3</v>
      </c>
      <c r="E15" s="21"/>
      <c r="F15" s="10" t="s">
        <v>65</v>
      </c>
      <c r="G15" s="9">
        <v>287</v>
      </c>
      <c r="H15" s="16">
        <f>G15/G17</f>
        <v>0.35085574572127137</v>
      </c>
      <c r="J15" s="15"/>
      <c r="K15" s="24" t="s">
        <v>654</v>
      </c>
      <c r="L15" s="28">
        <v>166</v>
      </c>
      <c r="M15" s="29">
        <f>L15/L16</f>
        <v>0.17455310199789695</v>
      </c>
    </row>
    <row r="16" spans="1:18" ht="16.5" thickBot="1" x14ac:dyDescent="0.3">
      <c r="A16" s="32" t="s">
        <v>15</v>
      </c>
      <c r="B16" s="45">
        <f>SUM(B3:B15)</f>
        <v>3973</v>
      </c>
      <c r="C16" s="34">
        <f>SUM(C3:C15)</f>
        <v>1</v>
      </c>
      <c r="E16" s="15"/>
      <c r="F16" s="31" t="s">
        <v>66</v>
      </c>
      <c r="G16" s="28">
        <v>205</v>
      </c>
      <c r="H16" s="29">
        <f>G16/G17</f>
        <v>0.2506112469437653</v>
      </c>
      <c r="J16" s="27"/>
      <c r="K16" s="32" t="s">
        <v>15</v>
      </c>
      <c r="L16" s="45">
        <f>SUM(L13:L15)</f>
        <v>951</v>
      </c>
      <c r="M16" s="34">
        <f>SUM(M13:M15)</f>
        <v>1</v>
      </c>
    </row>
    <row r="17" spans="1:13" ht="16.5" thickBot="1" x14ac:dyDescent="0.3">
      <c r="E17" s="27"/>
      <c r="F17" s="38" t="s">
        <v>15</v>
      </c>
      <c r="G17" s="45">
        <f>SUM(G14:G16)</f>
        <v>818</v>
      </c>
      <c r="H17" s="34">
        <f>SUM(H14:H16)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236</v>
      </c>
      <c r="K18" s="13"/>
      <c r="L18" s="44" t="s">
        <v>16</v>
      </c>
      <c r="M18" s="19" t="s">
        <v>17</v>
      </c>
    </row>
    <row r="19" spans="1:13" x14ac:dyDescent="0.25">
      <c r="A19" s="15" t="s">
        <v>19</v>
      </c>
      <c r="B19" s="9">
        <v>77</v>
      </c>
      <c r="C19" s="16">
        <f>B19/B24</f>
        <v>2.0963789817587803E-2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238</v>
      </c>
      <c r="L19" s="9">
        <v>439</v>
      </c>
      <c r="M19" s="16">
        <f>L19/L21</f>
        <v>0.65915915915915912</v>
      </c>
    </row>
    <row r="20" spans="1:13" ht="16.5" thickBot="1" x14ac:dyDescent="0.3">
      <c r="A20" s="15" t="s">
        <v>20</v>
      </c>
      <c r="B20" s="9">
        <v>99</v>
      </c>
      <c r="C20" s="16">
        <f>B20/B24</f>
        <v>2.6953444051184317E-2</v>
      </c>
      <c r="E20" s="15"/>
      <c r="F20" s="11" t="s">
        <v>68</v>
      </c>
      <c r="G20" s="9">
        <v>405</v>
      </c>
      <c r="H20" s="16">
        <f>G20/G22</f>
        <v>0.5056179775280899</v>
      </c>
      <c r="J20" s="15"/>
      <c r="K20" s="24" t="s">
        <v>237</v>
      </c>
      <c r="L20" s="28">
        <v>227</v>
      </c>
      <c r="M20" s="29">
        <f>L20/L21</f>
        <v>0.34084084084084082</v>
      </c>
    </row>
    <row r="21" spans="1:13" ht="16.5" thickBot="1" x14ac:dyDescent="0.3">
      <c r="A21" s="15" t="s">
        <v>21</v>
      </c>
      <c r="B21" s="9">
        <v>937</v>
      </c>
      <c r="C21" s="16">
        <f>B21/B24</f>
        <v>0.25510481894908793</v>
      </c>
      <c r="E21" s="15"/>
      <c r="F21" s="23" t="s">
        <v>69</v>
      </c>
      <c r="G21" s="28">
        <v>396</v>
      </c>
      <c r="H21" s="29">
        <f>G21/G22</f>
        <v>0.4943820224719101</v>
      </c>
      <c r="J21" s="27"/>
      <c r="K21" s="32" t="s">
        <v>15</v>
      </c>
      <c r="L21" s="45">
        <f>SUM(L19:L20)</f>
        <v>666</v>
      </c>
      <c r="M21" s="34">
        <f>SUM(M19:M20)</f>
        <v>1</v>
      </c>
    </row>
    <row r="22" spans="1:13" ht="16.5" thickBot="1" x14ac:dyDescent="0.3">
      <c r="A22" s="15" t="s">
        <v>22</v>
      </c>
      <c r="B22" s="9">
        <v>30</v>
      </c>
      <c r="C22" s="16">
        <f>B22/B24</f>
        <v>8.1677103185407024E-3</v>
      </c>
      <c r="E22" s="27"/>
      <c r="F22" s="39" t="s">
        <v>15</v>
      </c>
      <c r="G22" s="45">
        <f>SUM(G20:G21)</f>
        <v>801</v>
      </c>
      <c r="H22" s="34">
        <f>SUM(H20:H21)</f>
        <v>1</v>
      </c>
    </row>
    <row r="23" spans="1:13" ht="16.5" thickBot="1" x14ac:dyDescent="0.3">
      <c r="A23" s="22" t="s">
        <v>23</v>
      </c>
      <c r="B23" s="28">
        <v>2530</v>
      </c>
      <c r="C23" s="29">
        <f>B23/B24</f>
        <v>0.68881023686359921</v>
      </c>
      <c r="F23" s="3"/>
      <c r="J23" s="12" t="s">
        <v>260</v>
      </c>
      <c r="K23" s="13"/>
      <c r="L23" s="44" t="s">
        <v>16</v>
      </c>
      <c r="M23" s="19" t="s">
        <v>17</v>
      </c>
    </row>
    <row r="24" spans="1:13" ht="16.5" thickBot="1" x14ac:dyDescent="0.3">
      <c r="A24" s="35" t="s">
        <v>15</v>
      </c>
      <c r="B24" s="45">
        <f>SUM(B19:B23)</f>
        <v>3673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8" t="s">
        <v>262</v>
      </c>
      <c r="L24" s="9">
        <v>669</v>
      </c>
      <c r="M24" s="16">
        <f>L24/L26</f>
        <v>0.45233265720081134</v>
      </c>
    </row>
    <row r="25" spans="1:13" ht="16.5" thickBot="1" x14ac:dyDescent="0.3">
      <c r="E25" s="15"/>
      <c r="F25" s="11" t="s">
        <v>71</v>
      </c>
      <c r="G25" s="9">
        <v>267</v>
      </c>
      <c r="H25" s="16">
        <f>G25/G29</f>
        <v>0.33542713567839194</v>
      </c>
      <c r="J25" s="15"/>
      <c r="K25" s="24" t="s">
        <v>261</v>
      </c>
      <c r="L25" s="28">
        <v>810</v>
      </c>
      <c r="M25" s="29">
        <f>L25/L26</f>
        <v>0.54766734279918861</v>
      </c>
    </row>
    <row r="26" spans="1:13" ht="16.5" thickBot="1" x14ac:dyDescent="0.3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101</v>
      </c>
      <c r="H26" s="16">
        <f>G26/G29</f>
        <v>0.12688442211055276</v>
      </c>
      <c r="J26" s="27"/>
      <c r="K26" s="32" t="s">
        <v>15</v>
      </c>
      <c r="L26" s="45">
        <f>SUM(L24:L25)</f>
        <v>1479</v>
      </c>
      <c r="M26" s="34">
        <f>SUM(M24:M25)</f>
        <v>1</v>
      </c>
    </row>
    <row r="27" spans="1:13" x14ac:dyDescent="0.25">
      <c r="A27" s="15" t="s">
        <v>38</v>
      </c>
      <c r="B27" s="9">
        <v>761</v>
      </c>
      <c r="C27" s="16">
        <f>B27/B29</f>
        <v>0.2484492327783219</v>
      </c>
      <c r="E27" s="15"/>
      <c r="F27" s="11" t="s">
        <v>73</v>
      </c>
      <c r="G27" s="9">
        <v>120</v>
      </c>
      <c r="H27" s="16">
        <f>G27/G29</f>
        <v>0.15075376884422109</v>
      </c>
    </row>
    <row r="28" spans="1:13" ht="16.5" thickBot="1" x14ac:dyDescent="0.3">
      <c r="A28" s="22" t="s">
        <v>39</v>
      </c>
      <c r="B28" s="28">
        <v>2302</v>
      </c>
      <c r="C28" s="29">
        <f>B28/B29</f>
        <v>0.75155076722167813</v>
      </c>
      <c r="E28" s="15"/>
      <c r="F28" s="23" t="s">
        <v>74</v>
      </c>
      <c r="G28" s="28">
        <v>308</v>
      </c>
      <c r="H28" s="29">
        <f>G28/G29</f>
        <v>0.38693467336683418</v>
      </c>
    </row>
    <row r="29" spans="1:13" ht="16.5" thickBot="1" x14ac:dyDescent="0.3">
      <c r="A29" s="32" t="s">
        <v>15</v>
      </c>
      <c r="B29" s="45">
        <f>SUM(B27:B28)</f>
        <v>3063</v>
      </c>
      <c r="C29" s="34">
        <f>SUM(C27:C28)</f>
        <v>1</v>
      </c>
      <c r="E29" s="27"/>
      <c r="F29" s="39" t="s">
        <v>15</v>
      </c>
      <c r="G29" s="45">
        <f>SUM(G25:G28)</f>
        <v>796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47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46</v>
      </c>
      <c r="B32" s="9">
        <v>334</v>
      </c>
      <c r="C32" s="16">
        <f>B32/B34</f>
        <v>0.42278481012658226</v>
      </c>
      <c r="E32" s="15"/>
      <c r="F32" s="11" t="s">
        <v>628</v>
      </c>
      <c r="G32" s="95">
        <v>286</v>
      </c>
      <c r="H32" s="16">
        <f>G32/G37</f>
        <v>0.36808236808236811</v>
      </c>
    </row>
    <row r="33" spans="1:8" ht="16.5" thickBot="1" x14ac:dyDescent="0.3">
      <c r="A33" s="22" t="s">
        <v>45</v>
      </c>
      <c r="B33" s="28">
        <v>456</v>
      </c>
      <c r="C33" s="29">
        <f>B33/B34</f>
        <v>0.57721518987341769</v>
      </c>
      <c r="E33" s="15"/>
      <c r="F33" s="11" t="s">
        <v>629</v>
      </c>
      <c r="G33" s="95">
        <v>122</v>
      </c>
      <c r="H33" s="16">
        <f>G33/G37</f>
        <v>0.15701415701415702</v>
      </c>
    </row>
    <row r="34" spans="1:8" ht="16.5" thickBot="1" x14ac:dyDescent="0.3">
      <c r="A34" s="32" t="s">
        <v>15</v>
      </c>
      <c r="B34" s="45">
        <f>SUM(B32+B33)</f>
        <v>790</v>
      </c>
      <c r="C34" s="34">
        <f>SUM(C32:C33)</f>
        <v>1</v>
      </c>
      <c r="E34" s="15"/>
      <c r="F34" s="11" t="s">
        <v>630</v>
      </c>
      <c r="G34" s="95">
        <v>121</v>
      </c>
      <c r="H34" s="16">
        <f>G34/G37</f>
        <v>0.15572715572715573</v>
      </c>
    </row>
    <row r="35" spans="1:8" ht="16.5" thickBot="1" x14ac:dyDescent="0.3">
      <c r="E35" s="15"/>
      <c r="F35" s="11" t="s">
        <v>631</v>
      </c>
      <c r="G35" s="95">
        <v>187</v>
      </c>
      <c r="H35" s="16">
        <f>G35/G37</f>
        <v>0.24066924066924067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61</v>
      </c>
      <c r="H36" s="29">
        <f>G36/G37</f>
        <v>7.8507078507078512E-2</v>
      </c>
    </row>
    <row r="37" spans="1:8" ht="16.5" thickBot="1" x14ac:dyDescent="0.3">
      <c r="A37" s="15" t="s">
        <v>53</v>
      </c>
      <c r="B37" s="9">
        <v>2297</v>
      </c>
      <c r="C37" s="16">
        <f>B37/B39</f>
        <v>0.67998815867377149</v>
      </c>
      <c r="E37" s="27"/>
      <c r="F37" s="39" t="s">
        <v>15</v>
      </c>
      <c r="G37" s="97">
        <f>SUM(G32:G36)</f>
        <v>777</v>
      </c>
      <c r="H37" s="37">
        <f>SUM(H32:H36)</f>
        <v>1.0000000000000002</v>
      </c>
    </row>
    <row r="38" spans="1:8" ht="16.5" thickBot="1" x14ac:dyDescent="0.3">
      <c r="A38" s="22" t="s">
        <v>54</v>
      </c>
      <c r="B38" s="28">
        <v>1081</v>
      </c>
      <c r="C38" s="29">
        <f>B38/B39</f>
        <v>0.32001184132622856</v>
      </c>
      <c r="F38" s="3"/>
    </row>
    <row r="39" spans="1:8" ht="16.5" thickBot="1" x14ac:dyDescent="0.3">
      <c r="A39" s="32" t="s">
        <v>15</v>
      </c>
      <c r="B39" s="45">
        <f>SUM(B37:B38)</f>
        <v>3378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340</v>
      </c>
      <c r="H40" s="16">
        <f>G40/G44</f>
        <v>0.4521276595744681</v>
      </c>
    </row>
    <row r="41" spans="1:8" x14ac:dyDescent="0.25">
      <c r="E41" s="15"/>
      <c r="F41" s="11" t="s">
        <v>77</v>
      </c>
      <c r="G41" s="9">
        <v>109</v>
      </c>
      <c r="H41" s="16">
        <f>G41/G44</f>
        <v>0.14494680851063829</v>
      </c>
    </row>
    <row r="42" spans="1:8" x14ac:dyDescent="0.25">
      <c r="E42" s="15"/>
      <c r="F42" s="11" t="s">
        <v>78</v>
      </c>
      <c r="G42" s="9">
        <v>188</v>
      </c>
      <c r="H42" s="16">
        <f>G42/G44</f>
        <v>0.25</v>
      </c>
    </row>
    <row r="43" spans="1:8" ht="16.5" thickBot="1" x14ac:dyDescent="0.3">
      <c r="E43" s="15"/>
      <c r="F43" s="23" t="s">
        <v>79</v>
      </c>
      <c r="G43" s="28">
        <v>115</v>
      </c>
      <c r="H43" s="29">
        <f>G43/G44</f>
        <v>0.15292553191489361</v>
      </c>
    </row>
    <row r="44" spans="1:8" ht="16.5" thickBot="1" x14ac:dyDescent="0.3">
      <c r="E44" s="27"/>
      <c r="F44" s="39" t="s">
        <v>15</v>
      </c>
      <c r="G44" s="45">
        <f>SUM(G40:G43)</f>
        <v>752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503</v>
      </c>
      <c r="H47" s="16">
        <f>G47/G49</f>
        <v>0.69571230982019361</v>
      </c>
    </row>
    <row r="48" spans="1:8" ht="16.5" thickBot="1" x14ac:dyDescent="0.3">
      <c r="B48"/>
      <c r="E48" s="15"/>
      <c r="F48" s="23" t="s">
        <v>82</v>
      </c>
      <c r="G48" s="28">
        <v>220</v>
      </c>
      <c r="H48" s="29">
        <f>G48/G49</f>
        <v>0.30428769017980634</v>
      </c>
    </row>
    <row r="49" spans="2:8" ht="16.5" thickBot="1" x14ac:dyDescent="0.3">
      <c r="B49"/>
      <c r="E49" s="27"/>
      <c r="F49" s="39" t="s">
        <v>15</v>
      </c>
      <c r="G49" s="45">
        <f>SUM(G47:G48)</f>
        <v>723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520</v>
      </c>
      <c r="H52" s="16">
        <f>G52/G54</f>
        <v>0.76134699853587118</v>
      </c>
    </row>
    <row r="53" spans="2:8" ht="16.5" thickBot="1" x14ac:dyDescent="0.3">
      <c r="B53"/>
      <c r="E53" s="15"/>
      <c r="F53" s="23" t="s">
        <v>85</v>
      </c>
      <c r="G53" s="28">
        <v>163</v>
      </c>
      <c r="H53" s="29">
        <f>G53/G54</f>
        <v>0.23865300146412885</v>
      </c>
    </row>
    <row r="54" spans="2:8" ht="16.5" thickBot="1" x14ac:dyDescent="0.3">
      <c r="B54"/>
      <c r="E54" s="27"/>
      <c r="F54" s="39" t="s">
        <v>15</v>
      </c>
      <c r="G54" s="45">
        <f>SUM(G52:G53)</f>
        <v>683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272</v>
      </c>
      <c r="H57" s="16">
        <f>G57/G59</f>
        <v>0.38041958041958041</v>
      </c>
    </row>
    <row r="58" spans="2:8" ht="16.5" thickBot="1" x14ac:dyDescent="0.3">
      <c r="B58"/>
      <c r="E58" s="15"/>
      <c r="F58" s="23" t="s">
        <v>88</v>
      </c>
      <c r="G58" s="28">
        <v>443</v>
      </c>
      <c r="H58" s="29">
        <f>G58/G59</f>
        <v>0.61958041958041954</v>
      </c>
    </row>
    <row r="59" spans="2:8" ht="16.5" thickBot="1" x14ac:dyDescent="0.3">
      <c r="B59"/>
      <c r="E59" s="27"/>
      <c r="F59" s="39" t="s">
        <v>15</v>
      </c>
      <c r="G59" s="45">
        <f>SUM(G57:G58)</f>
        <v>715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359</v>
      </c>
      <c r="H62" s="16">
        <f>G62/G64</f>
        <v>0.50069735006973504</v>
      </c>
    </row>
    <row r="63" spans="2:8" ht="16.5" thickBot="1" x14ac:dyDescent="0.3">
      <c r="B63"/>
      <c r="E63" s="15"/>
      <c r="F63" s="23" t="s">
        <v>91</v>
      </c>
      <c r="G63" s="28">
        <v>358</v>
      </c>
      <c r="H63" s="29">
        <f>G63/G64</f>
        <v>0.49930264993026502</v>
      </c>
    </row>
    <row r="64" spans="2:8" ht="16.5" thickBot="1" x14ac:dyDescent="0.3">
      <c r="B64"/>
      <c r="E64" s="27"/>
      <c r="F64" s="39" t="s">
        <v>15</v>
      </c>
      <c r="G64" s="45">
        <f>SUM(G62:G63)</f>
        <v>717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581</v>
      </c>
      <c r="H67" s="16">
        <f>G67/G70</f>
        <v>0.51690391459074736</v>
      </c>
    </row>
    <row r="68" spans="2:8" x14ac:dyDescent="0.25">
      <c r="B68"/>
      <c r="E68" s="15"/>
      <c r="F68" s="11" t="s">
        <v>94</v>
      </c>
      <c r="G68" s="9">
        <v>226</v>
      </c>
      <c r="H68" s="16">
        <f>G68/G70</f>
        <v>0.20106761565836298</v>
      </c>
    </row>
    <row r="69" spans="2:8" ht="16.5" thickBot="1" x14ac:dyDescent="0.3">
      <c r="B69"/>
      <c r="E69" s="15"/>
      <c r="F69" s="23" t="s">
        <v>95</v>
      </c>
      <c r="G69" s="28">
        <v>317</v>
      </c>
      <c r="H69" s="29">
        <f>G69/G70</f>
        <v>0.28202846975088969</v>
      </c>
    </row>
    <row r="70" spans="2:8" ht="16.5" thickBot="1" x14ac:dyDescent="0.3">
      <c r="B70"/>
      <c r="E70" s="27"/>
      <c r="F70" s="39" t="s">
        <v>15</v>
      </c>
      <c r="G70" s="45">
        <f>SUM(G67:G69)</f>
        <v>1124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367</v>
      </c>
      <c r="H73" s="16">
        <f>G73/G75</f>
        <v>0.34720908230842007</v>
      </c>
    </row>
    <row r="74" spans="2:8" ht="16.5" thickBot="1" x14ac:dyDescent="0.3">
      <c r="B74"/>
      <c r="E74" s="15"/>
      <c r="F74" s="23" t="s">
        <v>98</v>
      </c>
      <c r="G74" s="28">
        <v>690</v>
      </c>
      <c r="H74" s="29">
        <f>G74/G75</f>
        <v>0.65279091769157993</v>
      </c>
    </row>
    <row r="75" spans="2:8" ht="16.5" thickBot="1" x14ac:dyDescent="0.3">
      <c r="B75"/>
      <c r="E75" s="27"/>
      <c r="F75" s="39" t="s">
        <v>15</v>
      </c>
      <c r="G75" s="45">
        <f>SUM(G73:G74)</f>
        <v>1057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433</v>
      </c>
      <c r="H78" s="16">
        <f>G78/G82</f>
        <v>0.40129749768303985</v>
      </c>
    </row>
    <row r="79" spans="2:8" x14ac:dyDescent="0.25">
      <c r="B79"/>
      <c r="E79" s="22"/>
      <c r="F79" s="23" t="s">
        <v>101</v>
      </c>
      <c r="G79" s="28">
        <v>122</v>
      </c>
      <c r="H79" s="29">
        <f>G79/G82</f>
        <v>0.11306765523632993</v>
      </c>
    </row>
    <row r="80" spans="2:8" x14ac:dyDescent="0.25">
      <c r="B80"/>
      <c r="E80" s="15"/>
      <c r="F80" s="11" t="s">
        <v>635</v>
      </c>
      <c r="G80" s="9">
        <v>405</v>
      </c>
      <c r="H80" s="16">
        <f>G80/G82</f>
        <v>0.3753475440222428</v>
      </c>
    </row>
    <row r="81" spans="2:8" ht="16.5" thickBot="1" x14ac:dyDescent="0.3">
      <c r="B81"/>
      <c r="E81" s="17"/>
      <c r="F81" s="91" t="s">
        <v>636</v>
      </c>
      <c r="G81" s="40">
        <v>119</v>
      </c>
      <c r="H81" s="41">
        <f>G81/G82</f>
        <v>0.1102873030583874</v>
      </c>
    </row>
    <row r="82" spans="2:8" ht="16.5" thickBot="1" x14ac:dyDescent="0.3">
      <c r="B82"/>
      <c r="E82" s="104"/>
      <c r="F82" s="105" t="s">
        <v>15</v>
      </c>
      <c r="G82" s="106">
        <f>SUM(G78:G81)</f>
        <v>1079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335</v>
      </c>
      <c r="H85" s="16">
        <f>G85/G88</f>
        <v>0.31191806331471134</v>
      </c>
    </row>
    <row r="86" spans="2:8" x14ac:dyDescent="0.25">
      <c r="B86"/>
      <c r="E86" s="15"/>
      <c r="F86" s="11" t="s">
        <v>104</v>
      </c>
      <c r="G86" s="9">
        <v>402</v>
      </c>
      <c r="H86" s="16">
        <f>G86/G88</f>
        <v>0.37430167597765363</v>
      </c>
    </row>
    <row r="87" spans="2:8" ht="16.5" thickBot="1" x14ac:dyDescent="0.3">
      <c r="B87"/>
      <c r="E87" s="15"/>
      <c r="F87" s="23" t="s">
        <v>105</v>
      </c>
      <c r="G87" s="28">
        <v>337</v>
      </c>
      <c r="H87" s="29">
        <f>G87/G88</f>
        <v>0.31378026070763498</v>
      </c>
    </row>
    <row r="88" spans="2:8" ht="16.5" thickBot="1" x14ac:dyDescent="0.3">
      <c r="B88"/>
      <c r="E88" s="27"/>
      <c r="F88" s="39" t="s">
        <v>15</v>
      </c>
      <c r="G88" s="45">
        <f>SUM(G85:G87)</f>
        <v>1074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610</v>
      </c>
      <c r="H91" s="16">
        <f>G91/G93</f>
        <v>0.57276995305164324</v>
      </c>
    </row>
    <row r="92" spans="2:8" ht="16.5" thickBot="1" x14ac:dyDescent="0.3">
      <c r="B92"/>
      <c r="E92" s="15"/>
      <c r="F92" s="23" t="s">
        <v>108</v>
      </c>
      <c r="G92" s="28">
        <v>455</v>
      </c>
      <c r="H92" s="29">
        <f>G92/G93</f>
        <v>0.42723004694835681</v>
      </c>
    </row>
    <row r="93" spans="2:8" ht="16.5" thickBot="1" x14ac:dyDescent="0.3">
      <c r="B93"/>
      <c r="E93" s="27"/>
      <c r="F93" s="39" t="s">
        <v>15</v>
      </c>
      <c r="G93" s="45">
        <f>SUM(G91:G92)</f>
        <v>1065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466</v>
      </c>
      <c r="H96" s="16">
        <f>G96/G98</f>
        <v>0.455078125</v>
      </c>
    </row>
    <row r="97" spans="2:8" ht="16.5" thickBot="1" x14ac:dyDescent="0.3">
      <c r="B97"/>
      <c r="E97" s="15"/>
      <c r="F97" s="23" t="s">
        <v>111</v>
      </c>
      <c r="G97" s="28">
        <v>558</v>
      </c>
      <c r="H97" s="29">
        <f>G97/G98</f>
        <v>0.544921875</v>
      </c>
    </row>
    <row r="98" spans="2:8" ht="16.5" thickBot="1" x14ac:dyDescent="0.3">
      <c r="B98"/>
      <c r="E98" s="27"/>
      <c r="F98" s="39" t="s">
        <v>15</v>
      </c>
      <c r="G98" s="45">
        <f>SUM(G96:G97)</f>
        <v>1024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274</v>
      </c>
      <c r="H101" s="16">
        <f>G101/G103</f>
        <v>0.54690618762475052</v>
      </c>
    </row>
    <row r="102" spans="2:8" ht="16.5" thickBot="1" x14ac:dyDescent="0.3">
      <c r="B102"/>
      <c r="E102" s="15"/>
      <c r="F102" s="23" t="s">
        <v>114</v>
      </c>
      <c r="G102" s="28">
        <v>227</v>
      </c>
      <c r="H102" s="29">
        <f>G102/G103</f>
        <v>0.45309381237524948</v>
      </c>
    </row>
    <row r="103" spans="2:8" ht="16.5" thickBot="1" x14ac:dyDescent="0.3">
      <c r="B103"/>
      <c r="E103" s="27"/>
      <c r="F103" s="39" t="s">
        <v>15</v>
      </c>
      <c r="G103" s="45">
        <f>SUM(G101:G102)</f>
        <v>501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182</v>
      </c>
      <c r="H106" s="16">
        <f>G106/G108</f>
        <v>0.34600760456273766</v>
      </c>
    </row>
    <row r="107" spans="2:8" ht="16.5" thickBot="1" x14ac:dyDescent="0.3">
      <c r="B107"/>
      <c r="E107" s="15"/>
      <c r="F107" s="23" t="s">
        <v>117</v>
      </c>
      <c r="G107" s="28">
        <v>344</v>
      </c>
      <c r="H107" s="29">
        <f>G107/G108</f>
        <v>0.6539923954372624</v>
      </c>
    </row>
    <row r="108" spans="2:8" ht="16.5" thickBot="1" x14ac:dyDescent="0.3">
      <c r="B108"/>
      <c r="E108" s="27"/>
      <c r="F108" s="39" t="s">
        <v>15</v>
      </c>
      <c r="G108" s="45">
        <f>SUM(G106:G107)</f>
        <v>526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260</v>
      </c>
      <c r="H111" s="16">
        <f>G111/G116</f>
        <v>0.35665294924554186</v>
      </c>
    </row>
    <row r="112" spans="2:8" x14ac:dyDescent="0.25">
      <c r="B112"/>
      <c r="E112" s="15"/>
      <c r="F112" s="11" t="s">
        <v>120</v>
      </c>
      <c r="G112" s="9">
        <v>58</v>
      </c>
      <c r="H112" s="16">
        <f>G112/G116</f>
        <v>7.956104252400549E-2</v>
      </c>
    </row>
    <row r="113" spans="2:8" x14ac:dyDescent="0.25">
      <c r="B113"/>
      <c r="E113" s="15"/>
      <c r="F113" s="11" t="s">
        <v>121</v>
      </c>
      <c r="G113" s="9">
        <v>166</v>
      </c>
      <c r="H113" s="16">
        <f>G113/G116</f>
        <v>0.22770919067215364</v>
      </c>
    </row>
    <row r="114" spans="2:8" x14ac:dyDescent="0.25">
      <c r="B114"/>
      <c r="E114" s="15"/>
      <c r="F114" s="11" t="s">
        <v>122</v>
      </c>
      <c r="G114" s="9">
        <v>106</v>
      </c>
      <c r="H114" s="16">
        <f>G114/G116</f>
        <v>0.14540466392318244</v>
      </c>
    </row>
    <row r="115" spans="2:8" ht="16.5" thickBot="1" x14ac:dyDescent="0.3">
      <c r="B115"/>
      <c r="E115" s="15"/>
      <c r="F115" s="23" t="s">
        <v>123</v>
      </c>
      <c r="G115" s="28">
        <v>139</v>
      </c>
      <c r="H115" s="29">
        <f>G115/G116</f>
        <v>0.19067215363511661</v>
      </c>
    </row>
    <row r="116" spans="2:8" ht="16.5" thickBot="1" x14ac:dyDescent="0.3">
      <c r="B116"/>
      <c r="E116" s="27"/>
      <c r="F116" s="39" t="s">
        <v>15</v>
      </c>
      <c r="G116" s="45">
        <f>SUM(G111:G115)</f>
        <v>729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322</v>
      </c>
      <c r="H119" s="16">
        <f>G119/G121</f>
        <v>0.45416078984485192</v>
      </c>
    </row>
    <row r="120" spans="2:8" ht="16.5" thickBot="1" x14ac:dyDescent="0.3">
      <c r="B120"/>
      <c r="E120" s="15"/>
      <c r="F120" s="23" t="s">
        <v>126</v>
      </c>
      <c r="G120" s="28">
        <v>387</v>
      </c>
      <c r="H120" s="29">
        <f>G120/G121</f>
        <v>0.54583921015514814</v>
      </c>
    </row>
    <row r="121" spans="2:8" ht="16.5" thickBot="1" x14ac:dyDescent="0.3">
      <c r="B121"/>
      <c r="E121" s="27"/>
      <c r="F121" s="39" t="s">
        <v>15</v>
      </c>
      <c r="G121" s="45">
        <f>SUM(G119:G120)</f>
        <v>709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225</v>
      </c>
      <c r="H124" s="16">
        <f>G124/G127</f>
        <v>0.2862595419847328</v>
      </c>
    </row>
    <row r="125" spans="2:8" x14ac:dyDescent="0.25">
      <c r="B125"/>
      <c r="E125" s="15"/>
      <c r="F125" s="11" t="s">
        <v>129</v>
      </c>
      <c r="G125" s="9">
        <v>79</v>
      </c>
      <c r="H125" s="16">
        <f>G125/G127</f>
        <v>0.1005089058524173</v>
      </c>
    </row>
    <row r="126" spans="2:8" ht="16.5" thickBot="1" x14ac:dyDescent="0.3">
      <c r="B126"/>
      <c r="E126" s="15"/>
      <c r="F126" s="23" t="s">
        <v>130</v>
      </c>
      <c r="G126" s="28">
        <v>482</v>
      </c>
      <c r="H126" s="29">
        <f>G126/G127</f>
        <v>0.61323155216284986</v>
      </c>
    </row>
    <row r="127" spans="2:8" ht="16.5" thickBot="1" x14ac:dyDescent="0.3">
      <c r="B127"/>
      <c r="E127" s="27"/>
      <c r="F127" s="39" t="s">
        <v>15</v>
      </c>
      <c r="G127" s="45">
        <f>SUM(G124:G126)</f>
        <v>786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402</v>
      </c>
      <c r="H130" s="16">
        <f>G130/G134</f>
        <v>0.55144032921810704</v>
      </c>
    </row>
    <row r="131" spans="2:8" x14ac:dyDescent="0.25">
      <c r="B131"/>
      <c r="E131" s="15"/>
      <c r="F131" s="11" t="s">
        <v>133</v>
      </c>
      <c r="G131" s="9">
        <v>56</v>
      </c>
      <c r="H131" s="16">
        <f>G131/G134</f>
        <v>7.6817558299039787E-2</v>
      </c>
    </row>
    <row r="132" spans="2:8" x14ac:dyDescent="0.25">
      <c r="B132"/>
      <c r="E132" s="15"/>
      <c r="F132" s="11" t="s">
        <v>134</v>
      </c>
      <c r="G132" s="9">
        <v>211</v>
      </c>
      <c r="H132" s="16">
        <f>G132/G134</f>
        <v>0.28943758573388201</v>
      </c>
    </row>
    <row r="133" spans="2:8" ht="16.5" thickBot="1" x14ac:dyDescent="0.3">
      <c r="B133"/>
      <c r="E133" s="15"/>
      <c r="F133" s="23" t="s">
        <v>135</v>
      </c>
      <c r="G133" s="28">
        <v>60</v>
      </c>
      <c r="H133" s="29">
        <f>G133/G134</f>
        <v>8.2304526748971193E-2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729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546</v>
      </c>
      <c r="H137" s="16">
        <f>G137/G139</f>
        <v>0.7338709677419355</v>
      </c>
    </row>
    <row r="138" spans="2:8" ht="16.5" thickBot="1" x14ac:dyDescent="0.3">
      <c r="B138"/>
      <c r="E138" s="15"/>
      <c r="F138" s="23" t="s">
        <v>138</v>
      </c>
      <c r="G138" s="28">
        <v>198</v>
      </c>
      <c r="H138" s="29">
        <f>G138/G139</f>
        <v>0.2661290322580645</v>
      </c>
    </row>
    <row r="139" spans="2:8" ht="16.5" thickBot="1" x14ac:dyDescent="0.3">
      <c r="B139"/>
      <c r="E139" s="27"/>
      <c r="F139" s="39" t="s">
        <v>15</v>
      </c>
      <c r="G139" s="45">
        <f>SUM(G137:G138)</f>
        <v>744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194</v>
      </c>
      <c r="H142" s="16">
        <f>G142/G146</f>
        <v>0.2611036339165545</v>
      </c>
    </row>
    <row r="143" spans="2:8" x14ac:dyDescent="0.25">
      <c r="E143" s="15"/>
      <c r="F143" s="11" t="s">
        <v>141</v>
      </c>
      <c r="G143" s="9">
        <v>245</v>
      </c>
      <c r="H143" s="16">
        <f>G143/G146</f>
        <v>0.32974427994616418</v>
      </c>
    </row>
    <row r="144" spans="2:8" x14ac:dyDescent="0.25">
      <c r="E144" s="15"/>
      <c r="F144" s="11" t="s">
        <v>142</v>
      </c>
      <c r="G144" s="9">
        <v>126</v>
      </c>
      <c r="H144" s="16">
        <f>G144/G146</f>
        <v>0.1695827725437416</v>
      </c>
    </row>
    <row r="145" spans="5:8" ht="16.5" thickBot="1" x14ac:dyDescent="0.3">
      <c r="E145" s="15"/>
      <c r="F145" s="23" t="s">
        <v>143</v>
      </c>
      <c r="G145" s="28">
        <v>178</v>
      </c>
      <c r="H145" s="29">
        <f>G145/G146</f>
        <v>0.2395693135935397</v>
      </c>
    </row>
    <row r="146" spans="5:8" ht="16.5" thickBot="1" x14ac:dyDescent="0.3">
      <c r="E146" s="27"/>
      <c r="F146" s="39" t="s">
        <v>15</v>
      </c>
      <c r="G146" s="45">
        <f>SUM(G142:G145)</f>
        <v>743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342</v>
      </c>
      <c r="H149" s="16">
        <f>G149/G152</f>
        <v>0.45660881174899864</v>
      </c>
    </row>
    <row r="150" spans="5:8" x14ac:dyDescent="0.25">
      <c r="E150" s="15"/>
      <c r="F150" s="11" t="s">
        <v>146</v>
      </c>
      <c r="G150" s="9">
        <v>147</v>
      </c>
      <c r="H150" s="16">
        <f>G150/G152</f>
        <v>0.19626168224299065</v>
      </c>
    </row>
    <row r="151" spans="5:8" ht="16.5" thickBot="1" x14ac:dyDescent="0.3">
      <c r="E151" s="15"/>
      <c r="F151" s="23" t="s">
        <v>147</v>
      </c>
      <c r="G151" s="28">
        <v>260</v>
      </c>
      <c r="H151" s="29">
        <f>G151/G152</f>
        <v>0.34712950600801068</v>
      </c>
    </row>
    <row r="152" spans="5:8" ht="16.5" thickBot="1" x14ac:dyDescent="0.3">
      <c r="E152" s="27"/>
      <c r="F152" s="39" t="s">
        <v>15</v>
      </c>
      <c r="G152" s="45">
        <f>SUM(G149:G151)</f>
        <v>749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366</v>
      </c>
      <c r="H155" s="16">
        <f>G155/G158</f>
        <v>0.50904033379694025</v>
      </c>
    </row>
    <row r="156" spans="5:8" x14ac:dyDescent="0.25">
      <c r="E156" s="15"/>
      <c r="F156" s="11" t="s">
        <v>150</v>
      </c>
      <c r="G156" s="9">
        <v>85</v>
      </c>
      <c r="H156" s="16">
        <f>G156/G158</f>
        <v>0.11821974965229486</v>
      </c>
    </row>
    <row r="157" spans="5:8" ht="16.5" thickBot="1" x14ac:dyDescent="0.3">
      <c r="E157" s="15"/>
      <c r="F157" s="23" t="s">
        <v>151</v>
      </c>
      <c r="G157" s="28">
        <v>268</v>
      </c>
      <c r="H157" s="29">
        <f>G157/G158</f>
        <v>0.37273991655076494</v>
      </c>
    </row>
    <row r="158" spans="5:8" ht="16.5" thickBot="1" x14ac:dyDescent="0.3">
      <c r="E158" s="27"/>
      <c r="F158" s="39" t="s">
        <v>15</v>
      </c>
      <c r="G158" s="45">
        <f>SUM(G155:G157)</f>
        <v>719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441</v>
      </c>
      <c r="H161" s="16">
        <f>G161/G163</f>
        <v>0.63728323699421963</v>
      </c>
    </row>
    <row r="162" spans="5:8" ht="16.5" thickBot="1" x14ac:dyDescent="0.3">
      <c r="E162" s="15"/>
      <c r="F162" s="23" t="s">
        <v>154</v>
      </c>
      <c r="G162" s="28">
        <v>251</v>
      </c>
      <c r="H162" s="29">
        <f>G162/G163</f>
        <v>0.36271676300578037</v>
      </c>
    </row>
    <row r="163" spans="5:8" ht="16.5" thickBot="1" x14ac:dyDescent="0.3">
      <c r="E163" s="27"/>
      <c r="F163" s="39" t="s">
        <v>15</v>
      </c>
      <c r="G163" s="45">
        <f>SUM(G161:G162)</f>
        <v>692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300</v>
      </c>
      <c r="H166" s="16">
        <f>G166/G168</f>
        <v>0.43731778425655976</v>
      </c>
    </row>
    <row r="167" spans="5:8" ht="16.5" thickBot="1" x14ac:dyDescent="0.3">
      <c r="E167" s="15"/>
      <c r="F167" s="23" t="s">
        <v>157</v>
      </c>
      <c r="G167" s="28">
        <v>386</v>
      </c>
      <c r="H167" s="29">
        <f>G167/G168</f>
        <v>0.56268221574344024</v>
      </c>
    </row>
    <row r="168" spans="5:8" ht="16.5" thickBot="1" x14ac:dyDescent="0.3">
      <c r="E168" s="27"/>
      <c r="F168" s="39" t="s">
        <v>15</v>
      </c>
      <c r="G168" s="45">
        <f>SUM(G166:G167)</f>
        <v>686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251</v>
      </c>
      <c r="H171" s="16">
        <f>G171/G176</f>
        <v>0.15766331658291458</v>
      </c>
    </row>
    <row r="172" spans="5:8" x14ac:dyDescent="0.25">
      <c r="E172" s="15"/>
      <c r="F172" s="11" t="s">
        <v>50</v>
      </c>
      <c r="G172" s="9">
        <v>629</v>
      </c>
      <c r="H172" s="16">
        <f>G172/G176</f>
        <v>0.39510050251256279</v>
      </c>
    </row>
    <row r="173" spans="5:8" x14ac:dyDescent="0.25">
      <c r="E173" s="15"/>
      <c r="F173" s="11" t="s">
        <v>160</v>
      </c>
      <c r="G173" s="9">
        <v>310</v>
      </c>
      <c r="H173" s="16">
        <f>G173/G176</f>
        <v>0.19472361809045227</v>
      </c>
    </row>
    <row r="174" spans="5:8" x14ac:dyDescent="0.25">
      <c r="E174" s="15"/>
      <c r="F174" s="11" t="s">
        <v>161</v>
      </c>
      <c r="G174" s="9">
        <v>145</v>
      </c>
      <c r="H174" s="16">
        <f>G174/G176</f>
        <v>9.1080402010050257E-2</v>
      </c>
    </row>
    <row r="175" spans="5:8" ht="16.5" thickBot="1" x14ac:dyDescent="0.3">
      <c r="E175" s="15"/>
      <c r="F175" s="23" t="s">
        <v>162</v>
      </c>
      <c r="G175" s="28">
        <v>257</v>
      </c>
      <c r="H175" s="29">
        <f>G175/G176</f>
        <v>0.16143216080402009</v>
      </c>
    </row>
    <row r="176" spans="5:8" ht="16.5" thickBot="1" x14ac:dyDescent="0.3">
      <c r="E176" s="27"/>
      <c r="F176" s="39" t="s">
        <v>15</v>
      </c>
      <c r="G176" s="45">
        <f>SUM(G171:G175)</f>
        <v>1592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1267</v>
      </c>
      <c r="H179" s="16">
        <f>G179/G181</f>
        <v>0.82326185834957766</v>
      </c>
    </row>
    <row r="180" spans="5:8" ht="16.5" thickBot="1" x14ac:dyDescent="0.3">
      <c r="E180" s="15"/>
      <c r="F180" s="23" t="s">
        <v>165</v>
      </c>
      <c r="G180" s="28">
        <v>272</v>
      </c>
      <c r="H180" s="29">
        <f>G180/G181</f>
        <v>0.17673814165042234</v>
      </c>
    </row>
    <row r="181" spans="5:8" ht="16.5" thickBot="1" x14ac:dyDescent="0.3">
      <c r="E181" s="27"/>
      <c r="F181" s="39" t="s">
        <v>15</v>
      </c>
      <c r="G181" s="45">
        <f>SUM(G179:G180)</f>
        <v>1539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1042</v>
      </c>
      <c r="H184" s="16">
        <f>G184/G186</f>
        <v>0.69374167776298268</v>
      </c>
    </row>
    <row r="185" spans="5:8" ht="16.5" thickBot="1" x14ac:dyDescent="0.3">
      <c r="E185" s="15"/>
      <c r="F185" s="23" t="s">
        <v>168</v>
      </c>
      <c r="G185" s="28">
        <v>460</v>
      </c>
      <c r="H185" s="29">
        <f>G185/G186</f>
        <v>0.30625832223701732</v>
      </c>
    </row>
    <row r="186" spans="5:8" ht="16.5" thickBot="1" x14ac:dyDescent="0.3">
      <c r="E186" s="27"/>
      <c r="F186" s="39" t="s">
        <v>15</v>
      </c>
      <c r="G186" s="45">
        <f>SUM(G184:G185)</f>
        <v>1502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topLeftCell="J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0.125" customWidth="1"/>
    <col min="16" max="16" width="10.875" style="1"/>
    <col min="17" max="17" width="12.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175</v>
      </c>
      <c r="K2" s="13"/>
      <c r="L2" s="44" t="s">
        <v>16</v>
      </c>
      <c r="M2" s="19" t="s">
        <v>17</v>
      </c>
      <c r="O2" s="12" t="s">
        <v>535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308</v>
      </c>
      <c r="C3" s="16">
        <f>B3/B16</f>
        <v>4.8705662823979633E-3</v>
      </c>
      <c r="E3" s="15" t="s">
        <v>56</v>
      </c>
      <c r="F3" s="8" t="s">
        <v>57</v>
      </c>
      <c r="G3" s="9">
        <v>4662</v>
      </c>
      <c r="H3" s="16">
        <f>G3/G5</f>
        <v>0.48376050638165402</v>
      </c>
      <c r="J3" s="15"/>
      <c r="K3" s="8" t="s">
        <v>176</v>
      </c>
      <c r="L3" s="9">
        <v>3651</v>
      </c>
      <c r="M3" s="16">
        <f>L3/L5</f>
        <v>0.36313904913467276</v>
      </c>
      <c r="O3" s="15" t="s">
        <v>536</v>
      </c>
      <c r="P3" s="9">
        <v>28708</v>
      </c>
      <c r="Q3" s="16">
        <f>P3/P5</f>
        <v>0.54703786276415323</v>
      </c>
    </row>
    <row r="4" spans="1:17" ht="16.5" thickBot="1" x14ac:dyDescent="0.3">
      <c r="A4" s="15" t="s">
        <v>3</v>
      </c>
      <c r="B4" s="9">
        <v>4873</v>
      </c>
      <c r="C4" s="16">
        <f>B4/B16</f>
        <v>7.7059316539367775E-2</v>
      </c>
      <c r="E4" s="15"/>
      <c r="F4" s="24" t="s">
        <v>58</v>
      </c>
      <c r="G4" s="28">
        <v>4975</v>
      </c>
      <c r="H4" s="29">
        <f>G4/G5</f>
        <v>0.51623949361834598</v>
      </c>
      <c r="J4" s="15"/>
      <c r="K4" s="24" t="s">
        <v>177</v>
      </c>
      <c r="L4" s="28">
        <v>6403</v>
      </c>
      <c r="M4" s="29">
        <f>L4/L5</f>
        <v>0.63686095086532724</v>
      </c>
      <c r="O4" s="17" t="s">
        <v>537</v>
      </c>
      <c r="P4" s="40">
        <v>23771</v>
      </c>
      <c r="Q4" s="41">
        <f>P4/P5</f>
        <v>0.45296213723584672</v>
      </c>
    </row>
    <row r="5" spans="1:17" ht="16.5" thickBot="1" x14ac:dyDescent="0.3">
      <c r="A5" s="15" t="s">
        <v>4</v>
      </c>
      <c r="B5" s="9">
        <v>64</v>
      </c>
      <c r="C5" s="16">
        <f>B5/B16</f>
        <v>1.0120657210177587E-3</v>
      </c>
      <c r="E5" s="27"/>
      <c r="F5" s="32" t="s">
        <v>15</v>
      </c>
      <c r="G5" s="45">
        <f>SUM(G3:G4)</f>
        <v>9637</v>
      </c>
      <c r="H5" s="34">
        <f>SUM(H3:H4)</f>
        <v>1</v>
      </c>
      <c r="J5" s="27"/>
      <c r="K5" s="32" t="s">
        <v>15</v>
      </c>
      <c r="L5" s="45">
        <f>SUM(L3:L4)</f>
        <v>10054</v>
      </c>
      <c r="M5" s="34">
        <f>SUM(M3:M4)</f>
        <v>1</v>
      </c>
      <c r="O5" s="32" t="s">
        <v>15</v>
      </c>
      <c r="P5" s="45">
        <f>SUM(P3:P4)</f>
        <v>52479</v>
      </c>
      <c r="Q5" s="34">
        <f>SUM(Q3:Q4)</f>
        <v>1</v>
      </c>
    </row>
    <row r="6" spans="1:17" ht="16.5" thickBot="1" x14ac:dyDescent="0.3">
      <c r="A6" s="15" t="s">
        <v>5</v>
      </c>
      <c r="B6" s="9">
        <v>13538</v>
      </c>
      <c r="C6" s="16">
        <f>B6/B16</f>
        <v>0.21408352704903774</v>
      </c>
    </row>
    <row r="7" spans="1:17" x14ac:dyDescent="0.25">
      <c r="A7" s="15" t="s">
        <v>6</v>
      </c>
      <c r="B7" s="9">
        <v>45</v>
      </c>
      <c r="C7" s="16">
        <f>B7/B16</f>
        <v>7.116087100906115E-4</v>
      </c>
      <c r="E7" s="12" t="s">
        <v>59</v>
      </c>
      <c r="F7" s="13"/>
      <c r="G7" s="42" t="s">
        <v>16</v>
      </c>
      <c r="H7" s="19" t="s">
        <v>17</v>
      </c>
      <c r="J7" s="12" t="s">
        <v>178</v>
      </c>
      <c r="K7" s="13"/>
      <c r="L7" s="44" t="s">
        <v>16</v>
      </c>
      <c r="M7" s="19" t="s">
        <v>17</v>
      </c>
      <c r="O7" s="12" t="s">
        <v>288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15</v>
      </c>
      <c r="C8" s="16">
        <f>B8/B16</f>
        <v>2.3720290336353718E-4</v>
      </c>
      <c r="E8" s="15"/>
      <c r="F8" s="8" t="s">
        <v>60</v>
      </c>
      <c r="G8" s="9">
        <v>3084</v>
      </c>
      <c r="H8" s="16">
        <f>G8/G11</f>
        <v>0.27854046242774566</v>
      </c>
      <c r="J8" s="15"/>
      <c r="K8" s="8" t="s">
        <v>180</v>
      </c>
      <c r="L8" s="9">
        <v>4719</v>
      </c>
      <c r="M8" s="16">
        <f>L8/L10</f>
        <v>0.55257611241217797</v>
      </c>
      <c r="O8" s="15" t="s">
        <v>538</v>
      </c>
      <c r="P8" s="9">
        <v>12500</v>
      </c>
      <c r="Q8" s="16">
        <f>P8/P10</f>
        <v>0.51972890940085648</v>
      </c>
    </row>
    <row r="9" spans="1:17" ht="16.5" thickBot="1" x14ac:dyDescent="0.3">
      <c r="A9" s="15" t="s">
        <v>8</v>
      </c>
      <c r="B9" s="9">
        <v>121</v>
      </c>
      <c r="C9" s="16">
        <f>B9/B16</f>
        <v>1.9134367537991998E-3</v>
      </c>
      <c r="E9" s="15"/>
      <c r="F9" s="8" t="s">
        <v>61</v>
      </c>
      <c r="G9" s="9">
        <v>2966</v>
      </c>
      <c r="H9" s="16">
        <f>G9/G11</f>
        <v>0.26788294797687862</v>
      </c>
      <c r="J9" s="15"/>
      <c r="K9" s="10" t="s">
        <v>179</v>
      </c>
      <c r="L9" s="28">
        <v>3821</v>
      </c>
      <c r="M9" s="29">
        <f>L9/L10</f>
        <v>0.44742388758782203</v>
      </c>
      <c r="O9" s="17" t="s">
        <v>539</v>
      </c>
      <c r="P9" s="40">
        <v>11551</v>
      </c>
      <c r="Q9" s="41">
        <f>P9/P10</f>
        <v>0.48027109059914347</v>
      </c>
    </row>
    <row r="10" spans="1:17" ht="16.5" thickBot="1" x14ac:dyDescent="0.3">
      <c r="A10" s="15" t="s">
        <v>9</v>
      </c>
      <c r="B10" s="9">
        <v>2904</v>
      </c>
      <c r="C10" s="16">
        <f>B10/B16</f>
        <v>4.5922482091180793E-2</v>
      </c>
      <c r="E10" s="15"/>
      <c r="F10" s="24" t="s">
        <v>62</v>
      </c>
      <c r="G10" s="28">
        <v>5022</v>
      </c>
      <c r="H10" s="29">
        <f>G10/G11</f>
        <v>0.45357658959537572</v>
      </c>
      <c r="J10" s="27"/>
      <c r="K10" s="32" t="s">
        <v>15</v>
      </c>
      <c r="L10" s="45">
        <f>SUM(L8:L9)</f>
        <v>8540</v>
      </c>
      <c r="M10" s="34">
        <f>SUM(M8:M9)</f>
        <v>1</v>
      </c>
      <c r="O10" s="32" t="s">
        <v>15</v>
      </c>
      <c r="P10" s="45">
        <f>SUM(P8:P9)</f>
        <v>24051</v>
      </c>
      <c r="Q10" s="34">
        <f>SUM(Q8:Q9)</f>
        <v>1</v>
      </c>
    </row>
    <row r="11" spans="1:17" ht="16.5" thickBot="1" x14ac:dyDescent="0.3">
      <c r="A11" s="15" t="s">
        <v>10</v>
      </c>
      <c r="B11" s="9">
        <v>170</v>
      </c>
      <c r="C11" s="16">
        <f>B11/B16</f>
        <v>2.6882995714534214E-3</v>
      </c>
      <c r="E11" s="27"/>
      <c r="F11" s="32" t="s">
        <v>15</v>
      </c>
      <c r="G11" s="45">
        <f>SUM(G8:G10)</f>
        <v>11072</v>
      </c>
      <c r="H11" s="34">
        <f>SUM(H8:H10)</f>
        <v>1</v>
      </c>
    </row>
    <row r="12" spans="1:17" ht="16.5" thickBot="1" x14ac:dyDescent="0.3">
      <c r="A12" s="15" t="s">
        <v>11</v>
      </c>
      <c r="B12" s="9">
        <v>11970</v>
      </c>
      <c r="C12" s="16">
        <f>B12/B16</f>
        <v>0.18928791688410265</v>
      </c>
      <c r="F12" s="4"/>
      <c r="J12" s="12" t="s">
        <v>214</v>
      </c>
      <c r="K12" s="13"/>
      <c r="L12" s="44" t="s">
        <v>16</v>
      </c>
      <c r="M12" s="19" t="s">
        <v>17</v>
      </c>
      <c r="O12" s="12" t="s">
        <v>304</v>
      </c>
      <c r="P12" s="44" t="s">
        <v>16</v>
      </c>
      <c r="Q12" s="19" t="s">
        <v>17</v>
      </c>
    </row>
    <row r="13" spans="1:17" x14ac:dyDescent="0.25">
      <c r="A13" s="15" t="s">
        <v>12</v>
      </c>
      <c r="B13" s="9">
        <v>45</v>
      </c>
      <c r="C13" s="16">
        <f>B13/B16</f>
        <v>7.116087100906115E-4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42</v>
      </c>
      <c r="L13" s="9">
        <v>4493</v>
      </c>
      <c r="M13" s="16" t="e">
        <f>L13/L17</f>
        <v>#DIV/0!</v>
      </c>
      <c r="O13" s="15" t="s">
        <v>540</v>
      </c>
      <c r="P13" s="9">
        <v>7299</v>
      </c>
      <c r="Q13" s="16">
        <f>P13/P15</f>
        <v>0.6004442250740375</v>
      </c>
    </row>
    <row r="14" spans="1:17" ht="16.5" thickBot="1" x14ac:dyDescent="0.3">
      <c r="A14" s="15" t="s">
        <v>13</v>
      </c>
      <c r="B14" s="9">
        <v>28594</v>
      </c>
      <c r="C14" s="16">
        <f>B14/B16</f>
        <v>0.45217198791846547</v>
      </c>
      <c r="E14" s="21"/>
      <c r="F14" s="10" t="s">
        <v>64</v>
      </c>
      <c r="G14" s="9">
        <v>3994</v>
      </c>
      <c r="H14" s="16">
        <f>G14/G17</f>
        <v>0.39338126662070322</v>
      </c>
      <c r="J14" s="15"/>
      <c r="K14" s="24" t="s">
        <v>220</v>
      </c>
      <c r="L14" s="9">
        <v>4931</v>
      </c>
      <c r="M14" s="16">
        <f>L14/L16</f>
        <v>0.45296711372404924</v>
      </c>
      <c r="O14" s="22" t="s">
        <v>541</v>
      </c>
      <c r="P14" s="40">
        <v>4857</v>
      </c>
      <c r="Q14" s="41">
        <f>P14/P15</f>
        <v>0.3995557749259625</v>
      </c>
    </row>
    <row r="15" spans="1:17" ht="16.5" thickBot="1" x14ac:dyDescent="0.3">
      <c r="A15" s="22" t="s">
        <v>14</v>
      </c>
      <c r="B15" s="28">
        <v>590</v>
      </c>
      <c r="C15" s="29">
        <f>B15/B16</f>
        <v>9.3299808656324614E-3</v>
      </c>
      <c r="E15" s="21"/>
      <c r="F15" s="10" t="s">
        <v>65</v>
      </c>
      <c r="G15" s="9">
        <v>3958</v>
      </c>
      <c r="H15" s="16">
        <f>G15/G17</f>
        <v>0.38983551659607996</v>
      </c>
      <c r="J15" s="15"/>
      <c r="K15" s="8" t="s">
        <v>219</v>
      </c>
      <c r="L15" s="28">
        <v>1462</v>
      </c>
      <c r="M15" s="29">
        <f>L15/L16</f>
        <v>0.13430093698328127</v>
      </c>
      <c r="O15" s="32" t="s">
        <v>15</v>
      </c>
      <c r="P15" s="45">
        <f>SUM(P13:P14)</f>
        <v>12156</v>
      </c>
      <c r="Q15" s="34">
        <f>SUM(Q13:Q14)</f>
        <v>1</v>
      </c>
    </row>
    <row r="16" spans="1:17" ht="16.5" thickBot="1" x14ac:dyDescent="0.3">
      <c r="A16" s="32" t="s">
        <v>15</v>
      </c>
      <c r="B16" s="45">
        <f>SUM(B3:B15)</f>
        <v>63237</v>
      </c>
      <c r="C16" s="34">
        <f>SUM(C3:C15)</f>
        <v>0.99999999999999989</v>
      </c>
      <c r="E16" s="15"/>
      <c r="F16" s="31" t="s">
        <v>66</v>
      </c>
      <c r="G16" s="28">
        <v>2201</v>
      </c>
      <c r="H16" s="29">
        <f>G16/G17</f>
        <v>0.21678321678321677</v>
      </c>
      <c r="J16" s="27"/>
      <c r="K16" s="32" t="s">
        <v>15</v>
      </c>
      <c r="L16" s="45">
        <f>SUM(L13:L15)</f>
        <v>10886</v>
      </c>
      <c r="M16" s="34" t="e">
        <f>SUM(M13:M15)</f>
        <v>#DIV/0!</v>
      </c>
    </row>
    <row r="17" spans="1:18" ht="16.5" thickBot="1" x14ac:dyDescent="0.3">
      <c r="E17" s="27"/>
      <c r="F17" s="38" t="s">
        <v>15</v>
      </c>
      <c r="G17" s="45">
        <f>SUM(G14:G16)</f>
        <v>10153</v>
      </c>
      <c r="H17" s="34">
        <f>SUM(H14:H16)</f>
        <v>0.99999999999999989</v>
      </c>
      <c r="O17" s="12" t="s">
        <v>542</v>
      </c>
      <c r="P17" s="44" t="s">
        <v>16</v>
      </c>
      <c r="Q17" s="19" t="s">
        <v>17</v>
      </c>
    </row>
    <row r="18" spans="1:18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242</v>
      </c>
      <c r="K18" s="13"/>
      <c r="L18" s="44" t="s">
        <v>16</v>
      </c>
      <c r="M18" s="19" t="s">
        <v>17</v>
      </c>
      <c r="O18" s="15" t="s">
        <v>543</v>
      </c>
      <c r="P18" s="9">
        <v>904</v>
      </c>
      <c r="Q18" s="16">
        <f>P18/P20</f>
        <v>0.79788172992056483</v>
      </c>
    </row>
    <row r="19" spans="1:18" ht="16.5" thickBot="1" x14ac:dyDescent="0.3">
      <c r="A19" s="15" t="s">
        <v>19</v>
      </c>
      <c r="B19" s="9">
        <v>1200</v>
      </c>
      <c r="C19" s="16">
        <f>B19/B24</f>
        <v>2.0433879371998774E-2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243</v>
      </c>
      <c r="L19" s="9">
        <v>12048</v>
      </c>
      <c r="M19" s="16">
        <f>L19/L21</f>
        <v>0.572405929304447</v>
      </c>
      <c r="O19" s="17" t="s">
        <v>544</v>
      </c>
      <c r="P19" s="40">
        <v>229</v>
      </c>
      <c r="Q19" s="41">
        <f>P19/P20</f>
        <v>0.20211827007943514</v>
      </c>
    </row>
    <row r="20" spans="1:18" ht="16.5" thickBot="1" x14ac:dyDescent="0.3">
      <c r="A20" s="15" t="s">
        <v>20</v>
      </c>
      <c r="B20" s="9">
        <v>1393</v>
      </c>
      <c r="C20" s="16">
        <f>B20/B24</f>
        <v>2.3720328304328575E-2</v>
      </c>
      <c r="E20" s="15"/>
      <c r="F20" s="11" t="s">
        <v>68</v>
      </c>
      <c r="G20" s="9">
        <v>5151</v>
      </c>
      <c r="H20" s="16">
        <f>G20/G22</f>
        <v>0.53334023607372127</v>
      </c>
      <c r="J20" s="15"/>
      <c r="K20" s="24" t="s">
        <v>244</v>
      </c>
      <c r="L20" s="28">
        <v>9000</v>
      </c>
      <c r="M20" s="29">
        <f>L20/L21</f>
        <v>0.427594070695553</v>
      </c>
      <c r="O20" s="32" t="s">
        <v>15</v>
      </c>
      <c r="P20" s="45">
        <f>SUM(P18:P19)</f>
        <v>1133</v>
      </c>
      <c r="Q20" s="34">
        <f>SUM(Q18:Q19)</f>
        <v>1</v>
      </c>
    </row>
    <row r="21" spans="1:18" ht="16.5" thickBot="1" x14ac:dyDescent="0.3">
      <c r="A21" s="15" t="s">
        <v>21</v>
      </c>
      <c r="B21" s="9">
        <v>15709</v>
      </c>
      <c r="C21" s="16">
        <f>B21/B24</f>
        <v>0.26749650921227397</v>
      </c>
      <c r="E21" s="15"/>
      <c r="F21" s="23" t="s">
        <v>69</v>
      </c>
      <c r="G21" s="28">
        <v>4507</v>
      </c>
      <c r="H21" s="29">
        <f>G21/G22</f>
        <v>0.46665976392627873</v>
      </c>
      <c r="J21" s="27"/>
      <c r="K21" s="32" t="s">
        <v>15</v>
      </c>
      <c r="L21" s="45">
        <f>SUM(L19:L20)</f>
        <v>21048</v>
      </c>
      <c r="M21" s="34">
        <f>SUM(M19:M20)</f>
        <v>1</v>
      </c>
    </row>
    <row r="22" spans="1:18" ht="16.5" thickBot="1" x14ac:dyDescent="0.3">
      <c r="A22" s="15" t="s">
        <v>22</v>
      </c>
      <c r="B22" s="9">
        <v>623</v>
      </c>
      <c r="C22" s="16">
        <f>B22/B24</f>
        <v>1.0608589040629364E-2</v>
      </c>
      <c r="E22" s="27"/>
      <c r="F22" s="39" t="s">
        <v>15</v>
      </c>
      <c r="G22" s="45">
        <f>SUM(G20:G21)</f>
        <v>9658</v>
      </c>
      <c r="H22" s="34">
        <f>SUM(H20:H21)</f>
        <v>1</v>
      </c>
      <c r="O22" s="12" t="s">
        <v>545</v>
      </c>
      <c r="P22" s="44" t="s">
        <v>16</v>
      </c>
      <c r="Q22" s="19" t="s">
        <v>17</v>
      </c>
    </row>
    <row r="23" spans="1:18" ht="16.5" thickBot="1" x14ac:dyDescent="0.3">
      <c r="A23" s="22" t="s">
        <v>23</v>
      </c>
      <c r="B23" s="28">
        <v>39801</v>
      </c>
      <c r="C23" s="29">
        <f>B23/B24</f>
        <v>0.67774069407076931</v>
      </c>
      <c r="F23" s="3"/>
      <c r="O23" s="15" t="s">
        <v>546</v>
      </c>
      <c r="P23" s="9">
        <v>212</v>
      </c>
      <c r="Q23" s="16">
        <f>P23/P26</f>
        <v>0.16745655608214849</v>
      </c>
    </row>
    <row r="24" spans="1:18" ht="16.5" thickBot="1" x14ac:dyDescent="0.3">
      <c r="A24" s="35" t="s">
        <v>15</v>
      </c>
      <c r="B24" s="45">
        <f>SUM(B19:B23)</f>
        <v>58726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K24" s="4"/>
      <c r="O24" s="15" t="s">
        <v>547</v>
      </c>
      <c r="P24" s="9">
        <v>776</v>
      </c>
      <c r="Q24" s="16">
        <f>P24/P26</f>
        <v>0.61295418641390209</v>
      </c>
    </row>
    <row r="25" spans="1:18" ht="16.5" thickBot="1" x14ac:dyDescent="0.3">
      <c r="E25" s="15"/>
      <c r="F25" s="11" t="s">
        <v>71</v>
      </c>
      <c r="G25" s="9">
        <v>3309</v>
      </c>
      <c r="H25" s="16">
        <f>G25/G29</f>
        <v>0.34798611841413396</v>
      </c>
      <c r="K25" s="4"/>
      <c r="O25" s="17" t="s">
        <v>548</v>
      </c>
      <c r="P25" s="40">
        <v>278</v>
      </c>
      <c r="Q25" s="41">
        <f>P25/P26</f>
        <v>0.21958925750394945</v>
      </c>
    </row>
    <row r="26" spans="1:18" ht="16.5" thickBot="1" x14ac:dyDescent="0.3">
      <c r="A26" s="12" t="s">
        <v>24</v>
      </c>
      <c r="B26" s="42" t="s">
        <v>16</v>
      </c>
      <c r="C26" s="14" t="s">
        <v>17</v>
      </c>
      <c r="E26" s="15"/>
      <c r="F26" s="11" t="s">
        <v>72</v>
      </c>
      <c r="G26" s="9">
        <v>1606</v>
      </c>
      <c r="H26" s="16">
        <f>G26/G29</f>
        <v>0.16889262803659691</v>
      </c>
      <c r="K26" s="4"/>
      <c r="O26" s="32" t="s">
        <v>15</v>
      </c>
      <c r="P26" s="45">
        <f>SUM(P23:P25)</f>
        <v>1266</v>
      </c>
      <c r="Q26" s="34">
        <f>SUM(Q23:Q25)</f>
        <v>1</v>
      </c>
      <c r="R26" s="4"/>
    </row>
    <row r="27" spans="1:18" ht="16.5" thickBot="1" x14ac:dyDescent="0.3">
      <c r="A27" s="15" t="s">
        <v>25</v>
      </c>
      <c r="B27" s="9">
        <v>35117</v>
      </c>
      <c r="C27" s="16">
        <f>B27/B29</f>
        <v>0.5916734061194231</v>
      </c>
      <c r="E27" s="15"/>
      <c r="F27" s="11" t="s">
        <v>73</v>
      </c>
      <c r="G27" s="9">
        <v>1649</v>
      </c>
      <c r="H27" s="16">
        <f>G27/G29</f>
        <v>0.17341465979598275</v>
      </c>
    </row>
    <row r="28" spans="1:18" ht="16.5" thickBot="1" x14ac:dyDescent="0.3">
      <c r="A28" s="22" t="s">
        <v>26</v>
      </c>
      <c r="B28" s="28">
        <v>24235</v>
      </c>
      <c r="C28" s="29">
        <f>B28/B29</f>
        <v>0.4083265938805769</v>
      </c>
      <c r="E28" s="15"/>
      <c r="F28" s="23" t="s">
        <v>74</v>
      </c>
      <c r="G28" s="28">
        <v>2945</v>
      </c>
      <c r="H28" s="29">
        <f>G28/G29</f>
        <v>0.30970659375328635</v>
      </c>
      <c r="O28" s="12" t="s">
        <v>549</v>
      </c>
      <c r="P28" s="44" t="s">
        <v>16</v>
      </c>
      <c r="Q28" s="19" t="s">
        <v>17</v>
      </c>
    </row>
    <row r="29" spans="1:18" ht="16.5" thickBot="1" x14ac:dyDescent="0.3">
      <c r="A29" s="32" t="s">
        <v>15</v>
      </c>
      <c r="B29" s="45">
        <f>SUM(B27:B28)</f>
        <v>59352</v>
      </c>
      <c r="C29" s="34">
        <f>SUM(C27+C28)</f>
        <v>1</v>
      </c>
      <c r="E29" s="27"/>
      <c r="F29" s="39" t="s">
        <v>15</v>
      </c>
      <c r="G29" s="45">
        <f>SUM(G25:G28)</f>
        <v>9509</v>
      </c>
      <c r="H29" s="34">
        <f>SUM(H25:H28)</f>
        <v>1</v>
      </c>
      <c r="O29" s="15" t="s">
        <v>550</v>
      </c>
      <c r="P29" s="9">
        <v>1198</v>
      </c>
      <c r="Q29" s="16">
        <f>P29/P31</f>
        <v>0.80402684563758386</v>
      </c>
    </row>
    <row r="30" spans="1:18" ht="16.5" thickBot="1" x14ac:dyDescent="0.3">
      <c r="E30" s="4"/>
      <c r="F30" s="3"/>
      <c r="G30" s="43"/>
      <c r="H30" s="6"/>
      <c r="O30" s="17" t="s">
        <v>551</v>
      </c>
      <c r="P30" s="40">
        <v>292</v>
      </c>
      <c r="Q30" s="41">
        <f>P30/P31</f>
        <v>0.19597315436241611</v>
      </c>
    </row>
    <row r="31" spans="1:18" ht="16.5" thickBot="1" x14ac:dyDescent="0.3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O31" s="32" t="s">
        <v>15</v>
      </c>
      <c r="P31" s="45">
        <f>SUM(P29:P30)</f>
        <v>1490</v>
      </c>
      <c r="Q31" s="34">
        <f>SUM(Q29:Q30)</f>
        <v>1</v>
      </c>
    </row>
    <row r="32" spans="1:18" x14ac:dyDescent="0.25">
      <c r="A32" s="15" t="s">
        <v>38</v>
      </c>
      <c r="B32" s="9">
        <v>14088</v>
      </c>
      <c r="C32" s="16">
        <f>B32/B34</f>
        <v>0.31610123855681205</v>
      </c>
      <c r="E32" s="15"/>
      <c r="F32" s="11" t="s">
        <v>628</v>
      </c>
      <c r="G32" s="95">
        <v>2963</v>
      </c>
      <c r="H32" s="16">
        <f>G32/G37</f>
        <v>0.3259267407325927</v>
      </c>
    </row>
    <row r="33" spans="1:8" ht="16.5" thickBot="1" x14ac:dyDescent="0.3">
      <c r="A33" s="22" t="s">
        <v>39</v>
      </c>
      <c r="B33" s="28">
        <v>30480</v>
      </c>
      <c r="C33" s="29">
        <f>B33/B34</f>
        <v>0.68389876144318795</v>
      </c>
      <c r="E33" s="15"/>
      <c r="F33" s="11" t="s">
        <v>629</v>
      </c>
      <c r="G33" s="95">
        <v>1676</v>
      </c>
      <c r="H33" s="16">
        <f>G33/G37</f>
        <v>0.18435815641843581</v>
      </c>
    </row>
    <row r="34" spans="1:8" ht="16.5" thickBot="1" x14ac:dyDescent="0.3">
      <c r="A34" s="32" t="s">
        <v>15</v>
      </c>
      <c r="B34" s="45">
        <f>SUM(B32:B33)</f>
        <v>44568</v>
      </c>
      <c r="C34" s="34">
        <f>SUM(C32:C33)</f>
        <v>1</v>
      </c>
      <c r="E34" s="15"/>
      <c r="F34" s="11" t="s">
        <v>630</v>
      </c>
      <c r="G34" s="95">
        <v>1606</v>
      </c>
      <c r="H34" s="16">
        <f>G34/G37</f>
        <v>0.17665823341766582</v>
      </c>
    </row>
    <row r="35" spans="1:8" ht="16.5" thickBot="1" x14ac:dyDescent="0.3">
      <c r="E35" s="15"/>
      <c r="F35" s="11" t="s">
        <v>631</v>
      </c>
      <c r="G35" s="95">
        <v>2041</v>
      </c>
      <c r="H35" s="16">
        <f>G35/G37</f>
        <v>0.22450775492245079</v>
      </c>
    </row>
    <row r="36" spans="1:8" ht="16.5" thickBot="1" x14ac:dyDescent="0.3">
      <c r="A36" s="12" t="s">
        <v>40</v>
      </c>
      <c r="B36" s="42" t="s">
        <v>16</v>
      </c>
      <c r="C36" s="19" t="s">
        <v>17</v>
      </c>
      <c r="E36" s="15"/>
      <c r="F36" s="23" t="s">
        <v>632</v>
      </c>
      <c r="G36" s="96">
        <v>805</v>
      </c>
      <c r="H36" s="29">
        <f>G36/G37</f>
        <v>8.8549114508854915E-2</v>
      </c>
    </row>
    <row r="37" spans="1:8" ht="16.5" thickBot="1" x14ac:dyDescent="0.3">
      <c r="A37" s="15" t="s">
        <v>42</v>
      </c>
      <c r="B37" s="9">
        <v>10705</v>
      </c>
      <c r="C37" s="16">
        <f>B37/B41</f>
        <v>0.2634233968207097</v>
      </c>
      <c r="E37" s="27"/>
      <c r="F37" s="39" t="s">
        <v>15</v>
      </c>
      <c r="G37" s="97">
        <f>SUM(G32:G36)</f>
        <v>9091</v>
      </c>
      <c r="H37" s="37">
        <f>SUM(H32:H36)</f>
        <v>1</v>
      </c>
    </row>
    <row r="38" spans="1:8" ht="16.5" thickBot="1" x14ac:dyDescent="0.3">
      <c r="A38" s="21" t="s">
        <v>41</v>
      </c>
      <c r="B38" s="9">
        <v>8392</v>
      </c>
      <c r="C38" s="16">
        <f>B38/B41</f>
        <v>0.20650622570008367</v>
      </c>
      <c r="F38" s="3"/>
    </row>
    <row r="39" spans="1:8" x14ac:dyDescent="0.25">
      <c r="A39" s="15" t="s">
        <v>43</v>
      </c>
      <c r="B39" s="9">
        <v>4761</v>
      </c>
      <c r="C39" s="16">
        <f>B39/B41</f>
        <v>0.11715635611988778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22" t="s">
        <v>44</v>
      </c>
      <c r="B40" s="28">
        <v>16780</v>
      </c>
      <c r="C40" s="29">
        <f>B40/B41</f>
        <v>0.41291402135931887</v>
      </c>
      <c r="E40" s="15"/>
      <c r="F40" s="11" t="s">
        <v>76</v>
      </c>
      <c r="G40" s="9">
        <v>3777</v>
      </c>
      <c r="H40" s="16">
        <f>G40/G44</f>
        <v>0.42755263753678968</v>
      </c>
    </row>
    <row r="41" spans="1:8" ht="16.5" thickBot="1" x14ac:dyDescent="0.3">
      <c r="A41" s="35" t="s">
        <v>15</v>
      </c>
      <c r="B41" s="45">
        <f>SUM(B37:B40)</f>
        <v>40638</v>
      </c>
      <c r="C41" s="34">
        <f>SUM(C37:C40)</f>
        <v>1</v>
      </c>
      <c r="E41" s="15"/>
      <c r="F41" s="11" t="s">
        <v>77</v>
      </c>
      <c r="G41" s="9">
        <v>1650</v>
      </c>
      <c r="H41" s="16">
        <f>G41/G44</f>
        <v>0.18677835635046411</v>
      </c>
    </row>
    <row r="42" spans="1:8" ht="16.5" thickBot="1" x14ac:dyDescent="0.3">
      <c r="E42" s="15"/>
      <c r="F42" s="11" t="s">
        <v>78</v>
      </c>
      <c r="G42" s="9">
        <v>2233</v>
      </c>
      <c r="H42" s="16">
        <f>G42/G44</f>
        <v>0.25277337559429475</v>
      </c>
    </row>
    <row r="43" spans="1:8" ht="16.5" thickBot="1" x14ac:dyDescent="0.3">
      <c r="A43" s="12" t="s">
        <v>52</v>
      </c>
      <c r="B43" s="42" t="s">
        <v>16</v>
      </c>
      <c r="C43" s="19" t="s">
        <v>17</v>
      </c>
      <c r="E43" s="15"/>
      <c r="F43" s="23" t="s">
        <v>79</v>
      </c>
      <c r="G43" s="28">
        <v>1174</v>
      </c>
      <c r="H43" s="29">
        <f>G43/G44</f>
        <v>0.13289563051845144</v>
      </c>
    </row>
    <row r="44" spans="1:8" ht="16.5" thickBot="1" x14ac:dyDescent="0.3">
      <c r="A44" s="15" t="s">
        <v>53</v>
      </c>
      <c r="B44" s="9">
        <v>32923</v>
      </c>
      <c r="C44" s="16">
        <f>B44/B46</f>
        <v>0.64108655437639961</v>
      </c>
      <c r="E44" s="27"/>
      <c r="F44" s="39" t="s">
        <v>15</v>
      </c>
      <c r="G44" s="45">
        <f>SUM(G40:G43)</f>
        <v>8834</v>
      </c>
      <c r="H44" s="34">
        <f>SUM(H40:H43)</f>
        <v>1</v>
      </c>
    </row>
    <row r="45" spans="1:8" ht="16.5" thickBot="1" x14ac:dyDescent="0.3">
      <c r="A45" s="22" t="s">
        <v>54</v>
      </c>
      <c r="B45" s="28">
        <v>18432</v>
      </c>
      <c r="C45" s="29">
        <f>B45/B46</f>
        <v>0.35891344562360045</v>
      </c>
      <c r="E45" s="4"/>
      <c r="F45" s="3"/>
      <c r="G45" s="43"/>
      <c r="H45" s="4"/>
    </row>
    <row r="46" spans="1:8" ht="16.5" thickBot="1" x14ac:dyDescent="0.3">
      <c r="A46" s="32" t="s">
        <v>15</v>
      </c>
      <c r="B46" s="45">
        <f>SUM(B44:B45)</f>
        <v>51355</v>
      </c>
      <c r="C46" s="34">
        <f>SUM(C44:C45)</f>
        <v>1</v>
      </c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6025</v>
      </c>
      <c r="H47" s="16">
        <f>G47/G49</f>
        <v>0.71794566253574832</v>
      </c>
    </row>
    <row r="48" spans="1:8" ht="16.5" thickBot="1" x14ac:dyDescent="0.3">
      <c r="E48" s="15"/>
      <c r="F48" s="23" t="s">
        <v>82</v>
      </c>
      <c r="G48" s="28">
        <v>2367</v>
      </c>
      <c r="H48" s="29">
        <f>G48/G49</f>
        <v>0.28205433746425168</v>
      </c>
    </row>
    <row r="49" spans="2:8" ht="16.5" thickBot="1" x14ac:dyDescent="0.3">
      <c r="E49" s="27"/>
      <c r="F49" s="39" t="s">
        <v>15</v>
      </c>
      <c r="G49" s="45">
        <f>SUM(G47:G48)</f>
        <v>8392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6290</v>
      </c>
      <c r="H52" s="16">
        <f>G52/G54</f>
        <v>0.76214709802496061</v>
      </c>
    </row>
    <row r="53" spans="2:8" ht="16.5" thickBot="1" x14ac:dyDescent="0.3">
      <c r="E53" s="15"/>
      <c r="F53" s="23" t="s">
        <v>85</v>
      </c>
      <c r="G53" s="28">
        <v>1963</v>
      </c>
      <c r="H53" s="29">
        <f>G53/G54</f>
        <v>0.23785290197503939</v>
      </c>
    </row>
    <row r="54" spans="2:8" ht="16.5" thickBot="1" x14ac:dyDescent="0.3">
      <c r="B54"/>
      <c r="E54" s="27"/>
      <c r="F54" s="39" t="s">
        <v>15</v>
      </c>
      <c r="G54" s="45">
        <f>SUM(G52:G53)</f>
        <v>8253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3537</v>
      </c>
      <c r="H57" s="16">
        <f>G57/G59</f>
        <v>0.41441124780316346</v>
      </c>
    </row>
    <row r="58" spans="2:8" ht="16.5" thickBot="1" x14ac:dyDescent="0.3">
      <c r="B58"/>
      <c r="E58" s="15"/>
      <c r="F58" s="23" t="s">
        <v>88</v>
      </c>
      <c r="G58" s="28">
        <v>4998</v>
      </c>
      <c r="H58" s="29">
        <f>G58/G59</f>
        <v>0.58558875219683659</v>
      </c>
    </row>
    <row r="59" spans="2:8" ht="16.5" thickBot="1" x14ac:dyDescent="0.3">
      <c r="B59"/>
      <c r="E59" s="27"/>
      <c r="F59" s="39" t="s">
        <v>15</v>
      </c>
      <c r="G59" s="45">
        <f>SUM(G57:G58)</f>
        <v>8535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4775</v>
      </c>
      <c r="H62" s="16">
        <f>G62/G64</f>
        <v>0.55847953216374269</v>
      </c>
    </row>
    <row r="63" spans="2:8" ht="16.5" thickBot="1" x14ac:dyDescent="0.3">
      <c r="B63"/>
      <c r="E63" s="15"/>
      <c r="F63" s="23" t="s">
        <v>91</v>
      </c>
      <c r="G63" s="28">
        <v>3775</v>
      </c>
      <c r="H63" s="29">
        <f>G63/G64</f>
        <v>0.44152046783625731</v>
      </c>
    </row>
    <row r="64" spans="2:8" ht="16.5" thickBot="1" x14ac:dyDescent="0.3">
      <c r="B64"/>
      <c r="E64" s="27"/>
      <c r="F64" s="39" t="s">
        <v>15</v>
      </c>
      <c r="G64" s="45">
        <f>SUM(G62:G63)</f>
        <v>8550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6589</v>
      </c>
      <c r="H67" s="16">
        <f>G67/G70</f>
        <v>0.46611488398415396</v>
      </c>
    </row>
    <row r="68" spans="2:8" x14ac:dyDescent="0.25">
      <c r="B68"/>
      <c r="E68" s="15"/>
      <c r="F68" s="11" t="s">
        <v>94</v>
      </c>
      <c r="G68" s="9">
        <v>4129</v>
      </c>
      <c r="H68" s="16">
        <f>G68/G70</f>
        <v>0.29209111488398415</v>
      </c>
    </row>
    <row r="69" spans="2:8" ht="16.5" thickBot="1" x14ac:dyDescent="0.3">
      <c r="B69"/>
      <c r="E69" s="15"/>
      <c r="F69" s="23" t="s">
        <v>95</v>
      </c>
      <c r="G69" s="28">
        <v>3418</v>
      </c>
      <c r="H69" s="29">
        <f>G69/G70</f>
        <v>0.24179400113186192</v>
      </c>
    </row>
    <row r="70" spans="2:8" ht="16.5" thickBot="1" x14ac:dyDescent="0.3">
      <c r="B70"/>
      <c r="E70" s="27"/>
      <c r="F70" s="39" t="s">
        <v>15</v>
      </c>
      <c r="G70" s="45">
        <f>SUM(G67:G69)</f>
        <v>14136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5504</v>
      </c>
      <c r="H73" s="16">
        <f>G73/G75</f>
        <v>0.41665404996214989</v>
      </c>
    </row>
    <row r="74" spans="2:8" ht="16.5" thickBot="1" x14ac:dyDescent="0.3">
      <c r="B74"/>
      <c r="E74" s="15"/>
      <c r="F74" s="23" t="s">
        <v>98</v>
      </c>
      <c r="G74" s="28">
        <v>7706</v>
      </c>
      <c r="H74" s="29">
        <f>G74/G75</f>
        <v>0.58334595003785006</v>
      </c>
    </row>
    <row r="75" spans="2:8" ht="16.5" thickBot="1" x14ac:dyDescent="0.3">
      <c r="B75"/>
      <c r="E75" s="27"/>
      <c r="F75" s="39" t="s">
        <v>15</v>
      </c>
      <c r="G75" s="45">
        <f>SUM(G73:G74)</f>
        <v>13210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5111</v>
      </c>
      <c r="H78" s="16">
        <f>G78/G82</f>
        <v>3.3580814717477003</v>
      </c>
    </row>
    <row r="79" spans="2:8" x14ac:dyDescent="0.25">
      <c r="B79"/>
      <c r="E79" s="22"/>
      <c r="F79" s="23" t="s">
        <v>101</v>
      </c>
      <c r="G79" s="28">
        <v>1807</v>
      </c>
      <c r="H79" s="29">
        <f>G79/G82</f>
        <v>1.1872536136662286</v>
      </c>
    </row>
    <row r="80" spans="2:8" x14ac:dyDescent="0.25">
      <c r="B80"/>
      <c r="E80" s="15"/>
      <c r="F80" s="11" t="s">
        <v>635</v>
      </c>
      <c r="G80" s="9">
        <v>5055</v>
      </c>
      <c r="H80" s="16">
        <f>G80/G82</f>
        <v>3.3212877792378448</v>
      </c>
    </row>
    <row r="81" spans="2:8" ht="16.5" thickBot="1" x14ac:dyDescent="0.3">
      <c r="B81"/>
      <c r="E81" s="17"/>
      <c r="F81" s="91" t="s">
        <v>636</v>
      </c>
      <c r="G81" s="40">
        <v>1522</v>
      </c>
      <c r="H81" s="41">
        <f>G81/G82</f>
        <v>1</v>
      </c>
    </row>
    <row r="82" spans="2:8" ht="16.5" thickBot="1" x14ac:dyDescent="0.3">
      <c r="B82"/>
      <c r="E82" s="104"/>
      <c r="F82" s="105" t="s">
        <v>15</v>
      </c>
      <c r="G82" s="106">
        <v>1522</v>
      </c>
      <c r="H82" s="107">
        <f>SUM(H78:H81)</f>
        <v>8.8666228646517737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5486</v>
      </c>
      <c r="H85" s="16">
        <f>G85/G88</f>
        <v>0.41167642203211768</v>
      </c>
    </row>
    <row r="86" spans="2:8" x14ac:dyDescent="0.25">
      <c r="B86"/>
      <c r="E86" s="15"/>
      <c r="F86" s="11" t="s">
        <v>104</v>
      </c>
      <c r="G86" s="9">
        <v>4345</v>
      </c>
      <c r="H86" s="16">
        <f>G86/G88</f>
        <v>0.32605432988143479</v>
      </c>
    </row>
    <row r="87" spans="2:8" ht="16.5" thickBot="1" x14ac:dyDescent="0.3">
      <c r="B87"/>
      <c r="E87" s="15"/>
      <c r="F87" s="23" t="s">
        <v>105</v>
      </c>
      <c r="G87" s="28">
        <v>3495</v>
      </c>
      <c r="H87" s="29">
        <f>G87/G88</f>
        <v>0.26226924808644753</v>
      </c>
    </row>
    <row r="88" spans="2:8" ht="16.5" thickBot="1" x14ac:dyDescent="0.3">
      <c r="B88"/>
      <c r="E88" s="27"/>
      <c r="F88" s="39" t="s">
        <v>15</v>
      </c>
      <c r="G88" s="45">
        <f>SUM(G85:G87)</f>
        <v>13326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8130</v>
      </c>
      <c r="H91" s="16">
        <f>G91/G93</f>
        <v>0.61530311057292064</v>
      </c>
    </row>
    <row r="92" spans="2:8" ht="16.5" thickBot="1" x14ac:dyDescent="0.3">
      <c r="B92"/>
      <c r="E92" s="15"/>
      <c r="F92" s="23" t="s">
        <v>108</v>
      </c>
      <c r="G92" s="28">
        <v>5083</v>
      </c>
      <c r="H92" s="29">
        <f>G92/G93</f>
        <v>0.38469688942707941</v>
      </c>
    </row>
    <row r="93" spans="2:8" ht="16.5" thickBot="1" x14ac:dyDescent="0.3">
      <c r="B93"/>
      <c r="E93" s="27"/>
      <c r="F93" s="39" t="s">
        <v>15</v>
      </c>
      <c r="G93" s="45">
        <f>SUM(G91:G92)</f>
        <v>13213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7066</v>
      </c>
      <c r="H96" s="16">
        <f>G96/G98</f>
        <v>0.56123907863383637</v>
      </c>
    </row>
    <row r="97" spans="2:8" ht="16.5" thickBot="1" x14ac:dyDescent="0.3">
      <c r="B97"/>
      <c r="E97" s="15"/>
      <c r="F97" s="23" t="s">
        <v>111</v>
      </c>
      <c r="G97" s="28">
        <v>5524</v>
      </c>
      <c r="H97" s="29">
        <f>G97/G98</f>
        <v>0.43876092136616363</v>
      </c>
    </row>
    <row r="98" spans="2:8" ht="16.5" thickBot="1" x14ac:dyDescent="0.3">
      <c r="B98"/>
      <c r="E98" s="27"/>
      <c r="F98" s="39" t="s">
        <v>15</v>
      </c>
      <c r="G98" s="45">
        <f>SUM(G96:G97)</f>
        <v>12590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3044</v>
      </c>
      <c r="H101" s="16">
        <f>G101/G103</f>
        <v>0.5281054823039556</v>
      </c>
    </row>
    <row r="102" spans="2:8" ht="16.5" thickBot="1" x14ac:dyDescent="0.3">
      <c r="B102"/>
      <c r="E102" s="15"/>
      <c r="F102" s="23" t="s">
        <v>114</v>
      </c>
      <c r="G102" s="28">
        <v>2720</v>
      </c>
      <c r="H102" s="29">
        <f>G102/G103</f>
        <v>0.4718945176960444</v>
      </c>
    </row>
    <row r="103" spans="2:8" ht="16.5" thickBot="1" x14ac:dyDescent="0.3">
      <c r="B103"/>
      <c r="E103" s="27"/>
      <c r="F103" s="39" t="s">
        <v>15</v>
      </c>
      <c r="G103" s="45">
        <f>SUM(G101:G102)</f>
        <v>5764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3156</v>
      </c>
      <c r="H106" s="16">
        <f>G106/G108</f>
        <v>0.43197372022994801</v>
      </c>
    </row>
    <row r="107" spans="2:8" ht="16.5" thickBot="1" x14ac:dyDescent="0.3">
      <c r="B107"/>
      <c r="E107" s="15"/>
      <c r="F107" s="23" t="s">
        <v>117</v>
      </c>
      <c r="G107" s="28">
        <v>4150</v>
      </c>
      <c r="H107" s="29">
        <f>G107/G108</f>
        <v>0.56802627977005204</v>
      </c>
    </row>
    <row r="108" spans="2:8" ht="16.5" thickBot="1" x14ac:dyDescent="0.3">
      <c r="B108"/>
      <c r="E108" s="27"/>
      <c r="F108" s="39" t="s">
        <v>15</v>
      </c>
      <c r="G108" s="45">
        <f>SUM(G106:G107)</f>
        <v>7306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3791</v>
      </c>
      <c r="H111" s="16">
        <f>G111/G116</f>
        <v>0.31795689004445188</v>
      </c>
    </row>
    <row r="112" spans="2:8" x14ac:dyDescent="0.25">
      <c r="B112"/>
      <c r="E112" s="15"/>
      <c r="F112" s="11" t="s">
        <v>120</v>
      </c>
      <c r="G112" s="9">
        <v>984</v>
      </c>
      <c r="H112" s="16">
        <f>G112/G116</f>
        <v>8.2529564706869077E-2</v>
      </c>
    </row>
    <row r="113" spans="2:8" x14ac:dyDescent="0.25">
      <c r="B113"/>
      <c r="E113" s="15"/>
      <c r="F113" s="11" t="s">
        <v>121</v>
      </c>
      <c r="G113" s="9">
        <v>2833</v>
      </c>
      <c r="H113" s="16">
        <f>G113/G116</f>
        <v>0.23760798456764237</v>
      </c>
    </row>
    <row r="114" spans="2:8" x14ac:dyDescent="0.25">
      <c r="B114"/>
      <c r="E114" s="15"/>
      <c r="F114" s="11" t="s">
        <v>122</v>
      </c>
      <c r="G114" s="9">
        <v>2465</v>
      </c>
      <c r="H114" s="16">
        <f>G114/G116</f>
        <v>0.2067432693114149</v>
      </c>
    </row>
    <row r="115" spans="2:8" ht="16.5" thickBot="1" x14ac:dyDescent="0.3">
      <c r="B115"/>
      <c r="E115" s="15"/>
      <c r="F115" s="23" t="s">
        <v>123</v>
      </c>
      <c r="G115" s="28">
        <v>1850</v>
      </c>
      <c r="H115" s="29">
        <f>G115/G116</f>
        <v>0.15516229136962173</v>
      </c>
    </row>
    <row r="116" spans="2:8" ht="16.5" thickBot="1" x14ac:dyDescent="0.3">
      <c r="B116"/>
      <c r="E116" s="27"/>
      <c r="F116" s="39" t="s">
        <v>15</v>
      </c>
      <c r="G116" s="45">
        <f>SUM(G111:G115)</f>
        <v>11923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6267</v>
      </c>
      <c r="H119" s="16">
        <f>G119/G121</f>
        <v>0.54142548596112317</v>
      </c>
    </row>
    <row r="120" spans="2:8" ht="16.5" thickBot="1" x14ac:dyDescent="0.3">
      <c r="B120"/>
      <c r="E120" s="15"/>
      <c r="F120" s="23" t="s">
        <v>126</v>
      </c>
      <c r="G120" s="28">
        <v>5308</v>
      </c>
      <c r="H120" s="29">
        <f>G120/G121</f>
        <v>0.45857451403887689</v>
      </c>
    </row>
    <row r="121" spans="2:8" ht="16.5" thickBot="1" x14ac:dyDescent="0.3">
      <c r="B121"/>
      <c r="E121" s="27"/>
      <c r="F121" s="39" t="s">
        <v>15</v>
      </c>
      <c r="G121" s="45">
        <f>SUM(G119:G120)</f>
        <v>11575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5768</v>
      </c>
      <c r="H124" s="16">
        <f>G124/G127</f>
        <v>0.49630012046119426</v>
      </c>
    </row>
    <row r="125" spans="2:8" x14ac:dyDescent="0.25">
      <c r="B125"/>
      <c r="E125" s="15"/>
      <c r="F125" s="11" t="s">
        <v>129</v>
      </c>
      <c r="G125" s="9">
        <v>2338</v>
      </c>
      <c r="H125" s="16">
        <f>G125/G127</f>
        <v>0.20117019445878506</v>
      </c>
    </row>
    <row r="126" spans="2:8" ht="16.5" thickBot="1" x14ac:dyDescent="0.3">
      <c r="B126"/>
      <c r="E126" s="15"/>
      <c r="F126" s="23" t="s">
        <v>130</v>
      </c>
      <c r="G126" s="28">
        <v>3516</v>
      </c>
      <c r="H126" s="29">
        <f>G126/G127</f>
        <v>0.30252968508002065</v>
      </c>
    </row>
    <row r="127" spans="2:8" ht="16.5" thickBot="1" x14ac:dyDescent="0.3">
      <c r="B127"/>
      <c r="E127" s="27"/>
      <c r="F127" s="39" t="s">
        <v>15</v>
      </c>
      <c r="G127" s="45">
        <f>SUM(G124:G126)</f>
        <v>11622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5252</v>
      </c>
      <c r="H130" s="16">
        <f>G130/G134</f>
        <v>0.44373099019939166</v>
      </c>
    </row>
    <row r="131" spans="2:8" x14ac:dyDescent="0.25">
      <c r="B131"/>
      <c r="E131" s="15"/>
      <c r="F131" s="11" t="s">
        <v>133</v>
      </c>
      <c r="G131" s="9">
        <v>1305</v>
      </c>
      <c r="H131" s="16">
        <f>G131/G134</f>
        <v>0.11025684352821899</v>
      </c>
    </row>
    <row r="132" spans="2:8" x14ac:dyDescent="0.25">
      <c r="B132"/>
      <c r="E132" s="15"/>
      <c r="F132" s="11" t="s">
        <v>134</v>
      </c>
      <c r="G132" s="9">
        <v>4352</v>
      </c>
      <c r="H132" s="16">
        <f>G132/G134</f>
        <v>0.3676917877661372</v>
      </c>
    </row>
    <row r="133" spans="2:8" ht="16.5" thickBot="1" x14ac:dyDescent="0.3">
      <c r="B133"/>
      <c r="E133" s="15"/>
      <c r="F133" s="23" t="s">
        <v>135</v>
      </c>
      <c r="G133" s="28">
        <v>927</v>
      </c>
      <c r="H133" s="29">
        <f>G133/G134</f>
        <v>7.8320378506252106E-2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11836</v>
      </c>
      <c r="H134" s="34">
        <f>SUM(H130:H133)</f>
        <v>0.99999999999999989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7234</v>
      </c>
      <c r="H137" s="16">
        <f>G137/G139</f>
        <v>0.62920761937896841</v>
      </c>
    </row>
    <row r="138" spans="2:8" ht="16.5" thickBot="1" x14ac:dyDescent="0.3">
      <c r="B138"/>
      <c r="E138" s="15"/>
      <c r="F138" s="23" t="s">
        <v>138</v>
      </c>
      <c r="G138" s="28">
        <v>4263</v>
      </c>
      <c r="H138" s="29">
        <f>G138/G139</f>
        <v>0.37079238062103159</v>
      </c>
    </row>
    <row r="139" spans="2:8" ht="16.5" thickBot="1" x14ac:dyDescent="0.3">
      <c r="B139"/>
      <c r="E139" s="27"/>
      <c r="F139" s="39" t="s">
        <v>15</v>
      </c>
      <c r="G139" s="45">
        <f>SUM(G137:G138)</f>
        <v>11497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2360</v>
      </c>
      <c r="H142" s="16">
        <f>G142/G146</f>
        <v>0.19979681679647815</v>
      </c>
    </row>
    <row r="143" spans="2:8" x14ac:dyDescent="0.25">
      <c r="B143"/>
      <c r="E143" s="15"/>
      <c r="F143" s="11" t="s">
        <v>141</v>
      </c>
      <c r="G143" s="9">
        <v>3515</v>
      </c>
      <c r="H143" s="16">
        <f>G143/G146</f>
        <v>0.29757873349136471</v>
      </c>
    </row>
    <row r="144" spans="2:8" x14ac:dyDescent="0.25">
      <c r="B144"/>
      <c r="E144" s="15"/>
      <c r="F144" s="11" t="s">
        <v>142</v>
      </c>
      <c r="G144" s="9">
        <v>2187</v>
      </c>
      <c r="H144" s="16">
        <f>G144/G146</f>
        <v>0.18515069420927871</v>
      </c>
    </row>
    <row r="145" spans="2:8" ht="16.5" thickBot="1" x14ac:dyDescent="0.3">
      <c r="B145"/>
      <c r="E145" s="15"/>
      <c r="F145" s="23" t="s">
        <v>143</v>
      </c>
      <c r="G145" s="28">
        <v>3750</v>
      </c>
      <c r="H145" s="29">
        <f>G145/G146</f>
        <v>0.31747375550287843</v>
      </c>
    </row>
    <row r="146" spans="2:8" ht="16.5" thickBot="1" x14ac:dyDescent="0.3">
      <c r="B146"/>
      <c r="E146" s="27"/>
      <c r="F146" s="39" t="s">
        <v>15</v>
      </c>
      <c r="G146" s="45">
        <f>SUM(G142:G145)</f>
        <v>11812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B149"/>
      <c r="E149" s="15"/>
      <c r="F149" s="11" t="s">
        <v>145</v>
      </c>
      <c r="G149" s="9">
        <v>6762</v>
      </c>
      <c r="H149" s="16">
        <f>G149/G152</f>
        <v>0.56666387329255008</v>
      </c>
    </row>
    <row r="150" spans="2:8" x14ac:dyDescent="0.25">
      <c r="E150" s="15"/>
      <c r="F150" s="11" t="s">
        <v>146</v>
      </c>
      <c r="G150" s="9">
        <v>2031</v>
      </c>
      <c r="H150" s="16">
        <f>G150/G152</f>
        <v>0.17020028492415989</v>
      </c>
    </row>
    <row r="151" spans="2:8" ht="16.5" thickBot="1" x14ac:dyDescent="0.3">
      <c r="E151" s="15"/>
      <c r="F151" s="23" t="s">
        <v>147</v>
      </c>
      <c r="G151" s="28">
        <v>3140</v>
      </c>
      <c r="H151" s="29">
        <f>G151/G152</f>
        <v>0.26313584178329003</v>
      </c>
    </row>
    <row r="152" spans="2:8" ht="16.5" thickBot="1" x14ac:dyDescent="0.3">
      <c r="E152" s="27"/>
      <c r="F152" s="39" t="s">
        <v>15</v>
      </c>
      <c r="G152" s="45">
        <f>SUM(G149:G151)</f>
        <v>11933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6296</v>
      </c>
      <c r="H155" s="16">
        <f>G155/G158</f>
        <v>0.53297214932701265</v>
      </c>
    </row>
    <row r="156" spans="2:8" x14ac:dyDescent="0.25">
      <c r="E156" s="15"/>
      <c r="F156" s="11" t="s">
        <v>150</v>
      </c>
      <c r="G156" s="9">
        <v>2026</v>
      </c>
      <c r="H156" s="16">
        <f>G156/G158</f>
        <v>0.17150596800135445</v>
      </c>
    </row>
    <row r="157" spans="2:8" ht="16.5" thickBot="1" x14ac:dyDescent="0.3">
      <c r="E157" s="15"/>
      <c r="F157" s="23" t="s">
        <v>151</v>
      </c>
      <c r="G157" s="28">
        <v>3491</v>
      </c>
      <c r="H157" s="29">
        <f>G157/G158</f>
        <v>0.29552188267163293</v>
      </c>
    </row>
    <row r="158" spans="2:8" ht="16.5" thickBot="1" x14ac:dyDescent="0.3">
      <c r="E158" s="27"/>
      <c r="F158" s="39" t="s">
        <v>15</v>
      </c>
      <c r="G158" s="45">
        <f>SUM(G155:G157)</f>
        <v>11813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7994</v>
      </c>
      <c r="H161" s="16">
        <f>G161/G163</f>
        <v>0.68512170037709974</v>
      </c>
    </row>
    <row r="162" spans="5:8" ht="16.5" thickBot="1" x14ac:dyDescent="0.3">
      <c r="E162" s="15"/>
      <c r="F162" s="23" t="s">
        <v>154</v>
      </c>
      <c r="G162" s="28">
        <v>3674</v>
      </c>
      <c r="H162" s="29">
        <f>G162/G163</f>
        <v>0.31487829962290026</v>
      </c>
    </row>
    <row r="163" spans="5:8" ht="16.5" thickBot="1" x14ac:dyDescent="0.3">
      <c r="E163" s="27"/>
      <c r="F163" s="39" t="s">
        <v>15</v>
      </c>
      <c r="G163" s="45">
        <f>SUM(G161:G162)</f>
        <v>11668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6314</v>
      </c>
      <c r="H166" s="16">
        <f>G166/G168</f>
        <v>0.56149399733214767</v>
      </c>
    </row>
    <row r="167" spans="5:8" ht="16.5" thickBot="1" x14ac:dyDescent="0.3">
      <c r="E167" s="15"/>
      <c r="F167" s="23" t="s">
        <v>157</v>
      </c>
      <c r="G167" s="28">
        <v>4931</v>
      </c>
      <c r="H167" s="29">
        <f>G167/G168</f>
        <v>0.43850600266785239</v>
      </c>
    </row>
    <row r="168" spans="5:8" ht="16.5" thickBot="1" x14ac:dyDescent="0.3">
      <c r="E168" s="27"/>
      <c r="F168" s="39" t="s">
        <v>15</v>
      </c>
      <c r="G168" s="45">
        <f>SUM(G166:G167)</f>
        <v>11245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2388</v>
      </c>
      <c r="H171" s="16">
        <f>G171/G176</f>
        <v>9.974520696712752E-2</v>
      </c>
    </row>
    <row r="172" spans="5:8" x14ac:dyDescent="0.25">
      <c r="E172" s="15"/>
      <c r="F172" s="11" t="s">
        <v>50</v>
      </c>
      <c r="G172" s="9">
        <v>15176</v>
      </c>
      <c r="H172" s="16">
        <f>G172/G176</f>
        <v>0.63389165030700467</v>
      </c>
    </row>
    <row r="173" spans="5:8" x14ac:dyDescent="0.25">
      <c r="E173" s="15"/>
      <c r="F173" s="11" t="s">
        <v>160</v>
      </c>
      <c r="G173" s="9">
        <v>2662</v>
      </c>
      <c r="H173" s="16">
        <f>G173/G176</f>
        <v>0.11119000877156343</v>
      </c>
    </row>
    <row r="174" spans="5:8" x14ac:dyDescent="0.25">
      <c r="E174" s="15"/>
      <c r="F174" s="11" t="s">
        <v>161</v>
      </c>
      <c r="G174" s="9">
        <v>1095</v>
      </c>
      <c r="H174" s="16">
        <f>G174/G176</f>
        <v>4.5737437868092395E-2</v>
      </c>
    </row>
    <row r="175" spans="5:8" ht="16.5" thickBot="1" x14ac:dyDescent="0.3">
      <c r="E175" s="15"/>
      <c r="F175" s="23" t="s">
        <v>162</v>
      </c>
      <c r="G175" s="28">
        <v>2620</v>
      </c>
      <c r="H175" s="29">
        <f>G175/G176</f>
        <v>0.10943569608621194</v>
      </c>
    </row>
    <row r="176" spans="5:8" ht="16.5" thickBot="1" x14ac:dyDescent="0.3">
      <c r="E176" s="27"/>
      <c r="F176" s="39" t="s">
        <v>15</v>
      </c>
      <c r="G176" s="45">
        <f>SUM(G171:G175)</f>
        <v>23941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16882</v>
      </c>
      <c r="H179" s="16">
        <f>G179/G181</f>
        <v>0.76708469647400945</v>
      </c>
    </row>
    <row r="180" spans="5:8" ht="16.5" thickBot="1" x14ac:dyDescent="0.3">
      <c r="E180" s="15"/>
      <c r="F180" s="23" t="s">
        <v>165</v>
      </c>
      <c r="G180" s="28">
        <v>5126</v>
      </c>
      <c r="H180" s="29">
        <f>G180/G181</f>
        <v>0.23291530352599055</v>
      </c>
    </row>
    <row r="181" spans="5:8" ht="16.5" thickBot="1" x14ac:dyDescent="0.3">
      <c r="E181" s="27"/>
      <c r="F181" s="39" t="s">
        <v>15</v>
      </c>
      <c r="G181" s="45">
        <f>SUM(G179:G180)</f>
        <v>22008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15514</v>
      </c>
      <c r="H184" s="16">
        <f>G184/G186</f>
        <v>0.72828842362219515</v>
      </c>
    </row>
    <row r="185" spans="5:8" ht="16.5" thickBot="1" x14ac:dyDescent="0.3">
      <c r="E185" s="15"/>
      <c r="F185" s="23" t="s">
        <v>168</v>
      </c>
      <c r="G185" s="28">
        <v>5788</v>
      </c>
      <c r="H185" s="29">
        <f>G185/G186</f>
        <v>0.27171157637780491</v>
      </c>
    </row>
    <row r="186" spans="5:8" ht="16.5" thickBot="1" x14ac:dyDescent="0.3">
      <c r="E186" s="27"/>
      <c r="F186" s="39" t="s">
        <v>15</v>
      </c>
      <c r="G186" s="45">
        <f>SUM(G184:G185)</f>
        <v>21302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7.625" customWidth="1"/>
    <col min="16" max="16" width="10.875" style="1"/>
    <col min="17" max="17" width="13.125" customWidth="1"/>
  </cols>
  <sheetData>
    <row r="1" spans="1:16" ht="16.5" thickBot="1" x14ac:dyDescent="0.3">
      <c r="A1" t="s">
        <v>0</v>
      </c>
    </row>
    <row r="2" spans="1:16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175</v>
      </c>
      <c r="K2" s="13"/>
      <c r="L2" s="44" t="s">
        <v>16</v>
      </c>
      <c r="M2" s="19" t="s">
        <v>17</v>
      </c>
      <c r="P2"/>
    </row>
    <row r="3" spans="1:16" x14ac:dyDescent="0.25">
      <c r="A3" s="15" t="s">
        <v>2</v>
      </c>
      <c r="B3" s="9">
        <v>20</v>
      </c>
      <c r="C3" s="16">
        <f>B3/B16</f>
        <v>5.2938062466913712E-3</v>
      </c>
      <c r="E3" s="15" t="s">
        <v>56</v>
      </c>
      <c r="F3" s="8" t="s">
        <v>57</v>
      </c>
      <c r="G3" s="9">
        <v>262</v>
      </c>
      <c r="H3" s="16">
        <f>G3/G5</f>
        <v>0.52716297786720323</v>
      </c>
      <c r="J3" s="15"/>
      <c r="K3" s="8" t="s">
        <v>176</v>
      </c>
      <c r="L3" s="9">
        <v>143</v>
      </c>
      <c r="M3" s="16">
        <f>L3/L5</f>
        <v>0.27238095238095239</v>
      </c>
      <c r="P3"/>
    </row>
    <row r="4" spans="1:16" ht="16.5" thickBot="1" x14ac:dyDescent="0.3">
      <c r="A4" s="15" t="s">
        <v>3</v>
      </c>
      <c r="B4" s="9">
        <v>373</v>
      </c>
      <c r="C4" s="16">
        <f>B4/B16</f>
        <v>9.8729486500794064E-2</v>
      </c>
      <c r="E4" s="15"/>
      <c r="F4" s="24" t="s">
        <v>58</v>
      </c>
      <c r="G4" s="28">
        <v>235</v>
      </c>
      <c r="H4" s="29">
        <f>G4/G5</f>
        <v>0.47283702213279677</v>
      </c>
      <c r="J4" s="15"/>
      <c r="K4" s="24" t="s">
        <v>177</v>
      </c>
      <c r="L4" s="28">
        <v>382</v>
      </c>
      <c r="M4" s="29">
        <f>L4/L5</f>
        <v>0.72761904761904761</v>
      </c>
      <c r="P4"/>
    </row>
    <row r="5" spans="1:16" ht="16.5" thickBot="1" x14ac:dyDescent="0.3">
      <c r="A5" s="15" t="s">
        <v>4</v>
      </c>
      <c r="B5" s="9">
        <v>2</v>
      </c>
      <c r="C5" s="16">
        <f>B5/B16</f>
        <v>5.2938062466913714E-4</v>
      </c>
      <c r="E5" s="27"/>
      <c r="F5" s="32" t="s">
        <v>15</v>
      </c>
      <c r="G5" s="45">
        <f>SUM(G3:G4)</f>
        <v>497</v>
      </c>
      <c r="H5" s="34">
        <f>SUM(H3:H4)</f>
        <v>1</v>
      </c>
      <c r="J5" s="27"/>
      <c r="K5" s="32" t="s">
        <v>15</v>
      </c>
      <c r="L5" s="45">
        <f>SUM(L3:L4)</f>
        <v>525</v>
      </c>
      <c r="M5" s="34">
        <f>SUM(M3:M4)</f>
        <v>1</v>
      </c>
      <c r="P5"/>
    </row>
    <row r="6" spans="1:16" ht="16.5" thickBot="1" x14ac:dyDescent="0.3">
      <c r="A6" s="15" t="s">
        <v>5</v>
      </c>
      <c r="B6" s="9">
        <v>658</v>
      </c>
      <c r="C6" s="16">
        <f>B6/B16</f>
        <v>0.17416622551614611</v>
      </c>
    </row>
    <row r="7" spans="1:16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178</v>
      </c>
      <c r="K7" s="13"/>
      <c r="L7" s="44" t="s">
        <v>16</v>
      </c>
      <c r="M7" s="19" t="s">
        <v>17</v>
      </c>
    </row>
    <row r="8" spans="1:16" x14ac:dyDescent="0.25">
      <c r="A8" s="15" t="s">
        <v>7</v>
      </c>
      <c r="B8" s="9">
        <v>2</v>
      </c>
      <c r="C8" s="16">
        <f>B8/B16</f>
        <v>5.2938062466913714E-4</v>
      </c>
      <c r="E8" s="15"/>
      <c r="F8" s="8" t="s">
        <v>60</v>
      </c>
      <c r="G8" s="9">
        <v>126</v>
      </c>
      <c r="H8" s="16">
        <f>G8/G11</f>
        <v>0.21140939597315436</v>
      </c>
      <c r="J8" s="15"/>
      <c r="K8" s="8" t="s">
        <v>180</v>
      </c>
      <c r="L8" s="9">
        <v>377</v>
      </c>
      <c r="M8" s="16">
        <f>L8/L10</f>
        <v>0.68921389396709321</v>
      </c>
    </row>
    <row r="9" spans="1:16" ht="16.5" thickBot="1" x14ac:dyDescent="0.3">
      <c r="A9" s="15" t="s">
        <v>8</v>
      </c>
      <c r="B9" s="9">
        <v>20</v>
      </c>
      <c r="C9" s="16">
        <f>B9/B16</f>
        <v>5.2938062466913712E-3</v>
      </c>
      <c r="E9" s="15"/>
      <c r="F9" s="8" t="s">
        <v>61</v>
      </c>
      <c r="G9" s="9">
        <v>229</v>
      </c>
      <c r="H9" s="16">
        <f>G9/G11</f>
        <v>0.38422818791946306</v>
      </c>
      <c r="J9" s="15"/>
      <c r="K9" s="10" t="s">
        <v>179</v>
      </c>
      <c r="L9" s="28">
        <v>170</v>
      </c>
      <c r="M9" s="29">
        <f>L9/L10</f>
        <v>0.31078610603290674</v>
      </c>
    </row>
    <row r="10" spans="1:16" ht="16.5" thickBot="1" x14ac:dyDescent="0.3">
      <c r="A10" s="15" t="s">
        <v>9</v>
      </c>
      <c r="B10" s="9">
        <v>108</v>
      </c>
      <c r="C10" s="16">
        <f>B10/B16</f>
        <v>2.8586553732133403E-2</v>
      </c>
      <c r="E10" s="15"/>
      <c r="F10" s="24" t="s">
        <v>62</v>
      </c>
      <c r="G10" s="28">
        <v>241</v>
      </c>
      <c r="H10" s="29">
        <f>G10/G11</f>
        <v>0.40436241610738255</v>
      </c>
      <c r="J10" s="27"/>
      <c r="K10" s="32" t="s">
        <v>15</v>
      </c>
      <c r="L10" s="45">
        <f>SUM(L8:L9)</f>
        <v>547</v>
      </c>
      <c r="M10" s="34">
        <f>SUM(M8:M9)</f>
        <v>1</v>
      </c>
    </row>
    <row r="11" spans="1:16" ht="16.5" thickBot="1" x14ac:dyDescent="0.3">
      <c r="A11" s="15" t="s">
        <v>10</v>
      </c>
      <c r="B11" s="9">
        <v>8</v>
      </c>
      <c r="C11" s="16">
        <f>B11/B16</f>
        <v>2.1175224986765486E-3</v>
      </c>
      <c r="E11" s="27"/>
      <c r="F11" s="32" t="s">
        <v>15</v>
      </c>
      <c r="G11" s="45">
        <f>SUM(G8:G10)</f>
        <v>596</v>
      </c>
      <c r="H11" s="34">
        <f>SUM(H8:H10)</f>
        <v>1</v>
      </c>
    </row>
    <row r="12" spans="1:16" ht="16.5" thickBot="1" x14ac:dyDescent="0.3">
      <c r="A12" s="15" t="s">
        <v>11</v>
      </c>
      <c r="B12" s="9">
        <v>596</v>
      </c>
      <c r="C12" s="16">
        <f>B12/B16</f>
        <v>0.15775542615140287</v>
      </c>
      <c r="F12" s="4"/>
      <c r="J12" s="12" t="s">
        <v>214</v>
      </c>
      <c r="K12" s="13"/>
      <c r="L12" s="44" t="s">
        <v>16</v>
      </c>
      <c r="M12" s="19" t="s">
        <v>17</v>
      </c>
    </row>
    <row r="13" spans="1:16" x14ac:dyDescent="0.25">
      <c r="A13" s="15" t="s">
        <v>12</v>
      </c>
      <c r="B13" s="9">
        <v>5</v>
      </c>
      <c r="C13" s="16">
        <f>B13/B16</f>
        <v>1.3234515616728428E-3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42</v>
      </c>
      <c r="L13" s="9">
        <v>165</v>
      </c>
      <c r="M13" s="16" t="e">
        <f>L13/L17</f>
        <v>#DIV/0!</v>
      </c>
    </row>
    <row r="14" spans="1:16" x14ac:dyDescent="0.25">
      <c r="A14" s="15" t="s">
        <v>13</v>
      </c>
      <c r="B14" s="9">
        <v>1967</v>
      </c>
      <c r="C14" s="16">
        <f>B14/B16</f>
        <v>0.52064584436209638</v>
      </c>
      <c r="E14" s="21"/>
      <c r="F14" s="10" t="s">
        <v>64</v>
      </c>
      <c r="G14" s="9">
        <v>212</v>
      </c>
      <c r="H14" s="16">
        <f>G14/G17</f>
        <v>0.39114391143911437</v>
      </c>
      <c r="J14" s="15"/>
      <c r="K14" s="24" t="s">
        <v>220</v>
      </c>
      <c r="L14" s="9">
        <v>258</v>
      </c>
      <c r="M14" s="16">
        <f>L14/L16</f>
        <v>0.52760736196319014</v>
      </c>
    </row>
    <row r="15" spans="1:16" ht="16.5" thickBot="1" x14ac:dyDescent="0.3">
      <c r="A15" s="22" t="s">
        <v>14</v>
      </c>
      <c r="B15" s="28">
        <v>19</v>
      </c>
      <c r="C15" s="29">
        <f>B15/B16</f>
        <v>5.0291159343568027E-3</v>
      </c>
      <c r="E15" s="21"/>
      <c r="F15" s="10" t="s">
        <v>65</v>
      </c>
      <c r="G15" s="9">
        <v>212</v>
      </c>
      <c r="H15" s="16">
        <f>G15/G17</f>
        <v>0.39114391143911437</v>
      </c>
      <c r="J15" s="15"/>
      <c r="K15" s="8" t="s">
        <v>219</v>
      </c>
      <c r="L15" s="28">
        <v>66</v>
      </c>
      <c r="M15" s="29">
        <f>L15/L16</f>
        <v>0.13496932515337423</v>
      </c>
    </row>
    <row r="16" spans="1:16" ht="16.5" thickBot="1" x14ac:dyDescent="0.3">
      <c r="A16" s="32" t="s">
        <v>15</v>
      </c>
      <c r="B16" s="45">
        <f>SUM(B3:B15)</f>
        <v>3778</v>
      </c>
      <c r="C16" s="34">
        <f>SUM(C3:C15)</f>
        <v>1</v>
      </c>
      <c r="E16" s="15"/>
      <c r="F16" s="31" t="s">
        <v>66</v>
      </c>
      <c r="G16" s="28">
        <v>118</v>
      </c>
      <c r="H16" s="29">
        <f>G16/G17</f>
        <v>0.21771217712177121</v>
      </c>
      <c r="J16" s="27"/>
      <c r="K16" s="32" t="s">
        <v>15</v>
      </c>
      <c r="L16" s="45">
        <f>SUM(L13:L15)</f>
        <v>489</v>
      </c>
      <c r="M16" s="34" t="e">
        <f>SUM(M13:M15)</f>
        <v>#DIV/0!</v>
      </c>
    </row>
    <row r="17" spans="1:16" ht="16.5" thickBot="1" x14ac:dyDescent="0.3">
      <c r="E17" s="27"/>
      <c r="F17" s="38" t="s">
        <v>15</v>
      </c>
      <c r="G17" s="45">
        <f>SUM(G14:G16)</f>
        <v>542</v>
      </c>
      <c r="H17" s="34">
        <f>SUM(H14:H16)</f>
        <v>1</v>
      </c>
    </row>
    <row r="18" spans="1:16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242</v>
      </c>
      <c r="K18" s="13"/>
      <c r="L18" s="44" t="s">
        <v>16</v>
      </c>
      <c r="M18" s="19" t="s">
        <v>17</v>
      </c>
    </row>
    <row r="19" spans="1:16" x14ac:dyDescent="0.25">
      <c r="A19" s="15" t="s">
        <v>19</v>
      </c>
      <c r="B19" s="9">
        <v>47</v>
      </c>
      <c r="C19" s="16">
        <f>B19/B24</f>
        <v>1.3811342932706435E-2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243</v>
      </c>
      <c r="L19" s="9">
        <v>939</v>
      </c>
      <c r="M19" s="16">
        <f>L19/L21</f>
        <v>0.73474178403755863</v>
      </c>
    </row>
    <row r="20" spans="1:16" ht="16.5" thickBot="1" x14ac:dyDescent="0.3">
      <c r="A20" s="15" t="s">
        <v>20</v>
      </c>
      <c r="B20" s="9">
        <v>75</v>
      </c>
      <c r="C20" s="16">
        <f>B20/B24</f>
        <v>2.2039377020276227E-2</v>
      </c>
      <c r="E20" s="15"/>
      <c r="F20" s="11" t="s">
        <v>68</v>
      </c>
      <c r="G20" s="9">
        <v>231</v>
      </c>
      <c r="H20" s="16">
        <f>G20/G22</f>
        <v>0.44594594594594594</v>
      </c>
      <c r="J20" s="15"/>
      <c r="K20" s="24" t="s">
        <v>244</v>
      </c>
      <c r="L20" s="28">
        <v>339</v>
      </c>
      <c r="M20" s="29">
        <f>L20/L21</f>
        <v>0.26525821596244131</v>
      </c>
    </row>
    <row r="21" spans="1:16" ht="16.5" thickBot="1" x14ac:dyDescent="0.3">
      <c r="A21" s="15" t="s">
        <v>21</v>
      </c>
      <c r="B21" s="9">
        <v>426</v>
      </c>
      <c r="C21" s="16">
        <f>B21/B24</f>
        <v>0.12518366147516896</v>
      </c>
      <c r="E21" s="15"/>
      <c r="F21" s="23" t="s">
        <v>69</v>
      </c>
      <c r="G21" s="28">
        <v>287</v>
      </c>
      <c r="H21" s="29">
        <f>G21/G22</f>
        <v>0.55405405405405406</v>
      </c>
      <c r="J21" s="27"/>
      <c r="K21" s="32" t="s">
        <v>15</v>
      </c>
      <c r="L21" s="45">
        <f>SUM(L19:L20)</f>
        <v>1278</v>
      </c>
      <c r="M21" s="34">
        <f>SUM(M19:M20)</f>
        <v>1</v>
      </c>
    </row>
    <row r="22" spans="1:16" ht="16.5" thickBot="1" x14ac:dyDescent="0.3">
      <c r="A22" s="15" t="s">
        <v>22</v>
      </c>
      <c r="B22" s="9">
        <v>27</v>
      </c>
      <c r="C22" s="16">
        <f>B22/B24</f>
        <v>7.9341757272994411E-3</v>
      </c>
      <c r="E22" s="27"/>
      <c r="F22" s="39" t="s">
        <v>15</v>
      </c>
      <c r="G22" s="45">
        <f>SUM(G20:G21)</f>
        <v>518</v>
      </c>
      <c r="H22" s="34">
        <f>SUM(H20:H21)</f>
        <v>1</v>
      </c>
    </row>
    <row r="23" spans="1:16" ht="16.5" thickBot="1" x14ac:dyDescent="0.3">
      <c r="A23" s="22" t="s">
        <v>23</v>
      </c>
      <c r="B23" s="28">
        <v>2828</v>
      </c>
      <c r="C23" s="29">
        <f>B23/B24</f>
        <v>0.83103144284454888</v>
      </c>
      <c r="F23" s="3"/>
    </row>
    <row r="24" spans="1:16" ht="16.5" thickBot="1" x14ac:dyDescent="0.3">
      <c r="A24" s="35" t="s">
        <v>15</v>
      </c>
      <c r="B24" s="45">
        <f>SUM(B19:B23)</f>
        <v>3403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K24" s="1"/>
      <c r="L24"/>
      <c r="O24" s="1"/>
      <c r="P24"/>
    </row>
    <row r="25" spans="1:16" ht="16.5" thickBot="1" x14ac:dyDescent="0.3">
      <c r="E25" s="15"/>
      <c r="F25" s="11" t="s">
        <v>71</v>
      </c>
      <c r="G25" s="9">
        <v>175</v>
      </c>
      <c r="H25" s="16">
        <f>G25/G29</f>
        <v>0.34381139489194501</v>
      </c>
      <c r="K25" s="1"/>
      <c r="L25"/>
      <c r="O25" s="1"/>
      <c r="P25"/>
    </row>
    <row r="26" spans="1:16" x14ac:dyDescent="0.25">
      <c r="A26" s="12" t="s">
        <v>24</v>
      </c>
      <c r="B26" s="42" t="s">
        <v>16</v>
      </c>
      <c r="C26" s="14" t="s">
        <v>17</v>
      </c>
      <c r="E26" s="15"/>
      <c r="F26" s="11" t="s">
        <v>72</v>
      </c>
      <c r="G26" s="9">
        <v>53</v>
      </c>
      <c r="H26" s="16">
        <f>G26/G29</f>
        <v>0.10412573673870335</v>
      </c>
      <c r="K26" s="1"/>
      <c r="L26"/>
      <c r="O26" s="1"/>
      <c r="P26"/>
    </row>
    <row r="27" spans="1:16" x14ac:dyDescent="0.25">
      <c r="A27" s="15" t="s">
        <v>25</v>
      </c>
      <c r="B27" s="9">
        <v>1952</v>
      </c>
      <c r="C27" s="18">
        <f>B27/B29</f>
        <v>0.56367311579555301</v>
      </c>
      <c r="E27" s="15"/>
      <c r="F27" s="11" t="s">
        <v>73</v>
      </c>
      <c r="G27" s="9">
        <v>104</v>
      </c>
      <c r="H27" s="16">
        <f>G27/G29</f>
        <v>0.20432220039292731</v>
      </c>
    </row>
    <row r="28" spans="1:16" ht="16.5" thickBot="1" x14ac:dyDescent="0.3">
      <c r="A28" s="22" t="s">
        <v>26</v>
      </c>
      <c r="B28" s="28">
        <v>1511</v>
      </c>
      <c r="C28" s="30">
        <f>B28/B29</f>
        <v>0.43632688420444699</v>
      </c>
      <c r="E28" s="15"/>
      <c r="F28" s="23" t="s">
        <v>74</v>
      </c>
      <c r="G28" s="28">
        <v>177</v>
      </c>
      <c r="H28" s="29">
        <f>G28/G29</f>
        <v>0.34774066797642439</v>
      </c>
    </row>
    <row r="29" spans="1:16" ht="16.5" thickBot="1" x14ac:dyDescent="0.3">
      <c r="A29" s="32" t="s">
        <v>15</v>
      </c>
      <c r="B29" s="45">
        <f>SUM(B27:B28)</f>
        <v>3463</v>
      </c>
      <c r="C29" s="34">
        <f>SUM(C27+C28)</f>
        <v>1</v>
      </c>
      <c r="E29" s="27"/>
      <c r="F29" s="39" t="s">
        <v>15</v>
      </c>
      <c r="G29" s="45">
        <f>SUM(G25:G28)</f>
        <v>509</v>
      </c>
      <c r="H29" s="34">
        <f>SUM(H25:H28)</f>
        <v>1</v>
      </c>
    </row>
    <row r="30" spans="1:16" ht="16.5" thickBot="1" x14ac:dyDescent="0.3">
      <c r="E30" s="4"/>
      <c r="F30" s="3"/>
      <c r="G30" s="43"/>
      <c r="H30" s="6"/>
    </row>
    <row r="31" spans="1:16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6" x14ac:dyDescent="0.25">
      <c r="A32" s="15" t="s">
        <v>38</v>
      </c>
      <c r="B32" s="9">
        <v>620</v>
      </c>
      <c r="C32" s="16">
        <f>B32/B34</f>
        <v>0.24929634097305992</v>
      </c>
      <c r="E32" s="15"/>
      <c r="F32" s="11" t="s">
        <v>628</v>
      </c>
      <c r="G32" s="95">
        <v>202</v>
      </c>
      <c r="H32" s="16">
        <f>G32/G37</f>
        <v>0.42348008385744235</v>
      </c>
    </row>
    <row r="33" spans="1:8" ht="16.5" thickBot="1" x14ac:dyDescent="0.3">
      <c r="A33" s="22" t="s">
        <v>39</v>
      </c>
      <c r="B33" s="28">
        <v>1867</v>
      </c>
      <c r="C33" s="29">
        <f>B33/B34</f>
        <v>0.75070365902694014</v>
      </c>
      <c r="E33" s="15"/>
      <c r="F33" s="11" t="s">
        <v>629</v>
      </c>
      <c r="G33" s="95">
        <v>79</v>
      </c>
      <c r="H33" s="16">
        <f>G33/G37</f>
        <v>0.16561844863731656</v>
      </c>
    </row>
    <row r="34" spans="1:8" ht="16.5" thickBot="1" x14ac:dyDescent="0.3">
      <c r="A34" s="32" t="s">
        <v>15</v>
      </c>
      <c r="B34" s="45">
        <f>SUM(B32:B33)</f>
        <v>2487</v>
      </c>
      <c r="C34" s="34">
        <f>SUM(C32:C33)</f>
        <v>1</v>
      </c>
      <c r="E34" s="15"/>
      <c r="F34" s="11" t="s">
        <v>630</v>
      </c>
      <c r="G34" s="95">
        <v>80</v>
      </c>
      <c r="H34" s="16">
        <f>G34/G37</f>
        <v>0.16771488469601678</v>
      </c>
    </row>
    <row r="35" spans="1:8" ht="16.5" thickBot="1" x14ac:dyDescent="0.3">
      <c r="E35" s="15"/>
      <c r="F35" s="11" t="s">
        <v>631</v>
      </c>
      <c r="G35" s="95">
        <v>79</v>
      </c>
      <c r="H35" s="16">
        <f>G35/G37</f>
        <v>0.16561844863731656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37</v>
      </c>
      <c r="H36" s="29">
        <f>G36/G37</f>
        <v>7.7568134171907763E-2</v>
      </c>
    </row>
    <row r="37" spans="1:8" ht="16.5" thickBot="1" x14ac:dyDescent="0.3">
      <c r="A37" s="15" t="s">
        <v>53</v>
      </c>
      <c r="B37" s="9">
        <v>2164</v>
      </c>
      <c r="C37" s="16">
        <f>B37/B39</f>
        <v>0.71324983520105467</v>
      </c>
      <c r="E37" s="27"/>
      <c r="F37" s="39" t="s">
        <v>15</v>
      </c>
      <c r="G37" s="97">
        <f>SUM(G32:G36)</f>
        <v>477</v>
      </c>
      <c r="H37" s="37">
        <f>SUM(H32:H36)</f>
        <v>1</v>
      </c>
    </row>
    <row r="38" spans="1:8" ht="16.5" thickBot="1" x14ac:dyDescent="0.3">
      <c r="A38" s="22" t="s">
        <v>54</v>
      </c>
      <c r="B38" s="28">
        <v>870</v>
      </c>
      <c r="C38" s="29">
        <f>B38/B39</f>
        <v>0.28675016479894527</v>
      </c>
      <c r="F38" s="3"/>
    </row>
    <row r="39" spans="1:8" ht="16.5" thickBot="1" x14ac:dyDescent="0.3">
      <c r="A39" s="32" t="s">
        <v>15</v>
      </c>
      <c r="B39" s="45">
        <f>SUM(B37:B38)</f>
        <v>3034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201</v>
      </c>
      <c r="H40" s="16">
        <f>G40/G44</f>
        <v>0.43412526997840173</v>
      </c>
    </row>
    <row r="41" spans="1:8" x14ac:dyDescent="0.25">
      <c r="E41" s="15"/>
      <c r="F41" s="11" t="s">
        <v>77</v>
      </c>
      <c r="G41" s="9">
        <v>76</v>
      </c>
      <c r="H41" s="16">
        <f>G41/G44</f>
        <v>0.16414686825053995</v>
      </c>
    </row>
    <row r="42" spans="1:8" x14ac:dyDescent="0.25">
      <c r="E42" s="15"/>
      <c r="F42" s="11" t="s">
        <v>78</v>
      </c>
      <c r="G42" s="9">
        <v>116</v>
      </c>
      <c r="H42" s="16">
        <f>G42/G44</f>
        <v>0.2505399568034557</v>
      </c>
    </row>
    <row r="43" spans="1:8" ht="16.5" thickBot="1" x14ac:dyDescent="0.3">
      <c r="E43" s="15"/>
      <c r="F43" s="23" t="s">
        <v>79</v>
      </c>
      <c r="G43" s="28">
        <v>70</v>
      </c>
      <c r="H43" s="29">
        <f>G43/G44</f>
        <v>0.15118790496760259</v>
      </c>
    </row>
    <row r="44" spans="1:8" ht="16.5" thickBot="1" x14ac:dyDescent="0.3">
      <c r="E44" s="27"/>
      <c r="F44" s="39" t="s">
        <v>15</v>
      </c>
      <c r="G44" s="45">
        <f>SUM(G40:G43)</f>
        <v>463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319</v>
      </c>
      <c r="H47" s="16">
        <f>G47/G49</f>
        <v>0.7088888888888889</v>
      </c>
    </row>
    <row r="48" spans="1:8" ht="16.5" thickBot="1" x14ac:dyDescent="0.3">
      <c r="B48"/>
      <c r="E48" s="15"/>
      <c r="F48" s="23" t="s">
        <v>82</v>
      </c>
      <c r="G48" s="28">
        <v>131</v>
      </c>
      <c r="H48" s="29">
        <f>G48/G49</f>
        <v>0.2911111111111111</v>
      </c>
    </row>
    <row r="49" spans="2:8" ht="16.5" thickBot="1" x14ac:dyDescent="0.3">
      <c r="B49"/>
      <c r="E49" s="27"/>
      <c r="F49" s="39" t="s">
        <v>15</v>
      </c>
      <c r="G49" s="45">
        <f>SUM(G47:G48)</f>
        <v>450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350</v>
      </c>
      <c r="H52" s="16">
        <f>G52/G54</f>
        <v>0.79365079365079361</v>
      </c>
    </row>
    <row r="53" spans="2:8" ht="16.5" thickBot="1" x14ac:dyDescent="0.3">
      <c r="B53"/>
      <c r="E53" s="15"/>
      <c r="F53" s="23" t="s">
        <v>85</v>
      </c>
      <c r="G53" s="28">
        <v>91</v>
      </c>
      <c r="H53" s="29">
        <f>G53/G54</f>
        <v>0.20634920634920634</v>
      </c>
    </row>
    <row r="54" spans="2:8" ht="16.5" thickBot="1" x14ac:dyDescent="0.3">
      <c r="B54"/>
      <c r="E54" s="27"/>
      <c r="F54" s="39" t="s">
        <v>15</v>
      </c>
      <c r="G54" s="45">
        <f>SUM(G52:G53)</f>
        <v>441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166</v>
      </c>
      <c r="H57" s="16">
        <f>G57/G59</f>
        <v>0.36323851203501095</v>
      </c>
    </row>
    <row r="58" spans="2:8" ht="16.5" thickBot="1" x14ac:dyDescent="0.3">
      <c r="B58"/>
      <c r="E58" s="15"/>
      <c r="F58" s="23" t="s">
        <v>88</v>
      </c>
      <c r="G58" s="28">
        <v>291</v>
      </c>
      <c r="H58" s="29">
        <f>G58/G59</f>
        <v>0.6367614879649891</v>
      </c>
    </row>
    <row r="59" spans="2:8" ht="16.5" thickBot="1" x14ac:dyDescent="0.3">
      <c r="B59"/>
      <c r="E59" s="27"/>
      <c r="F59" s="39" t="s">
        <v>15</v>
      </c>
      <c r="G59" s="45">
        <f>SUM(G57:G58)</f>
        <v>457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238</v>
      </c>
      <c r="H62" s="16">
        <f>G62/G64</f>
        <v>0.52771618625277161</v>
      </c>
    </row>
    <row r="63" spans="2:8" ht="16.5" thickBot="1" x14ac:dyDescent="0.3">
      <c r="B63"/>
      <c r="E63" s="15"/>
      <c r="F63" s="23" t="s">
        <v>91</v>
      </c>
      <c r="G63" s="28">
        <v>213</v>
      </c>
      <c r="H63" s="29">
        <f>G63/G64</f>
        <v>0.47228381374722839</v>
      </c>
    </row>
    <row r="64" spans="2:8" ht="16.5" thickBot="1" x14ac:dyDescent="0.3">
      <c r="B64"/>
      <c r="E64" s="27"/>
      <c r="F64" s="39" t="s">
        <v>15</v>
      </c>
      <c r="G64" s="45">
        <f>SUM(G62:G63)</f>
        <v>451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317</v>
      </c>
      <c r="H67" s="16">
        <f>G67/G70</f>
        <v>0.48470948012232418</v>
      </c>
    </row>
    <row r="68" spans="2:8" x14ac:dyDescent="0.25">
      <c r="B68"/>
      <c r="E68" s="15"/>
      <c r="F68" s="11" t="s">
        <v>94</v>
      </c>
      <c r="G68" s="9">
        <v>158</v>
      </c>
      <c r="H68" s="16">
        <f>G68/G70</f>
        <v>0.24159021406727829</v>
      </c>
    </row>
    <row r="69" spans="2:8" ht="16.5" thickBot="1" x14ac:dyDescent="0.3">
      <c r="B69"/>
      <c r="E69" s="15"/>
      <c r="F69" s="23" t="s">
        <v>95</v>
      </c>
      <c r="G69" s="28">
        <v>179</v>
      </c>
      <c r="H69" s="29">
        <f>G69/G70</f>
        <v>0.27370030581039756</v>
      </c>
    </row>
    <row r="70" spans="2:8" ht="16.5" thickBot="1" x14ac:dyDescent="0.3">
      <c r="B70"/>
      <c r="E70" s="27"/>
      <c r="F70" s="39" t="s">
        <v>15</v>
      </c>
      <c r="G70" s="45">
        <f>SUM(G67:G69)</f>
        <v>654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199</v>
      </c>
      <c r="H73" s="16">
        <f>G73/G75</f>
        <v>0.32148626817447495</v>
      </c>
    </row>
    <row r="74" spans="2:8" ht="16.5" thickBot="1" x14ac:dyDescent="0.3">
      <c r="B74"/>
      <c r="E74" s="15"/>
      <c r="F74" s="23" t="s">
        <v>98</v>
      </c>
      <c r="G74" s="28">
        <v>420</v>
      </c>
      <c r="H74" s="29">
        <f>G74/G75</f>
        <v>0.67851373182552499</v>
      </c>
    </row>
    <row r="75" spans="2:8" ht="16.5" thickBot="1" x14ac:dyDescent="0.3">
      <c r="B75"/>
      <c r="E75" s="27"/>
      <c r="F75" s="39" t="s">
        <v>15</v>
      </c>
      <c r="G75" s="45">
        <f>SUM(G73:G74)</f>
        <v>619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243</v>
      </c>
      <c r="H78" s="16">
        <f>G78/G82</f>
        <v>0.38879999999999998</v>
      </c>
    </row>
    <row r="79" spans="2:8" x14ac:dyDescent="0.25">
      <c r="B79"/>
      <c r="E79" s="22"/>
      <c r="F79" s="23" t="s">
        <v>101</v>
      </c>
      <c r="G79" s="28">
        <v>76</v>
      </c>
      <c r="H79" s="29">
        <f>G79/G82</f>
        <v>0.1216</v>
      </c>
    </row>
    <row r="80" spans="2:8" x14ac:dyDescent="0.25">
      <c r="B80"/>
      <c r="E80" s="15"/>
      <c r="F80" s="11" t="s">
        <v>635</v>
      </c>
      <c r="G80" s="9">
        <v>236</v>
      </c>
      <c r="H80" s="16">
        <f>G80/G82</f>
        <v>0.37759999999999999</v>
      </c>
    </row>
    <row r="81" spans="2:8" ht="16.5" thickBot="1" x14ac:dyDescent="0.3">
      <c r="B81"/>
      <c r="E81" s="17"/>
      <c r="F81" s="91" t="s">
        <v>636</v>
      </c>
      <c r="G81" s="40">
        <v>70</v>
      </c>
      <c r="H81" s="41">
        <f>G81/G82</f>
        <v>0.112</v>
      </c>
    </row>
    <row r="82" spans="2:8" ht="16.5" thickBot="1" x14ac:dyDescent="0.3">
      <c r="B82"/>
      <c r="E82" s="104"/>
      <c r="F82" s="105" t="s">
        <v>15</v>
      </c>
      <c r="G82" s="106">
        <f>SUM(G78:G81)</f>
        <v>625</v>
      </c>
      <c r="H82" s="107">
        <f>SUM(H78:H81)</f>
        <v>0.99999999999999989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250</v>
      </c>
      <c r="H85" s="16">
        <f>G85/G88</f>
        <v>0.39808917197452232</v>
      </c>
    </row>
    <row r="86" spans="2:8" x14ac:dyDescent="0.25">
      <c r="B86"/>
      <c r="E86" s="15"/>
      <c r="F86" s="11" t="s">
        <v>104</v>
      </c>
      <c r="G86" s="9">
        <v>179</v>
      </c>
      <c r="H86" s="16">
        <f>G86/G88</f>
        <v>0.28503184713375795</v>
      </c>
    </row>
    <row r="87" spans="2:8" ht="16.5" thickBot="1" x14ac:dyDescent="0.3">
      <c r="B87"/>
      <c r="E87" s="15"/>
      <c r="F87" s="23" t="s">
        <v>105</v>
      </c>
      <c r="G87" s="28">
        <v>199</v>
      </c>
      <c r="H87" s="29">
        <f>G87/G88</f>
        <v>0.31687898089171973</v>
      </c>
    </row>
    <row r="88" spans="2:8" ht="16.5" thickBot="1" x14ac:dyDescent="0.3">
      <c r="B88"/>
      <c r="E88" s="27"/>
      <c r="F88" s="39" t="s">
        <v>15</v>
      </c>
      <c r="G88" s="45">
        <f>SUM(G85:G87)</f>
        <v>628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375</v>
      </c>
      <c r="H91" s="16">
        <f>G91/G93</f>
        <v>0.6019261637239165</v>
      </c>
    </row>
    <row r="92" spans="2:8" ht="16.5" thickBot="1" x14ac:dyDescent="0.3">
      <c r="B92"/>
      <c r="E92" s="15"/>
      <c r="F92" s="23" t="s">
        <v>108</v>
      </c>
      <c r="G92" s="28">
        <v>248</v>
      </c>
      <c r="H92" s="29">
        <f>G92/G93</f>
        <v>0.39807383627608345</v>
      </c>
    </row>
    <row r="93" spans="2:8" ht="16.5" thickBot="1" x14ac:dyDescent="0.3">
      <c r="B93"/>
      <c r="E93" s="27"/>
      <c r="F93" s="39" t="s">
        <v>15</v>
      </c>
      <c r="G93" s="45">
        <f>SUM(G91:G92)</f>
        <v>623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333</v>
      </c>
      <c r="H96" s="16">
        <f>G96/G98</f>
        <v>0.55500000000000005</v>
      </c>
    </row>
    <row r="97" spans="2:8" ht="16.5" thickBot="1" x14ac:dyDescent="0.3">
      <c r="B97"/>
      <c r="E97" s="15"/>
      <c r="F97" s="23" t="s">
        <v>111</v>
      </c>
      <c r="G97" s="28">
        <v>267</v>
      </c>
      <c r="H97" s="29">
        <f>G97/G98</f>
        <v>0.44500000000000001</v>
      </c>
    </row>
    <row r="98" spans="2:8" ht="16.5" thickBot="1" x14ac:dyDescent="0.3">
      <c r="B98"/>
      <c r="E98" s="27"/>
      <c r="F98" s="39" t="s">
        <v>15</v>
      </c>
      <c r="G98" s="45">
        <f>SUM(G96:G97)</f>
        <v>600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168</v>
      </c>
      <c r="H101" s="16">
        <f>G101/G103</f>
        <v>0.5544554455445545</v>
      </c>
    </row>
    <row r="102" spans="2:8" ht="16.5" thickBot="1" x14ac:dyDescent="0.3">
      <c r="B102"/>
      <c r="E102" s="15"/>
      <c r="F102" s="23" t="s">
        <v>114</v>
      </c>
      <c r="G102" s="28">
        <v>135</v>
      </c>
      <c r="H102" s="29">
        <f>G102/G103</f>
        <v>0.44554455445544555</v>
      </c>
    </row>
    <row r="103" spans="2:8" ht="16.5" thickBot="1" x14ac:dyDescent="0.3">
      <c r="B103"/>
      <c r="E103" s="27"/>
      <c r="F103" s="39" t="s">
        <v>15</v>
      </c>
      <c r="G103" s="45">
        <f>SUM(G101:G102)</f>
        <v>303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149</v>
      </c>
      <c r="H106" s="16">
        <f>G106/G108</f>
        <v>0.42693409742120342</v>
      </c>
    </row>
    <row r="107" spans="2:8" ht="16.5" thickBot="1" x14ac:dyDescent="0.3">
      <c r="B107"/>
      <c r="E107" s="15"/>
      <c r="F107" s="23" t="s">
        <v>117</v>
      </c>
      <c r="G107" s="28">
        <v>200</v>
      </c>
      <c r="H107" s="29">
        <f>G107/G108</f>
        <v>0.57306590257879653</v>
      </c>
    </row>
    <row r="108" spans="2:8" ht="16.5" thickBot="1" x14ac:dyDescent="0.3">
      <c r="B108"/>
      <c r="E108" s="27"/>
      <c r="F108" s="39" t="s">
        <v>15</v>
      </c>
      <c r="G108" s="45">
        <f>SUM(G106:G107)</f>
        <v>349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241</v>
      </c>
      <c r="H111" s="16">
        <f>G111/G116</f>
        <v>0.43035714285714288</v>
      </c>
    </row>
    <row r="112" spans="2:8" x14ac:dyDescent="0.25">
      <c r="B112"/>
      <c r="E112" s="15"/>
      <c r="F112" s="11" t="s">
        <v>120</v>
      </c>
      <c r="G112" s="9">
        <v>49</v>
      </c>
      <c r="H112" s="16">
        <f>G112/G116</f>
        <v>8.7499999999999994E-2</v>
      </c>
    </row>
    <row r="113" spans="2:8" x14ac:dyDescent="0.25">
      <c r="B113"/>
      <c r="E113" s="15"/>
      <c r="F113" s="11" t="s">
        <v>121</v>
      </c>
      <c r="G113" s="9">
        <v>125</v>
      </c>
      <c r="H113" s="16">
        <f>G113/G116</f>
        <v>0.22321428571428573</v>
      </c>
    </row>
    <row r="114" spans="2:8" x14ac:dyDescent="0.25">
      <c r="B114"/>
      <c r="E114" s="15"/>
      <c r="F114" s="11" t="s">
        <v>122</v>
      </c>
      <c r="G114" s="9">
        <v>65</v>
      </c>
      <c r="H114" s="16">
        <f>G114/G116</f>
        <v>0.11607142857142858</v>
      </c>
    </row>
    <row r="115" spans="2:8" ht="16.5" thickBot="1" x14ac:dyDescent="0.3">
      <c r="B115"/>
      <c r="E115" s="15"/>
      <c r="F115" s="23" t="s">
        <v>123</v>
      </c>
      <c r="G115" s="28">
        <v>80</v>
      </c>
      <c r="H115" s="29">
        <f>G115/G116</f>
        <v>0.14285714285714285</v>
      </c>
    </row>
    <row r="116" spans="2:8" ht="16.5" thickBot="1" x14ac:dyDescent="0.3">
      <c r="B116"/>
      <c r="E116" s="27"/>
      <c r="F116" s="39" t="s">
        <v>15</v>
      </c>
      <c r="G116" s="45">
        <f>SUM(G111:G115)</f>
        <v>560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255</v>
      </c>
      <c r="H119" s="16">
        <f>G119/G121</f>
        <v>0.46703296703296704</v>
      </c>
    </row>
    <row r="120" spans="2:8" ht="16.5" thickBot="1" x14ac:dyDescent="0.3">
      <c r="B120"/>
      <c r="E120" s="15"/>
      <c r="F120" s="23" t="s">
        <v>126</v>
      </c>
      <c r="G120" s="28">
        <v>291</v>
      </c>
      <c r="H120" s="29">
        <f>G120/G121</f>
        <v>0.53296703296703296</v>
      </c>
    </row>
    <row r="121" spans="2:8" ht="16.5" thickBot="1" x14ac:dyDescent="0.3">
      <c r="B121"/>
      <c r="E121" s="27"/>
      <c r="F121" s="39" t="s">
        <v>15</v>
      </c>
      <c r="G121" s="45">
        <f>SUM(G119:G120)</f>
        <v>546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291</v>
      </c>
      <c r="H124" s="16">
        <f>G124/G127</f>
        <v>0.53591160220994472</v>
      </c>
    </row>
    <row r="125" spans="2:8" x14ac:dyDescent="0.25">
      <c r="B125"/>
      <c r="E125" s="15"/>
      <c r="F125" s="11" t="s">
        <v>129</v>
      </c>
      <c r="G125" s="9">
        <v>101</v>
      </c>
      <c r="H125" s="16">
        <f>G125/G127</f>
        <v>0.1860036832412523</v>
      </c>
    </row>
    <row r="126" spans="2:8" ht="16.5" thickBot="1" x14ac:dyDescent="0.3">
      <c r="B126"/>
      <c r="E126" s="15"/>
      <c r="F126" s="23" t="s">
        <v>130</v>
      </c>
      <c r="G126" s="28">
        <v>151</v>
      </c>
      <c r="H126" s="29">
        <f>G126/G127</f>
        <v>0.27808471454880296</v>
      </c>
    </row>
    <row r="127" spans="2:8" ht="16.5" thickBot="1" x14ac:dyDescent="0.3">
      <c r="B127"/>
      <c r="E127" s="27"/>
      <c r="F127" s="39" t="s">
        <v>15</v>
      </c>
      <c r="G127" s="45">
        <f>SUM(G124:G126)</f>
        <v>543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313</v>
      </c>
      <c r="H130" s="16">
        <f>G130/G134</f>
        <v>0.55693950177935947</v>
      </c>
    </row>
    <row r="131" spans="2:8" x14ac:dyDescent="0.25">
      <c r="B131"/>
      <c r="E131" s="15"/>
      <c r="F131" s="11" t="s">
        <v>133</v>
      </c>
      <c r="G131" s="9">
        <v>45</v>
      </c>
      <c r="H131" s="16">
        <f>G131/G134</f>
        <v>8.0071174377224205E-2</v>
      </c>
    </row>
    <row r="132" spans="2:8" x14ac:dyDescent="0.25">
      <c r="B132"/>
      <c r="E132" s="15"/>
      <c r="F132" s="11" t="s">
        <v>134</v>
      </c>
      <c r="G132" s="9">
        <v>158</v>
      </c>
      <c r="H132" s="16">
        <f>G132/G134</f>
        <v>0.28113879003558717</v>
      </c>
    </row>
    <row r="133" spans="2:8" ht="16.5" thickBot="1" x14ac:dyDescent="0.3">
      <c r="B133"/>
      <c r="E133" s="15"/>
      <c r="F133" s="23" t="s">
        <v>135</v>
      </c>
      <c r="G133" s="28">
        <v>46</v>
      </c>
      <c r="H133" s="29">
        <f>G133/G134</f>
        <v>8.1850533807829182E-2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562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326</v>
      </c>
      <c r="H137" s="16">
        <f>G137/G139</f>
        <v>0.60147601476014756</v>
      </c>
    </row>
    <row r="138" spans="2:8" ht="16.5" thickBot="1" x14ac:dyDescent="0.3">
      <c r="B138"/>
      <c r="E138" s="15"/>
      <c r="F138" s="23" t="s">
        <v>138</v>
      </c>
      <c r="G138" s="28">
        <v>216</v>
      </c>
      <c r="H138" s="29">
        <f>G138/G139</f>
        <v>0.39852398523985239</v>
      </c>
    </row>
    <row r="139" spans="2:8" ht="16.5" thickBot="1" x14ac:dyDescent="0.3">
      <c r="B139"/>
      <c r="E139" s="27"/>
      <c r="F139" s="39" t="s">
        <v>15</v>
      </c>
      <c r="G139" s="45">
        <f>SUM(G137:G138)</f>
        <v>542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101</v>
      </c>
      <c r="H142" s="16">
        <f>G142/G146</f>
        <v>0.18198198198198198</v>
      </c>
    </row>
    <row r="143" spans="2:8" x14ac:dyDescent="0.25">
      <c r="E143" s="15"/>
      <c r="F143" s="11" t="s">
        <v>141</v>
      </c>
      <c r="G143" s="9">
        <v>222</v>
      </c>
      <c r="H143" s="16">
        <f>G143/G146</f>
        <v>0.4</v>
      </c>
    </row>
    <row r="144" spans="2:8" x14ac:dyDescent="0.25">
      <c r="E144" s="15"/>
      <c r="F144" s="11" t="s">
        <v>142</v>
      </c>
      <c r="G144" s="9">
        <v>103</v>
      </c>
      <c r="H144" s="16">
        <f>G144/G146</f>
        <v>0.18558558558558558</v>
      </c>
    </row>
    <row r="145" spans="5:8" ht="16.5" thickBot="1" x14ac:dyDescent="0.3">
      <c r="E145" s="15"/>
      <c r="F145" s="23" t="s">
        <v>143</v>
      </c>
      <c r="G145" s="28">
        <v>129</v>
      </c>
      <c r="H145" s="29">
        <f>G145/G146</f>
        <v>0.23243243243243245</v>
      </c>
    </row>
    <row r="146" spans="5:8" ht="16.5" thickBot="1" x14ac:dyDescent="0.3">
      <c r="E146" s="27"/>
      <c r="F146" s="39" t="s">
        <v>15</v>
      </c>
      <c r="G146" s="45">
        <f>SUM(G142:G145)</f>
        <v>555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267</v>
      </c>
      <c r="H149" s="16">
        <f>G149/G152</f>
        <v>0.47256637168141591</v>
      </c>
    </row>
    <row r="150" spans="5:8" x14ac:dyDescent="0.25">
      <c r="E150" s="15"/>
      <c r="F150" s="11" t="s">
        <v>146</v>
      </c>
      <c r="G150" s="9">
        <v>91</v>
      </c>
      <c r="H150" s="16">
        <f>G150/G152</f>
        <v>0.16106194690265488</v>
      </c>
    </row>
    <row r="151" spans="5:8" ht="16.5" thickBot="1" x14ac:dyDescent="0.3">
      <c r="E151" s="15"/>
      <c r="F151" s="23" t="s">
        <v>147</v>
      </c>
      <c r="G151" s="28">
        <v>207</v>
      </c>
      <c r="H151" s="29">
        <f>G151/G152</f>
        <v>0.36637168141592918</v>
      </c>
    </row>
    <row r="152" spans="5:8" ht="16.5" thickBot="1" x14ac:dyDescent="0.3">
      <c r="E152" s="27"/>
      <c r="F152" s="39" t="s">
        <v>15</v>
      </c>
      <c r="G152" s="45">
        <f>SUM(G149:G151)</f>
        <v>565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270</v>
      </c>
      <c r="H155" s="16">
        <f>G155/G158</f>
        <v>0.48824593128390598</v>
      </c>
    </row>
    <row r="156" spans="5:8" x14ac:dyDescent="0.25">
      <c r="E156" s="15"/>
      <c r="F156" s="11" t="s">
        <v>150</v>
      </c>
      <c r="G156" s="9">
        <v>89</v>
      </c>
      <c r="H156" s="16">
        <f>G156/G158</f>
        <v>0.16094032549728751</v>
      </c>
    </row>
    <row r="157" spans="5:8" ht="16.5" thickBot="1" x14ac:dyDescent="0.3">
      <c r="E157" s="15"/>
      <c r="F157" s="23" t="s">
        <v>151</v>
      </c>
      <c r="G157" s="28">
        <v>194</v>
      </c>
      <c r="H157" s="29">
        <f>G157/G158</f>
        <v>0.35081374321880648</v>
      </c>
    </row>
    <row r="158" spans="5:8" ht="16.5" thickBot="1" x14ac:dyDescent="0.3">
      <c r="E158" s="27"/>
      <c r="F158" s="39" t="s">
        <v>15</v>
      </c>
      <c r="G158" s="45">
        <f>SUM(G155:G157)</f>
        <v>553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319</v>
      </c>
      <c r="H161" s="16">
        <f>G161/G163</f>
        <v>0.59293680297397766</v>
      </c>
    </row>
    <row r="162" spans="5:8" ht="16.5" thickBot="1" x14ac:dyDescent="0.3">
      <c r="E162" s="15"/>
      <c r="F162" s="23" t="s">
        <v>154</v>
      </c>
      <c r="G162" s="28">
        <v>219</v>
      </c>
      <c r="H162" s="29">
        <f>G162/G163</f>
        <v>0.40706319702602228</v>
      </c>
    </row>
    <row r="163" spans="5:8" ht="16.5" thickBot="1" x14ac:dyDescent="0.3">
      <c r="E163" s="27"/>
      <c r="F163" s="39" t="s">
        <v>15</v>
      </c>
      <c r="G163" s="45">
        <f>SUM(G161:G162)</f>
        <v>538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293</v>
      </c>
      <c r="H166" s="16">
        <f>G166/G168</f>
        <v>0.5667311411992263</v>
      </c>
    </row>
    <row r="167" spans="5:8" ht="16.5" thickBot="1" x14ac:dyDescent="0.3">
      <c r="E167" s="15"/>
      <c r="F167" s="23" t="s">
        <v>157</v>
      </c>
      <c r="G167" s="28">
        <v>224</v>
      </c>
      <c r="H167" s="29">
        <f>G167/G168</f>
        <v>0.4332688588007737</v>
      </c>
    </row>
    <row r="168" spans="5:8" ht="16.5" thickBot="1" x14ac:dyDescent="0.3">
      <c r="E168" s="27"/>
      <c r="F168" s="39" t="s">
        <v>15</v>
      </c>
      <c r="G168" s="45">
        <f>SUM(G166:G167)</f>
        <v>517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126</v>
      </c>
      <c r="H171" s="16">
        <f>G171/G176</f>
        <v>8.6776859504132234E-2</v>
      </c>
    </row>
    <row r="172" spans="5:8" x14ac:dyDescent="0.25">
      <c r="E172" s="15"/>
      <c r="F172" s="11" t="s">
        <v>50</v>
      </c>
      <c r="G172" s="9">
        <v>998</v>
      </c>
      <c r="H172" s="16">
        <f>G172/G176</f>
        <v>0.68732782369146006</v>
      </c>
    </row>
    <row r="173" spans="5:8" x14ac:dyDescent="0.25">
      <c r="E173" s="15"/>
      <c r="F173" s="11" t="s">
        <v>160</v>
      </c>
      <c r="G173" s="9">
        <v>203</v>
      </c>
      <c r="H173" s="16">
        <f>G173/G176</f>
        <v>0.13980716253443526</v>
      </c>
    </row>
    <row r="174" spans="5:8" x14ac:dyDescent="0.25">
      <c r="E174" s="15"/>
      <c r="F174" s="11" t="s">
        <v>161</v>
      </c>
      <c r="G174" s="9">
        <v>42</v>
      </c>
      <c r="H174" s="16">
        <f>G174/G176</f>
        <v>2.8925619834710745E-2</v>
      </c>
    </row>
    <row r="175" spans="5:8" ht="16.5" thickBot="1" x14ac:dyDescent="0.3">
      <c r="E175" s="15"/>
      <c r="F175" s="23" t="s">
        <v>162</v>
      </c>
      <c r="G175" s="28">
        <v>83</v>
      </c>
      <c r="H175" s="29">
        <f>G175/G176</f>
        <v>5.716253443526171E-2</v>
      </c>
    </row>
    <row r="176" spans="5:8" ht="16.5" thickBot="1" x14ac:dyDescent="0.3">
      <c r="E176" s="27"/>
      <c r="F176" s="39" t="s">
        <v>15</v>
      </c>
      <c r="G176" s="45">
        <f>SUM(G171:G175)</f>
        <v>1452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1097</v>
      </c>
      <c r="H179" s="16">
        <f>G179/G181</f>
        <v>0.85236985236985241</v>
      </c>
    </row>
    <row r="180" spans="5:8" ht="16.5" thickBot="1" x14ac:dyDescent="0.3">
      <c r="E180" s="15"/>
      <c r="F180" s="23" t="s">
        <v>165</v>
      </c>
      <c r="G180" s="28">
        <v>190</v>
      </c>
      <c r="H180" s="29">
        <f>G180/G181</f>
        <v>0.14763014763014762</v>
      </c>
    </row>
    <row r="181" spans="5:8" ht="16.5" thickBot="1" x14ac:dyDescent="0.3">
      <c r="E181" s="27"/>
      <c r="F181" s="39" t="s">
        <v>15</v>
      </c>
      <c r="G181" s="45">
        <f>SUM(G179:G180)</f>
        <v>1287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903</v>
      </c>
      <c r="H184" s="16">
        <f>G184/G186</f>
        <v>0.72067039106145248</v>
      </c>
    </row>
    <row r="185" spans="5:8" ht="16.5" thickBot="1" x14ac:dyDescent="0.3">
      <c r="E185" s="15"/>
      <c r="F185" s="23" t="s">
        <v>168</v>
      </c>
      <c r="G185" s="28">
        <v>350</v>
      </c>
      <c r="H185" s="29">
        <f>G185/G186</f>
        <v>0.27932960893854747</v>
      </c>
    </row>
    <row r="186" spans="5:8" ht="16.5" thickBot="1" x14ac:dyDescent="0.3">
      <c r="E186" s="27"/>
      <c r="F186" s="39" t="s">
        <v>15</v>
      </c>
      <c r="G186" s="45">
        <f>SUM(G184:G185)</f>
        <v>1253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6.125" customWidth="1"/>
    <col min="17" max="17" width="14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20" t="s">
        <v>443</v>
      </c>
      <c r="P2" s="62" t="s">
        <v>463</v>
      </c>
      <c r="Q2" s="63" t="s">
        <v>17</v>
      </c>
    </row>
    <row r="3" spans="1:17" x14ac:dyDescent="0.25">
      <c r="A3" s="15" t="s">
        <v>2</v>
      </c>
      <c r="B3" s="9">
        <v>172</v>
      </c>
      <c r="C3" s="16">
        <f>B3/B16</f>
        <v>6.4152773115512289E-3</v>
      </c>
      <c r="E3" s="15" t="s">
        <v>56</v>
      </c>
      <c r="F3" s="8" t="s">
        <v>57</v>
      </c>
      <c r="G3" s="9">
        <v>1491</v>
      </c>
      <c r="H3" s="16">
        <f>G3/G5</f>
        <v>0.46535580524344572</v>
      </c>
      <c r="J3" s="15"/>
      <c r="K3" s="8" t="s">
        <v>171</v>
      </c>
      <c r="L3" s="9">
        <v>317</v>
      </c>
      <c r="M3" s="16">
        <f>L3/L5</f>
        <v>0.52745424292845255</v>
      </c>
      <c r="O3" s="64" t="s">
        <v>552</v>
      </c>
      <c r="P3" s="65">
        <v>2810</v>
      </c>
      <c r="Q3" s="66">
        <f>P3/P5</f>
        <v>0.33226912616767174</v>
      </c>
    </row>
    <row r="4" spans="1:17" ht="16.5" thickBot="1" x14ac:dyDescent="0.3">
      <c r="A4" s="15" t="s">
        <v>3</v>
      </c>
      <c r="B4" s="9">
        <v>3392</v>
      </c>
      <c r="C4" s="16">
        <f>B4/B16</f>
        <v>0.12651523628361494</v>
      </c>
      <c r="E4" s="15"/>
      <c r="F4" s="24" t="s">
        <v>58</v>
      </c>
      <c r="G4" s="28">
        <v>1713</v>
      </c>
      <c r="H4" s="29">
        <f>G4/G5</f>
        <v>0.53464419475655434</v>
      </c>
      <c r="J4" s="15"/>
      <c r="K4" s="10" t="s">
        <v>170</v>
      </c>
      <c r="L4" s="28">
        <v>284</v>
      </c>
      <c r="M4" s="29">
        <f>L4/L5</f>
        <v>0.47254575707154745</v>
      </c>
      <c r="O4" s="81" t="s">
        <v>553</v>
      </c>
      <c r="P4" s="82">
        <v>5647</v>
      </c>
      <c r="Q4" s="83">
        <f>P4/P5</f>
        <v>0.66773087383232821</v>
      </c>
    </row>
    <row r="5" spans="1:17" ht="16.5" thickBot="1" x14ac:dyDescent="0.3">
      <c r="A5" s="15" t="s">
        <v>4</v>
      </c>
      <c r="B5" s="9">
        <v>26</v>
      </c>
      <c r="C5" s="16">
        <f>B5/B16</f>
        <v>9.6975122151355786E-4</v>
      </c>
      <c r="E5" s="27"/>
      <c r="F5" s="32" t="s">
        <v>15</v>
      </c>
      <c r="G5" s="45">
        <f>SUM(G3:G4)</f>
        <v>3204</v>
      </c>
      <c r="H5" s="34">
        <f>SUM(H3:H4)</f>
        <v>1</v>
      </c>
      <c r="J5" s="27"/>
      <c r="K5" s="32" t="s">
        <v>15</v>
      </c>
      <c r="L5" s="45">
        <f>SUM(L3:L4)</f>
        <v>601</v>
      </c>
      <c r="M5" s="34">
        <f>SUM(M3:M4)</f>
        <v>1</v>
      </c>
      <c r="O5" s="81" t="s">
        <v>15</v>
      </c>
      <c r="P5" s="82">
        <f>SUM(P3:P4)</f>
        <v>8457</v>
      </c>
      <c r="Q5" s="84">
        <f>SUM(Q3:Q4)</f>
        <v>1</v>
      </c>
    </row>
    <row r="6" spans="1:17" ht="16.5" thickBot="1" x14ac:dyDescent="0.3">
      <c r="A6" s="15" t="s">
        <v>5</v>
      </c>
      <c r="B6" s="9">
        <v>4715</v>
      </c>
      <c r="C6" s="16">
        <f>B6/B16</f>
        <v>0.17586065420909328</v>
      </c>
    </row>
    <row r="7" spans="1:17" x14ac:dyDescent="0.25">
      <c r="A7" s="15" t="s">
        <v>6</v>
      </c>
      <c r="B7" s="9">
        <v>27</v>
      </c>
      <c r="C7" s="16">
        <f>B7/B16</f>
        <v>1.0070493454179255E-3</v>
      </c>
      <c r="E7" s="12" t="s">
        <v>59</v>
      </c>
      <c r="F7" s="13"/>
      <c r="G7" s="42" t="s">
        <v>16</v>
      </c>
      <c r="H7" s="19" t="s">
        <v>17</v>
      </c>
      <c r="J7" s="12" t="s">
        <v>174</v>
      </c>
      <c r="K7" s="13"/>
      <c r="L7" s="42" t="s">
        <v>16</v>
      </c>
      <c r="M7" s="14" t="s">
        <v>17</v>
      </c>
    </row>
    <row r="8" spans="1:17" x14ac:dyDescent="0.25">
      <c r="A8" s="15" t="s">
        <v>7</v>
      </c>
      <c r="B8" s="9">
        <v>7</v>
      </c>
      <c r="C8" s="16">
        <f>B8/B16</f>
        <v>2.6108686733057325E-4</v>
      </c>
      <c r="E8" s="15"/>
      <c r="F8" s="8" t="s">
        <v>60</v>
      </c>
      <c r="G8" s="9">
        <v>1372</v>
      </c>
      <c r="H8" s="16">
        <f>G8/G11</f>
        <v>0.31612903225806449</v>
      </c>
      <c r="J8" s="15"/>
      <c r="K8" s="8" t="s">
        <v>173</v>
      </c>
      <c r="L8" s="9">
        <v>46</v>
      </c>
      <c r="M8" s="16">
        <f>L8/L10</f>
        <v>0.58227848101265822</v>
      </c>
    </row>
    <row r="9" spans="1:17" ht="16.5" thickBot="1" x14ac:dyDescent="0.3">
      <c r="A9" s="15" t="s">
        <v>8</v>
      </c>
      <c r="B9" s="9">
        <v>65</v>
      </c>
      <c r="C9" s="16">
        <f>B9/B16</f>
        <v>2.4243780537838945E-3</v>
      </c>
      <c r="E9" s="15"/>
      <c r="F9" s="8" t="s">
        <v>61</v>
      </c>
      <c r="G9" s="9">
        <v>1710</v>
      </c>
      <c r="H9" s="16">
        <f>G9/G11</f>
        <v>0.39400921658986177</v>
      </c>
      <c r="J9" s="15"/>
      <c r="K9" s="10" t="s">
        <v>172</v>
      </c>
      <c r="L9" s="28">
        <v>33</v>
      </c>
      <c r="M9" s="29">
        <f>L9/L10</f>
        <v>0.41772151898734178</v>
      </c>
    </row>
    <row r="10" spans="1:17" ht="16.5" thickBot="1" x14ac:dyDescent="0.3">
      <c r="A10" s="15" t="s">
        <v>9</v>
      </c>
      <c r="B10" s="9">
        <v>1956</v>
      </c>
      <c r="C10" s="16">
        <f>B10/B16</f>
        <v>7.2955130356943051E-2</v>
      </c>
      <c r="E10" s="15"/>
      <c r="F10" s="24" t="s">
        <v>62</v>
      </c>
      <c r="G10" s="28">
        <v>1258</v>
      </c>
      <c r="H10" s="29">
        <f>G10/G11</f>
        <v>0.28986175115207374</v>
      </c>
      <c r="J10" s="27"/>
      <c r="K10" s="32" t="s">
        <v>15</v>
      </c>
      <c r="L10" s="45">
        <f>SUM(L8:L9)</f>
        <v>79</v>
      </c>
      <c r="M10" s="34">
        <f>SUM(M8:M9)</f>
        <v>1</v>
      </c>
    </row>
    <row r="11" spans="1:17" ht="16.5" thickBot="1" x14ac:dyDescent="0.3">
      <c r="A11" s="15" t="s">
        <v>10</v>
      </c>
      <c r="B11" s="9">
        <v>62</v>
      </c>
      <c r="C11" s="16">
        <f>B11/B16</f>
        <v>2.3124836820707919E-3</v>
      </c>
      <c r="E11" s="27"/>
      <c r="F11" s="32" t="s">
        <v>15</v>
      </c>
      <c r="G11" s="45">
        <f>SUM(G8:G10)</f>
        <v>4340</v>
      </c>
      <c r="H11" s="34">
        <f>SUM(H8:H10)</f>
        <v>1</v>
      </c>
    </row>
    <row r="12" spans="1:17" ht="16.5" thickBot="1" x14ac:dyDescent="0.3">
      <c r="A12" s="15" t="s">
        <v>11</v>
      </c>
      <c r="B12" s="9">
        <v>5590</v>
      </c>
      <c r="C12" s="16">
        <f>B12/B16</f>
        <v>0.20849651262541494</v>
      </c>
      <c r="F12" s="4"/>
      <c r="J12" s="12" t="s">
        <v>195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9</v>
      </c>
      <c r="C13" s="16">
        <f>B13/B16</f>
        <v>3.3568311513930849E-4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197</v>
      </c>
      <c r="L13" s="9">
        <v>1070</v>
      </c>
      <c r="M13" s="16">
        <f>L13/L15</f>
        <v>0.35139573070607555</v>
      </c>
    </row>
    <row r="14" spans="1:17" ht="16.5" thickBot="1" x14ac:dyDescent="0.3">
      <c r="A14" s="15" t="s">
        <v>13</v>
      </c>
      <c r="B14" s="9">
        <v>10568</v>
      </c>
      <c r="C14" s="16">
        <f>B14/B16</f>
        <v>0.39416657342135691</v>
      </c>
      <c r="E14" s="21"/>
      <c r="F14" s="10" t="s">
        <v>64</v>
      </c>
      <c r="G14" s="9">
        <v>1640</v>
      </c>
      <c r="H14" s="16">
        <f>G14/G17</f>
        <v>0.40058622374206154</v>
      </c>
      <c r="J14" s="15"/>
      <c r="K14" s="10" t="s">
        <v>196</v>
      </c>
      <c r="L14" s="28">
        <v>1975</v>
      </c>
      <c r="M14" s="29">
        <f>L14/L15</f>
        <v>0.64860426929392445</v>
      </c>
    </row>
    <row r="15" spans="1:17" ht="16.5" thickBot="1" x14ac:dyDescent="0.3">
      <c r="A15" s="22" t="s">
        <v>14</v>
      </c>
      <c r="B15" s="28">
        <v>222</v>
      </c>
      <c r="C15" s="29">
        <f>B15/B16</f>
        <v>8.2801835067696089E-3</v>
      </c>
      <c r="E15" s="21"/>
      <c r="F15" s="10" t="s">
        <v>65</v>
      </c>
      <c r="G15" s="9">
        <v>1568</v>
      </c>
      <c r="H15" s="16">
        <f>G15/G17</f>
        <v>0.38299951148021494</v>
      </c>
      <c r="J15" s="27"/>
      <c r="K15" s="32" t="s">
        <v>15</v>
      </c>
      <c r="L15" s="45">
        <f>SUM(L13:L14)</f>
        <v>3045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26811</v>
      </c>
      <c r="C16" s="34">
        <f>SUM(C3:C15)</f>
        <v>1</v>
      </c>
      <c r="E16" s="15"/>
      <c r="F16" s="31" t="s">
        <v>66</v>
      </c>
      <c r="G16" s="28">
        <v>886</v>
      </c>
      <c r="H16" s="29">
        <f>G16/G17</f>
        <v>0.21641426477772349</v>
      </c>
    </row>
    <row r="17" spans="1:13" ht="16.5" thickBot="1" x14ac:dyDescent="0.3">
      <c r="E17" s="27"/>
      <c r="F17" s="38" t="s">
        <v>15</v>
      </c>
      <c r="G17" s="45">
        <f>SUM(G14:G16)</f>
        <v>4094</v>
      </c>
      <c r="H17" s="34">
        <f>SUM(H14:H16)</f>
        <v>1</v>
      </c>
      <c r="J17" s="12" t="s">
        <v>198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199</v>
      </c>
      <c r="L18" s="9">
        <v>2112</v>
      </c>
      <c r="M18" s="16">
        <f>L18/L20</f>
        <v>0.70119521912350602</v>
      </c>
    </row>
    <row r="19" spans="1:13" ht="16.5" thickBot="1" x14ac:dyDescent="0.3">
      <c r="A19" s="15" t="s">
        <v>19</v>
      </c>
      <c r="B19" s="9">
        <v>426</v>
      </c>
      <c r="C19" s="16">
        <f>B19/B24</f>
        <v>1.6958598726114649E-2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200</v>
      </c>
      <c r="L19" s="28">
        <v>900</v>
      </c>
      <c r="M19" s="29">
        <f>L19/L20</f>
        <v>0.29880478087649404</v>
      </c>
    </row>
    <row r="20" spans="1:13" ht="16.5" thickBot="1" x14ac:dyDescent="0.3">
      <c r="A20" s="15" t="s">
        <v>20</v>
      </c>
      <c r="B20" s="9">
        <v>529</v>
      </c>
      <c r="C20" s="16">
        <f>B20/B24</f>
        <v>2.1058917197452228E-2</v>
      </c>
      <c r="E20" s="15"/>
      <c r="F20" s="11" t="s">
        <v>68</v>
      </c>
      <c r="G20" s="9">
        <v>2007</v>
      </c>
      <c r="H20" s="16">
        <f>G20/G22</f>
        <v>0.51900698215671059</v>
      </c>
      <c r="J20" s="27"/>
      <c r="K20" s="32" t="s">
        <v>15</v>
      </c>
      <c r="L20" s="45">
        <f>SUM(L18:L19)</f>
        <v>3012</v>
      </c>
      <c r="M20" s="34">
        <f>SUM(M18:M19)</f>
        <v>1</v>
      </c>
    </row>
    <row r="21" spans="1:13" ht="16.5" thickBot="1" x14ac:dyDescent="0.3">
      <c r="A21" s="15" t="s">
        <v>21</v>
      </c>
      <c r="B21" s="9">
        <v>7951</v>
      </c>
      <c r="C21" s="16">
        <f>B21/B24</f>
        <v>0.31652070063694265</v>
      </c>
      <c r="E21" s="15"/>
      <c r="F21" s="23" t="s">
        <v>69</v>
      </c>
      <c r="G21" s="28">
        <v>1860</v>
      </c>
      <c r="H21" s="29">
        <f>G21/G22</f>
        <v>0.48099301784328935</v>
      </c>
    </row>
    <row r="22" spans="1:13" ht="16.5" thickBot="1" x14ac:dyDescent="0.3">
      <c r="A22" s="15" t="s">
        <v>22</v>
      </c>
      <c r="B22" s="9">
        <v>310</v>
      </c>
      <c r="C22" s="16">
        <f>B22/B24</f>
        <v>1.2340764331210192E-2</v>
      </c>
      <c r="E22" s="27"/>
      <c r="F22" s="39" t="s">
        <v>15</v>
      </c>
      <c r="G22" s="45">
        <f>SUM(G20:G21)</f>
        <v>3867</v>
      </c>
      <c r="H22" s="34">
        <f>SUM(H20:H21)</f>
        <v>1</v>
      </c>
      <c r="J22" s="12" t="s">
        <v>216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15904</v>
      </c>
      <c r="C23" s="29">
        <f>B23/B24</f>
        <v>0.63312101910828023</v>
      </c>
      <c r="F23" s="3"/>
      <c r="J23" s="15"/>
      <c r="K23" s="8" t="s">
        <v>210</v>
      </c>
      <c r="L23" s="9">
        <v>84</v>
      </c>
      <c r="M23" s="16">
        <f>L23/L25</f>
        <v>0.66666666666666663</v>
      </c>
    </row>
    <row r="24" spans="1:13" ht="16.5" thickBot="1" x14ac:dyDescent="0.3">
      <c r="A24" s="35" t="s">
        <v>15</v>
      </c>
      <c r="B24" s="45">
        <f>SUM(B19:B23)</f>
        <v>25120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24" t="s">
        <v>211</v>
      </c>
      <c r="L24" s="28">
        <v>42</v>
      </c>
      <c r="M24" s="29">
        <f>L24/L25</f>
        <v>0.33333333333333331</v>
      </c>
    </row>
    <row r="25" spans="1:13" ht="16.5" thickBot="1" x14ac:dyDescent="0.3">
      <c r="E25" s="15"/>
      <c r="F25" s="11" t="s">
        <v>71</v>
      </c>
      <c r="G25" s="9">
        <v>1307</v>
      </c>
      <c r="H25" s="16">
        <f>G25/G29</f>
        <v>0.34107515657620041</v>
      </c>
      <c r="J25" s="27"/>
      <c r="K25" s="32" t="s">
        <v>15</v>
      </c>
      <c r="L25" s="45">
        <f>SUM(L23:L24)</f>
        <v>126</v>
      </c>
      <c r="M25" s="34">
        <f>SUM(M23:M24)</f>
        <v>1</v>
      </c>
    </row>
    <row r="26" spans="1:13" ht="16.5" thickBot="1" x14ac:dyDescent="0.3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642</v>
      </c>
      <c r="H26" s="16">
        <f>G26/G29</f>
        <v>0.16753653444676408</v>
      </c>
    </row>
    <row r="27" spans="1:13" x14ac:dyDescent="0.25">
      <c r="A27" s="15" t="s">
        <v>30</v>
      </c>
      <c r="B27" s="9">
        <v>5437</v>
      </c>
      <c r="C27" s="16">
        <f>B27/B30</f>
        <v>0.30587904360056256</v>
      </c>
      <c r="E27" s="15"/>
      <c r="F27" s="11" t="s">
        <v>73</v>
      </c>
      <c r="G27" s="9">
        <v>780</v>
      </c>
      <c r="H27" s="16">
        <f>G27/G29</f>
        <v>0.20354906054279751</v>
      </c>
      <c r="J27" s="12" t="s">
        <v>215</v>
      </c>
      <c r="K27" s="13"/>
      <c r="L27" s="44" t="s">
        <v>16</v>
      </c>
      <c r="M27" s="19" t="s">
        <v>17</v>
      </c>
    </row>
    <row r="28" spans="1:13" ht="16.5" thickBot="1" x14ac:dyDescent="0.3">
      <c r="A28" s="15" t="s">
        <v>28</v>
      </c>
      <c r="B28" s="9">
        <v>11505</v>
      </c>
      <c r="C28" s="16">
        <f>B28/B30</f>
        <v>0.64725738396624477</v>
      </c>
      <c r="E28" s="15"/>
      <c r="F28" s="23" t="s">
        <v>74</v>
      </c>
      <c r="G28" s="28">
        <v>1103</v>
      </c>
      <c r="H28" s="29">
        <f>G28/G29</f>
        <v>0.28783924843423797</v>
      </c>
      <c r="J28" s="15"/>
      <c r="K28" s="8" t="s">
        <v>213</v>
      </c>
      <c r="L28" s="9">
        <v>62</v>
      </c>
      <c r="M28" s="16">
        <f>L28/L30</f>
        <v>0.52991452991452992</v>
      </c>
    </row>
    <row r="29" spans="1:13" ht="16.5" thickBot="1" x14ac:dyDescent="0.3">
      <c r="A29" s="22" t="s">
        <v>29</v>
      </c>
      <c r="B29" s="28">
        <v>833</v>
      </c>
      <c r="C29" s="29">
        <f>B29/B30</f>
        <v>4.6863572433192689E-2</v>
      </c>
      <c r="E29" s="27"/>
      <c r="F29" s="39" t="s">
        <v>15</v>
      </c>
      <c r="G29" s="45">
        <f>SUM(G25:G28)</f>
        <v>3832</v>
      </c>
      <c r="H29" s="34">
        <f>SUM(H25:H28)</f>
        <v>1</v>
      </c>
      <c r="J29" s="15"/>
      <c r="K29" s="10" t="s">
        <v>212</v>
      </c>
      <c r="L29" s="28">
        <v>55</v>
      </c>
      <c r="M29" s="29">
        <f>L29/L30</f>
        <v>0.47008547008547008</v>
      </c>
    </row>
    <row r="30" spans="1:13" ht="16.5" thickBot="1" x14ac:dyDescent="0.3">
      <c r="A30" s="32" t="s">
        <v>15</v>
      </c>
      <c r="B30" s="45">
        <f>SUM(B27:B29)</f>
        <v>17775</v>
      </c>
      <c r="C30" s="34">
        <f>SUM(C27:C29)</f>
        <v>1</v>
      </c>
      <c r="E30" s="4"/>
      <c r="F30" s="3"/>
      <c r="G30" s="43"/>
      <c r="H30" s="6"/>
      <c r="J30" s="27"/>
      <c r="K30" s="32" t="s">
        <v>15</v>
      </c>
      <c r="L30" s="45">
        <f>SUM(L28:L29)</f>
        <v>117</v>
      </c>
      <c r="M30" s="34">
        <f>SUM(M28:M29)</f>
        <v>1</v>
      </c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31</v>
      </c>
      <c r="B32" s="42" t="s">
        <v>16</v>
      </c>
      <c r="C32" s="19" t="s">
        <v>17</v>
      </c>
      <c r="E32" s="15"/>
      <c r="F32" s="11" t="s">
        <v>628</v>
      </c>
      <c r="G32" s="95">
        <v>1137</v>
      </c>
      <c r="H32" s="16">
        <f>G32/G37</f>
        <v>0.3056451612903226</v>
      </c>
      <c r="J32" s="12" t="s">
        <v>221</v>
      </c>
      <c r="K32" s="13"/>
      <c r="L32" s="44" t="s">
        <v>16</v>
      </c>
      <c r="M32" s="19" t="s">
        <v>17</v>
      </c>
    </row>
    <row r="33" spans="1:13" x14ac:dyDescent="0.25">
      <c r="A33" s="15" t="s">
        <v>33</v>
      </c>
      <c r="B33" s="9">
        <v>1400</v>
      </c>
      <c r="C33" s="16">
        <f>B33/B35</f>
        <v>0.21231422505307856</v>
      </c>
      <c r="E33" s="15"/>
      <c r="F33" s="11" t="s">
        <v>629</v>
      </c>
      <c r="G33" s="95">
        <v>563</v>
      </c>
      <c r="H33" s="16">
        <f>G33/G37</f>
        <v>0.15134408602150537</v>
      </c>
      <c r="J33" s="15"/>
      <c r="K33" s="8" t="s">
        <v>222</v>
      </c>
      <c r="L33" s="9">
        <v>2060</v>
      </c>
      <c r="M33" s="16">
        <f>L33/L35</f>
        <v>0.72714436992587361</v>
      </c>
    </row>
    <row r="34" spans="1:13" ht="16.5" thickBot="1" x14ac:dyDescent="0.3">
      <c r="A34" s="21" t="s">
        <v>32</v>
      </c>
      <c r="B34" s="28">
        <v>5194</v>
      </c>
      <c r="C34" s="29">
        <f>B34/B35</f>
        <v>0.78768577494692149</v>
      </c>
      <c r="E34" s="15"/>
      <c r="F34" s="11" t="s">
        <v>630</v>
      </c>
      <c r="G34" s="95">
        <v>672</v>
      </c>
      <c r="H34" s="16">
        <f>G34/G37</f>
        <v>0.18064516129032257</v>
      </c>
      <c r="J34" s="15"/>
      <c r="K34" s="24" t="s">
        <v>223</v>
      </c>
      <c r="L34" s="28">
        <v>773</v>
      </c>
      <c r="M34" s="29">
        <f>L34/L35</f>
        <v>0.27285563007412639</v>
      </c>
    </row>
    <row r="35" spans="1:13" ht="16.5" thickBot="1" x14ac:dyDescent="0.3">
      <c r="A35" s="32" t="s">
        <v>15</v>
      </c>
      <c r="B35" s="45">
        <f>SUM(B33:B34)</f>
        <v>6594</v>
      </c>
      <c r="C35" s="34">
        <f>SUM(C33:C34)</f>
        <v>1</v>
      </c>
      <c r="E35" s="15"/>
      <c r="F35" s="11" t="s">
        <v>631</v>
      </c>
      <c r="G35" s="95">
        <v>1012</v>
      </c>
      <c r="H35" s="16">
        <f>G35/G37</f>
        <v>0.27204301075268816</v>
      </c>
      <c r="J35" s="27"/>
      <c r="K35" s="32" t="s">
        <v>15</v>
      </c>
      <c r="L35" s="45">
        <f>SUM(L33:L34)</f>
        <v>2833</v>
      </c>
      <c r="M35" s="34">
        <f>SUM(M33:M34)</f>
        <v>1</v>
      </c>
    </row>
    <row r="36" spans="1:13" ht="16.5" thickBot="1" x14ac:dyDescent="0.3">
      <c r="E36" s="15"/>
      <c r="F36" s="23" t="s">
        <v>632</v>
      </c>
      <c r="G36" s="96">
        <v>336</v>
      </c>
      <c r="H36" s="29">
        <f>G36/G37</f>
        <v>9.0322580645161285E-2</v>
      </c>
    </row>
    <row r="37" spans="1:13" ht="16.5" thickBot="1" x14ac:dyDescent="0.3">
      <c r="A37" s="12" t="s">
        <v>37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3720</v>
      </c>
      <c r="H37" s="37">
        <f>SUM(H32:H36)</f>
        <v>1</v>
      </c>
      <c r="J37" s="12" t="s">
        <v>224</v>
      </c>
      <c r="K37" s="13"/>
      <c r="L37" s="44" t="s">
        <v>16</v>
      </c>
      <c r="M37" s="19" t="s">
        <v>17</v>
      </c>
    </row>
    <row r="38" spans="1:13" ht="16.5" thickBot="1" x14ac:dyDescent="0.3">
      <c r="A38" s="15" t="s">
        <v>38</v>
      </c>
      <c r="B38" s="9">
        <v>5584</v>
      </c>
      <c r="C38" s="16">
        <f>B38/B40</f>
        <v>0.27156891352981227</v>
      </c>
      <c r="F38" s="3"/>
      <c r="J38" s="15"/>
      <c r="K38" s="8" t="s">
        <v>225</v>
      </c>
      <c r="L38" s="9">
        <v>504</v>
      </c>
      <c r="M38" s="16">
        <f>L38/L40</f>
        <v>0.38239757207890746</v>
      </c>
    </row>
    <row r="39" spans="1:13" ht="16.5" thickBot="1" x14ac:dyDescent="0.3">
      <c r="A39" s="22" t="s">
        <v>39</v>
      </c>
      <c r="B39" s="28">
        <v>14978</v>
      </c>
      <c r="C39" s="29">
        <f>B39/B40</f>
        <v>0.72843108647018773</v>
      </c>
      <c r="E39" s="12" t="s">
        <v>627</v>
      </c>
      <c r="F39" s="13"/>
      <c r="G39" s="42" t="s">
        <v>16</v>
      </c>
      <c r="H39" s="19" t="s">
        <v>17</v>
      </c>
      <c r="J39" s="15"/>
      <c r="K39" s="24" t="s">
        <v>226</v>
      </c>
      <c r="L39" s="28">
        <v>814</v>
      </c>
      <c r="M39" s="29">
        <f>L39/L40</f>
        <v>0.61760242792109254</v>
      </c>
    </row>
    <row r="40" spans="1:13" ht="16.5" thickBot="1" x14ac:dyDescent="0.3">
      <c r="A40" s="32" t="s">
        <v>15</v>
      </c>
      <c r="B40" s="45">
        <f>SUM(B38:B39)</f>
        <v>20562</v>
      </c>
      <c r="C40" s="34">
        <f>SUM(C38:C39)</f>
        <v>1</v>
      </c>
      <c r="E40" s="15"/>
      <c r="F40" s="11" t="s">
        <v>76</v>
      </c>
      <c r="G40" s="9">
        <v>1533</v>
      </c>
      <c r="H40" s="16">
        <f>G40/G44</f>
        <v>0.42595165323701029</v>
      </c>
      <c r="J40" s="27"/>
      <c r="K40" s="32" t="s">
        <v>15</v>
      </c>
      <c r="L40" s="45">
        <f>SUM(L38:L39)</f>
        <v>1318</v>
      </c>
      <c r="M40" s="34">
        <f>SUM(M38:M39)</f>
        <v>1</v>
      </c>
    </row>
    <row r="41" spans="1:13" ht="16.5" thickBot="1" x14ac:dyDescent="0.3">
      <c r="E41" s="15"/>
      <c r="F41" s="11" t="s">
        <v>77</v>
      </c>
      <c r="G41" s="9">
        <v>649</v>
      </c>
      <c r="H41" s="16">
        <f>G41/G44</f>
        <v>0.18032786885245902</v>
      </c>
    </row>
    <row r="42" spans="1:13" x14ac:dyDescent="0.25">
      <c r="A42" s="12" t="s">
        <v>47</v>
      </c>
      <c r="B42" s="42" t="s">
        <v>16</v>
      </c>
      <c r="C42" s="19" t="s">
        <v>17</v>
      </c>
      <c r="E42" s="15"/>
      <c r="F42" s="11" t="s">
        <v>78</v>
      </c>
      <c r="G42" s="9">
        <v>966</v>
      </c>
      <c r="H42" s="16">
        <f>G42/G44</f>
        <v>0.26840789108085578</v>
      </c>
      <c r="J42" s="12" t="s">
        <v>227</v>
      </c>
      <c r="K42" s="13"/>
      <c r="L42" s="44" t="s">
        <v>16</v>
      </c>
      <c r="M42" s="19" t="s">
        <v>17</v>
      </c>
    </row>
    <row r="43" spans="1:13" ht="16.5" thickBot="1" x14ac:dyDescent="0.3">
      <c r="A43" s="15" t="s">
        <v>46</v>
      </c>
      <c r="B43" s="9">
        <v>3214</v>
      </c>
      <c r="C43" s="16">
        <f>B43/B45</f>
        <v>0.30984286127446253</v>
      </c>
      <c r="E43" s="15"/>
      <c r="F43" s="23" t="s">
        <v>79</v>
      </c>
      <c r="G43" s="28">
        <v>451</v>
      </c>
      <c r="H43" s="29">
        <f>G43/G44</f>
        <v>0.12531258682967492</v>
      </c>
      <c r="J43" s="15"/>
      <c r="K43" s="8" t="s">
        <v>229</v>
      </c>
      <c r="L43" s="9">
        <v>688</v>
      </c>
      <c r="M43" s="16">
        <f>L43/L45</f>
        <v>0.5204236006051437</v>
      </c>
    </row>
    <row r="44" spans="1:13" ht="16.5" thickBot="1" x14ac:dyDescent="0.3">
      <c r="A44" s="22" t="s">
        <v>45</v>
      </c>
      <c r="B44" s="28">
        <v>7159</v>
      </c>
      <c r="C44" s="29">
        <f>B44/B45</f>
        <v>0.69015713872553741</v>
      </c>
      <c r="E44" s="27"/>
      <c r="F44" s="39" t="s">
        <v>15</v>
      </c>
      <c r="G44" s="45">
        <f>SUM(G40:G43)</f>
        <v>3599</v>
      </c>
      <c r="H44" s="34">
        <f>SUM(H40:H43)</f>
        <v>1</v>
      </c>
      <c r="J44" s="15"/>
      <c r="K44" s="10" t="s">
        <v>228</v>
      </c>
      <c r="L44" s="28">
        <v>634</v>
      </c>
      <c r="M44" s="29">
        <f>L44/L45</f>
        <v>0.4795763993948563</v>
      </c>
    </row>
    <row r="45" spans="1:13" ht="16.5" thickBot="1" x14ac:dyDescent="0.3">
      <c r="A45" s="32" t="s">
        <v>15</v>
      </c>
      <c r="B45" s="45">
        <f>SUM(B43+B44)</f>
        <v>10373</v>
      </c>
      <c r="C45" s="34">
        <f>SUM(C43:C44)</f>
        <v>1</v>
      </c>
      <c r="E45" s="4"/>
      <c r="F45" s="3"/>
      <c r="G45" s="43"/>
      <c r="H45" s="4"/>
      <c r="J45" s="27"/>
      <c r="K45" s="32" t="s">
        <v>15</v>
      </c>
      <c r="L45" s="45">
        <f>SUM(L43:L44)</f>
        <v>1322</v>
      </c>
      <c r="M45" s="34">
        <f>SUM(M43:M44)</f>
        <v>1</v>
      </c>
    </row>
    <row r="46" spans="1:13" ht="16.5" thickBot="1" x14ac:dyDescent="0.3">
      <c r="E46" s="12" t="s">
        <v>80</v>
      </c>
      <c r="F46" s="13"/>
      <c r="G46" s="42" t="s">
        <v>16</v>
      </c>
      <c r="H46" s="19" t="s">
        <v>17</v>
      </c>
    </row>
    <row r="47" spans="1:13" x14ac:dyDescent="0.25">
      <c r="A47" s="12" t="s">
        <v>52</v>
      </c>
      <c r="B47" s="42" t="s">
        <v>16</v>
      </c>
      <c r="C47" s="19" t="s">
        <v>17</v>
      </c>
      <c r="E47" s="15"/>
      <c r="F47" s="11" t="s">
        <v>641</v>
      </c>
      <c r="G47" s="9">
        <v>2585</v>
      </c>
      <c r="H47" s="16">
        <f>G47/G49</f>
        <v>0.74302960620868064</v>
      </c>
      <c r="J47" s="12" t="s">
        <v>230</v>
      </c>
      <c r="K47" s="13"/>
      <c r="L47" s="44" t="s">
        <v>16</v>
      </c>
      <c r="M47" s="19" t="s">
        <v>17</v>
      </c>
    </row>
    <row r="48" spans="1:13" ht="16.5" thickBot="1" x14ac:dyDescent="0.3">
      <c r="A48" s="15" t="s">
        <v>53</v>
      </c>
      <c r="B48" s="9">
        <v>15874</v>
      </c>
      <c r="C48" s="16">
        <f>B48/B50</f>
        <v>0.65714522271899323</v>
      </c>
      <c r="E48" s="15"/>
      <c r="F48" s="23" t="s">
        <v>82</v>
      </c>
      <c r="G48" s="28">
        <v>894</v>
      </c>
      <c r="H48" s="29">
        <f>G48/G49</f>
        <v>0.25697039379131936</v>
      </c>
      <c r="J48" s="15"/>
      <c r="K48" s="8" t="s">
        <v>231</v>
      </c>
      <c r="L48" s="9">
        <v>683</v>
      </c>
      <c r="M48" s="16">
        <f>L48/L50</f>
        <v>0.57107023411371238</v>
      </c>
    </row>
    <row r="49" spans="1:13" ht="16.5" thickBot="1" x14ac:dyDescent="0.3">
      <c r="A49" s="22" t="s">
        <v>54</v>
      </c>
      <c r="B49" s="28">
        <v>8282</v>
      </c>
      <c r="C49" s="29">
        <f>B49/B50</f>
        <v>0.34285477728100677</v>
      </c>
      <c r="E49" s="27"/>
      <c r="F49" s="39" t="s">
        <v>15</v>
      </c>
      <c r="G49" s="45">
        <f>SUM(G47:G48)</f>
        <v>3479</v>
      </c>
      <c r="H49" s="34">
        <f>SUM(H47:H48)</f>
        <v>1</v>
      </c>
      <c r="J49" s="15"/>
      <c r="K49" s="24" t="s">
        <v>232</v>
      </c>
      <c r="L49" s="28">
        <v>513</v>
      </c>
      <c r="M49" s="29">
        <f>L49/L50</f>
        <v>0.42892976588628762</v>
      </c>
    </row>
    <row r="50" spans="1:13" ht="16.5" thickBot="1" x14ac:dyDescent="0.3">
      <c r="A50" s="32" t="s">
        <v>15</v>
      </c>
      <c r="B50" s="45">
        <f>SUM(B48:B49)</f>
        <v>24156</v>
      </c>
      <c r="C50" s="34">
        <f>SUM(C48:C49)</f>
        <v>1</v>
      </c>
      <c r="F50" s="3"/>
      <c r="J50" s="27"/>
      <c r="K50" s="32" t="s">
        <v>15</v>
      </c>
      <c r="L50" s="45">
        <f>SUM(L48:L49)</f>
        <v>1196</v>
      </c>
      <c r="M50" s="34">
        <f>SUM(M48:M49)</f>
        <v>1</v>
      </c>
    </row>
    <row r="51" spans="1:13" ht="16.5" thickBot="1" x14ac:dyDescent="0.3">
      <c r="E51" s="12" t="s">
        <v>83</v>
      </c>
      <c r="F51" s="13"/>
      <c r="G51" s="42" t="s">
        <v>16</v>
      </c>
      <c r="H51" s="19" t="s">
        <v>17</v>
      </c>
    </row>
    <row r="52" spans="1:13" x14ac:dyDescent="0.25">
      <c r="A52" s="20" t="s">
        <v>645</v>
      </c>
      <c r="B52" s="62" t="s">
        <v>463</v>
      </c>
      <c r="C52" s="63" t="s">
        <v>17</v>
      </c>
      <c r="E52" s="15"/>
      <c r="F52" s="11" t="s">
        <v>84</v>
      </c>
      <c r="G52" s="9">
        <v>2608</v>
      </c>
      <c r="H52" s="16">
        <f>G52/G54</f>
        <v>0.77114133648728567</v>
      </c>
      <c r="J52" s="12" t="s">
        <v>239</v>
      </c>
      <c r="K52" s="13"/>
      <c r="L52" s="44" t="s">
        <v>16</v>
      </c>
      <c r="M52" s="19" t="s">
        <v>17</v>
      </c>
    </row>
    <row r="53" spans="1:13" ht="16.5" thickBot="1" x14ac:dyDescent="0.3">
      <c r="A53" s="64" t="s">
        <v>2</v>
      </c>
      <c r="B53" s="65">
        <v>118</v>
      </c>
      <c r="C53" s="66">
        <f>B53/B66</f>
        <v>6.3182694367102162E-3</v>
      </c>
      <c r="E53" s="15"/>
      <c r="F53" s="23" t="s">
        <v>85</v>
      </c>
      <c r="G53" s="28">
        <v>774</v>
      </c>
      <c r="H53" s="29">
        <f>G53/G54</f>
        <v>0.22885866351271436</v>
      </c>
      <c r="J53" s="15"/>
      <c r="K53" s="8" t="s">
        <v>241</v>
      </c>
      <c r="L53" s="9">
        <v>62</v>
      </c>
      <c r="M53" s="16">
        <f>L53/L55</f>
        <v>0.64583333333333337</v>
      </c>
    </row>
    <row r="54" spans="1:13" ht="16.5" thickBot="1" x14ac:dyDescent="0.3">
      <c r="A54" s="64" t="s">
        <v>3</v>
      </c>
      <c r="B54" s="65">
        <v>2358</v>
      </c>
      <c r="C54" s="66">
        <f>B54/B66</f>
        <v>0.12625829942171771</v>
      </c>
      <c r="E54" s="27"/>
      <c r="F54" s="39" t="s">
        <v>15</v>
      </c>
      <c r="G54" s="45">
        <f>SUM(G52:G53)</f>
        <v>3382</v>
      </c>
      <c r="H54" s="34">
        <f>SUM(H52:H53)</f>
        <v>1</v>
      </c>
      <c r="J54" s="15"/>
      <c r="K54" s="10" t="s">
        <v>240</v>
      </c>
      <c r="L54" s="28">
        <v>34</v>
      </c>
      <c r="M54" s="29">
        <f>L54/L55</f>
        <v>0.35416666666666669</v>
      </c>
    </row>
    <row r="55" spans="1:13" ht="16.5" thickBot="1" x14ac:dyDescent="0.3">
      <c r="A55" s="64" t="s">
        <v>4</v>
      </c>
      <c r="B55" s="65">
        <v>14</v>
      </c>
      <c r="C55" s="66">
        <f>B55/B66</f>
        <v>7.4962518740629683E-4</v>
      </c>
      <c r="F55" s="3"/>
      <c r="J55" s="27"/>
      <c r="K55" s="32" t="s">
        <v>15</v>
      </c>
      <c r="L55" s="45">
        <f>SUM(L53:L54)</f>
        <v>96</v>
      </c>
      <c r="M55" s="34">
        <f>SUM(M53:M54)</f>
        <v>1</v>
      </c>
    </row>
    <row r="56" spans="1:13" ht="16.5" thickBot="1" x14ac:dyDescent="0.3">
      <c r="A56" s="64" t="s">
        <v>5</v>
      </c>
      <c r="B56" s="65">
        <v>3260</v>
      </c>
      <c r="C56" s="66">
        <f>B56/B66</f>
        <v>0.17455557935318056</v>
      </c>
      <c r="E56" s="12" t="s">
        <v>86</v>
      </c>
      <c r="F56" s="13"/>
      <c r="G56" s="42" t="s">
        <v>16</v>
      </c>
      <c r="H56" s="19" t="s">
        <v>17</v>
      </c>
    </row>
    <row r="57" spans="1:13" x14ac:dyDescent="0.25">
      <c r="A57" s="64" t="s">
        <v>6</v>
      </c>
      <c r="B57" s="65">
        <v>17</v>
      </c>
      <c r="C57" s="66">
        <f>B57/B66</f>
        <v>9.1025915613621763E-4</v>
      </c>
      <c r="E57" s="15"/>
      <c r="F57" s="11" t="s">
        <v>87</v>
      </c>
      <c r="G57" s="9">
        <v>1653</v>
      </c>
      <c r="H57" s="16">
        <f>G57/G59</f>
        <v>0.4721508140531277</v>
      </c>
      <c r="J57" s="12" t="s">
        <v>245</v>
      </c>
      <c r="K57" s="13"/>
      <c r="L57" s="44" t="s">
        <v>16</v>
      </c>
      <c r="M57" s="19" t="s">
        <v>17</v>
      </c>
    </row>
    <row r="58" spans="1:13" ht="16.5" thickBot="1" x14ac:dyDescent="0.3">
      <c r="A58" s="64" t="s">
        <v>7</v>
      </c>
      <c r="B58" s="65">
        <v>4</v>
      </c>
      <c r="C58" s="66">
        <f>B58/B66</f>
        <v>2.1417862497322766E-4</v>
      </c>
      <c r="E58" s="15"/>
      <c r="F58" s="23" t="s">
        <v>88</v>
      </c>
      <c r="G58" s="28">
        <v>1848</v>
      </c>
      <c r="H58" s="29">
        <f>G58/G59</f>
        <v>0.52784918594687236</v>
      </c>
      <c r="J58" s="15"/>
      <c r="K58" s="8" t="s">
        <v>247</v>
      </c>
      <c r="L58" s="9">
        <v>2440</v>
      </c>
      <c r="M58" s="16">
        <f>L58/L60</f>
        <v>0.43579210573316662</v>
      </c>
    </row>
    <row r="59" spans="1:13" ht="16.5" thickBot="1" x14ac:dyDescent="0.3">
      <c r="A59" s="64" t="s">
        <v>8</v>
      </c>
      <c r="B59" s="65">
        <v>54</v>
      </c>
      <c r="C59" s="66">
        <f>B59/B66</f>
        <v>2.8914114371385736E-3</v>
      </c>
      <c r="E59" s="27"/>
      <c r="F59" s="39" t="s">
        <v>15</v>
      </c>
      <c r="G59" s="45">
        <f>SUM(G57:G58)</f>
        <v>3501</v>
      </c>
      <c r="H59" s="34">
        <f>SUM(H57:H58)</f>
        <v>1</v>
      </c>
      <c r="J59" s="15"/>
      <c r="K59" s="10" t="s">
        <v>246</v>
      </c>
      <c r="L59" s="28">
        <v>3159</v>
      </c>
      <c r="M59" s="29">
        <f>L59/L60</f>
        <v>0.56420789426683338</v>
      </c>
    </row>
    <row r="60" spans="1:13" ht="16.5" thickBot="1" x14ac:dyDescent="0.3">
      <c r="A60" s="64" t="s">
        <v>9</v>
      </c>
      <c r="B60" s="65">
        <v>1362</v>
      </c>
      <c r="C60" s="66">
        <f>B60/B66</f>
        <v>7.2927821803384016E-2</v>
      </c>
      <c r="F60" s="3"/>
      <c r="J60" s="27"/>
      <c r="K60" s="32" t="s">
        <v>15</v>
      </c>
      <c r="L60" s="45">
        <f>SUM(L58:L59)</f>
        <v>5599</v>
      </c>
      <c r="M60" s="34">
        <f>SUM(M58:M59)</f>
        <v>1</v>
      </c>
    </row>
    <row r="61" spans="1:13" ht="16.5" thickBot="1" x14ac:dyDescent="0.3">
      <c r="A61" s="64" t="s">
        <v>10</v>
      </c>
      <c r="B61" s="65">
        <v>45</v>
      </c>
      <c r="C61" s="66">
        <f>B61/B66</f>
        <v>2.4095095309488112E-3</v>
      </c>
      <c r="E61" s="12" t="s">
        <v>89</v>
      </c>
      <c r="F61" s="13"/>
      <c r="G61" s="42" t="s">
        <v>16</v>
      </c>
      <c r="H61" s="19" t="s">
        <v>17</v>
      </c>
    </row>
    <row r="62" spans="1:13" x14ac:dyDescent="0.25">
      <c r="A62" s="64" t="s">
        <v>11</v>
      </c>
      <c r="B62" s="65">
        <v>3674</v>
      </c>
      <c r="C62" s="66">
        <f>B62/B66</f>
        <v>0.19672306703790962</v>
      </c>
      <c r="E62" s="15"/>
      <c r="F62" s="11" t="s">
        <v>90</v>
      </c>
      <c r="G62" s="9">
        <v>2083</v>
      </c>
      <c r="H62" s="16">
        <f>G62/G64</f>
        <v>0.5951428571428572</v>
      </c>
      <c r="J62" s="12" t="s">
        <v>263</v>
      </c>
      <c r="K62" s="13"/>
      <c r="L62" s="44" t="s">
        <v>16</v>
      </c>
      <c r="M62" s="19" t="s">
        <v>17</v>
      </c>
    </row>
    <row r="63" spans="1:13" ht="16.5" thickBot="1" x14ac:dyDescent="0.3">
      <c r="A63" s="64" t="s">
        <v>12</v>
      </c>
      <c r="B63" s="65">
        <v>7</v>
      </c>
      <c r="C63" s="66">
        <f>B63/B66</f>
        <v>3.7481259370314841E-4</v>
      </c>
      <c r="E63" s="15"/>
      <c r="F63" s="23" t="s">
        <v>91</v>
      </c>
      <c r="G63" s="28">
        <v>1417</v>
      </c>
      <c r="H63" s="29">
        <f>G63/G64</f>
        <v>0.40485714285714286</v>
      </c>
      <c r="J63" s="15"/>
      <c r="K63" s="8" t="s">
        <v>265</v>
      </c>
      <c r="L63" s="9">
        <v>125</v>
      </c>
      <c r="M63" s="16">
        <f>L63/L65</f>
        <v>0.58139534883720934</v>
      </c>
    </row>
    <row r="64" spans="1:13" ht="16.5" thickBot="1" x14ac:dyDescent="0.3">
      <c r="A64" s="64" t="s">
        <v>13</v>
      </c>
      <c r="B64" s="65">
        <v>7596</v>
      </c>
      <c r="C64" s="66">
        <f>B64/B66</f>
        <v>0.40672520882415936</v>
      </c>
      <c r="E64" s="27"/>
      <c r="F64" s="39" t="s">
        <v>15</v>
      </c>
      <c r="G64" s="45">
        <f>SUM(G62:G63)</f>
        <v>3500</v>
      </c>
      <c r="H64" s="34">
        <f>SUM(H62:H63)</f>
        <v>1</v>
      </c>
      <c r="J64" s="15"/>
      <c r="K64" s="10" t="s">
        <v>264</v>
      </c>
      <c r="L64" s="28">
        <v>90</v>
      </c>
      <c r="M64" s="29">
        <f>L64/L65</f>
        <v>0.41860465116279072</v>
      </c>
    </row>
    <row r="65" spans="1:13" ht="16.5" thickBot="1" x14ac:dyDescent="0.3">
      <c r="A65" s="67" t="s">
        <v>14</v>
      </c>
      <c r="B65" s="68">
        <v>167</v>
      </c>
      <c r="C65" s="58">
        <f>B65/B66</f>
        <v>8.9419575926322561E-3</v>
      </c>
      <c r="F65" s="3"/>
      <c r="J65" s="27"/>
      <c r="K65" s="32" t="s">
        <v>15</v>
      </c>
      <c r="L65" s="45">
        <f>SUM(L63:L64)</f>
        <v>215</v>
      </c>
      <c r="M65" s="34">
        <f>SUM(M63:M64)</f>
        <v>1</v>
      </c>
    </row>
    <row r="66" spans="1:13" ht="16.5" thickBot="1" x14ac:dyDescent="0.3">
      <c r="A66" s="38" t="s">
        <v>15</v>
      </c>
      <c r="B66" s="69">
        <f>SUM(B53:B65)</f>
        <v>18676</v>
      </c>
      <c r="C66" s="59">
        <f>SUM(C53:C65)</f>
        <v>1</v>
      </c>
      <c r="E66" s="12" t="s">
        <v>92</v>
      </c>
      <c r="F66" s="13"/>
      <c r="G66" s="42" t="s">
        <v>16</v>
      </c>
      <c r="H66" s="19" t="s">
        <v>17</v>
      </c>
    </row>
    <row r="67" spans="1:13" ht="16.5" thickBot="1" x14ac:dyDescent="0.3">
      <c r="B67"/>
      <c r="E67" s="15"/>
      <c r="F67" s="11" t="s">
        <v>93</v>
      </c>
      <c r="G67" s="9">
        <v>1948</v>
      </c>
      <c r="H67" s="16">
        <f>G67/G70</f>
        <v>0.43423985733392778</v>
      </c>
    </row>
    <row r="68" spans="1:13" x14ac:dyDescent="0.25">
      <c r="A68" s="20" t="s">
        <v>642</v>
      </c>
      <c r="B68" s="62" t="s">
        <v>463</v>
      </c>
      <c r="C68" s="63" t="s">
        <v>17</v>
      </c>
      <c r="E68" s="15"/>
      <c r="F68" s="11" t="s">
        <v>94</v>
      </c>
      <c r="G68" s="9">
        <v>1336</v>
      </c>
      <c r="H68" s="16">
        <f>G68/G70</f>
        <v>0.29781542576905928</v>
      </c>
    </row>
    <row r="69" spans="1:13" ht="16.5" thickBot="1" x14ac:dyDescent="0.3">
      <c r="A69" s="64" t="s">
        <v>2</v>
      </c>
      <c r="B69" s="65">
        <v>44</v>
      </c>
      <c r="C69" s="66">
        <f>B69/B82</f>
        <v>5.8855002675227393E-3</v>
      </c>
      <c r="E69" s="15"/>
      <c r="F69" s="23" t="s">
        <v>95</v>
      </c>
      <c r="G69" s="28">
        <v>1202</v>
      </c>
      <c r="H69" s="29">
        <f>G69/G70</f>
        <v>0.26794471689701294</v>
      </c>
    </row>
    <row r="70" spans="1:13" ht="16.5" thickBot="1" x14ac:dyDescent="0.3">
      <c r="A70" s="64" t="s">
        <v>3</v>
      </c>
      <c r="B70" s="65">
        <v>928</v>
      </c>
      <c r="C70" s="66">
        <f>B70/B82</f>
        <v>0.12413055109684323</v>
      </c>
      <c r="E70" s="27"/>
      <c r="F70" s="39" t="s">
        <v>15</v>
      </c>
      <c r="G70" s="45">
        <f>SUM(G67:G69)</f>
        <v>4486</v>
      </c>
      <c r="H70" s="34">
        <f>SUM(H67:H69)</f>
        <v>1</v>
      </c>
    </row>
    <row r="71" spans="1:13" ht="16.5" thickBot="1" x14ac:dyDescent="0.3">
      <c r="A71" s="64" t="s">
        <v>4</v>
      </c>
      <c r="B71" s="65">
        <v>10</v>
      </c>
      <c r="C71" s="66">
        <f>B71/B82</f>
        <v>1.3376136971642589E-3</v>
      </c>
      <c r="F71" s="3"/>
    </row>
    <row r="72" spans="1:13" x14ac:dyDescent="0.25">
      <c r="A72" s="64" t="s">
        <v>5</v>
      </c>
      <c r="B72" s="65">
        <v>1329</v>
      </c>
      <c r="C72" s="66">
        <f>B72/B82</f>
        <v>0.17776886035313003</v>
      </c>
      <c r="E72" s="12" t="s">
        <v>96</v>
      </c>
      <c r="F72" s="13"/>
      <c r="G72" s="42" t="s">
        <v>16</v>
      </c>
      <c r="H72" s="19" t="s">
        <v>17</v>
      </c>
    </row>
    <row r="73" spans="1:13" x14ac:dyDescent="0.25">
      <c r="A73" s="64" t="s">
        <v>6</v>
      </c>
      <c r="B73" s="65">
        <v>9</v>
      </c>
      <c r="C73" s="66">
        <f>B73/B82</f>
        <v>1.203852327447833E-3</v>
      </c>
      <c r="E73" s="15"/>
      <c r="F73" s="11" t="s">
        <v>97</v>
      </c>
      <c r="G73" s="9">
        <v>1602</v>
      </c>
      <c r="H73" s="16">
        <f>G73/G75</f>
        <v>0.38389647735442128</v>
      </c>
    </row>
    <row r="74" spans="1:13" ht="16.5" thickBot="1" x14ac:dyDescent="0.3">
      <c r="A74" s="64" t="s">
        <v>7</v>
      </c>
      <c r="B74" s="65">
        <v>3</v>
      </c>
      <c r="C74" s="66">
        <f>B74/B82</f>
        <v>4.0128410914927769E-4</v>
      </c>
      <c r="E74" s="15"/>
      <c r="F74" s="23" t="s">
        <v>98</v>
      </c>
      <c r="G74" s="28">
        <v>2571</v>
      </c>
      <c r="H74" s="29">
        <f>G74/G75</f>
        <v>0.61610352264557877</v>
      </c>
    </row>
    <row r="75" spans="1:13" ht="16.5" thickBot="1" x14ac:dyDescent="0.3">
      <c r="A75" s="64" t="s">
        <v>8</v>
      </c>
      <c r="B75" s="65">
        <v>8</v>
      </c>
      <c r="C75" s="66">
        <f>B75/B82</f>
        <v>1.0700909577314071E-3</v>
      </c>
      <c r="E75" s="27"/>
      <c r="F75" s="39" t="s">
        <v>15</v>
      </c>
      <c r="G75" s="45">
        <f>SUM(G73:G74)</f>
        <v>4173</v>
      </c>
      <c r="H75" s="34">
        <f>SUM(H73:H74)</f>
        <v>1</v>
      </c>
    </row>
    <row r="76" spans="1:13" ht="16.5" thickBot="1" x14ac:dyDescent="0.3">
      <c r="A76" s="64" t="s">
        <v>9</v>
      </c>
      <c r="B76" s="65">
        <v>560</v>
      </c>
      <c r="C76" s="66">
        <f>B76/B82</f>
        <v>7.4906367041198504E-2</v>
      </c>
      <c r="F76" s="3"/>
    </row>
    <row r="77" spans="1:13" x14ac:dyDescent="0.25">
      <c r="A77" s="64" t="s">
        <v>10</v>
      </c>
      <c r="B77" s="65">
        <v>15</v>
      </c>
      <c r="C77" s="66">
        <f>B77/B82</f>
        <v>2.0064205457463883E-3</v>
      </c>
      <c r="E77" s="12" t="s">
        <v>99</v>
      </c>
      <c r="F77" s="13"/>
      <c r="G77" s="42" t="s">
        <v>16</v>
      </c>
      <c r="H77" s="19" t="s">
        <v>17</v>
      </c>
    </row>
    <row r="78" spans="1:13" x14ac:dyDescent="0.25">
      <c r="A78" s="64" t="s">
        <v>11</v>
      </c>
      <c r="B78" s="65">
        <v>1847</v>
      </c>
      <c r="C78" s="66">
        <f>B78/B82</f>
        <v>0.24705724986623864</v>
      </c>
      <c r="E78" s="15"/>
      <c r="F78" s="11" t="s">
        <v>100</v>
      </c>
      <c r="G78" s="9">
        <v>1628</v>
      </c>
      <c r="H78" s="16">
        <f>G78/G82</f>
        <v>0.36396154706013861</v>
      </c>
    </row>
    <row r="79" spans="1:13" x14ac:dyDescent="0.25">
      <c r="A79" s="64" t="s">
        <v>12</v>
      </c>
      <c r="B79" s="65">
        <v>2</v>
      </c>
      <c r="C79" s="66">
        <f>B79/B82</f>
        <v>2.6752273943285177E-4</v>
      </c>
      <c r="E79" s="22"/>
      <c r="F79" s="23" t="s">
        <v>101</v>
      </c>
      <c r="G79" s="28">
        <v>886</v>
      </c>
      <c r="H79" s="29">
        <f>G79/G82</f>
        <v>0.19807735300693047</v>
      </c>
    </row>
    <row r="80" spans="1:13" x14ac:dyDescent="0.25">
      <c r="A80" s="64" t="s">
        <v>13</v>
      </c>
      <c r="B80" s="65">
        <v>2680</v>
      </c>
      <c r="C80" s="66">
        <f>B80/B82</f>
        <v>0.35848047084002138</v>
      </c>
      <c r="E80" s="15"/>
      <c r="F80" s="11" t="s">
        <v>635</v>
      </c>
      <c r="G80" s="9">
        <v>1498</v>
      </c>
      <c r="H80" s="16">
        <f>G80/G82</f>
        <v>0.3348982785602504</v>
      </c>
    </row>
    <row r="81" spans="1:8" ht="16.5" thickBot="1" x14ac:dyDescent="0.3">
      <c r="A81" s="67" t="s">
        <v>14</v>
      </c>
      <c r="B81" s="68">
        <v>41</v>
      </c>
      <c r="C81" s="58">
        <f>B81/B82</f>
        <v>5.484216158373462E-3</v>
      </c>
      <c r="E81" s="17"/>
      <c r="F81" s="91" t="s">
        <v>636</v>
      </c>
      <c r="G81" s="40">
        <v>461</v>
      </c>
      <c r="H81" s="41">
        <f>G81/G82</f>
        <v>0.10306282137268052</v>
      </c>
    </row>
    <row r="82" spans="1:8" ht="16.5" thickBot="1" x14ac:dyDescent="0.3">
      <c r="A82" s="38" t="s">
        <v>15</v>
      </c>
      <c r="B82" s="69">
        <f>SUM(B69:B81)</f>
        <v>7476</v>
      </c>
      <c r="C82" s="113">
        <f>SUM(C69:C81)</f>
        <v>1</v>
      </c>
      <c r="E82" s="104"/>
      <c r="F82" s="105" t="s">
        <v>15</v>
      </c>
      <c r="G82" s="106">
        <f>SUM(G78:G81)</f>
        <v>4473</v>
      </c>
      <c r="H82" s="107">
        <f>SUM(H78:H81)</f>
        <v>1</v>
      </c>
    </row>
    <row r="83" spans="1:8" ht="16.5" thickBot="1" x14ac:dyDescent="0.3">
      <c r="B83"/>
    </row>
    <row r="84" spans="1:8" x14ac:dyDescent="0.25">
      <c r="A84" s="20" t="s">
        <v>644</v>
      </c>
      <c r="B84" s="62" t="s">
        <v>463</v>
      </c>
      <c r="C84" s="63" t="s">
        <v>17</v>
      </c>
      <c r="E84" s="12" t="s">
        <v>102</v>
      </c>
      <c r="F84" s="13"/>
      <c r="G84" s="44" t="s">
        <v>16</v>
      </c>
      <c r="H84" s="19" t="s">
        <v>17</v>
      </c>
    </row>
    <row r="85" spans="1:8" x14ac:dyDescent="0.25">
      <c r="A85" s="64" t="s">
        <v>2</v>
      </c>
      <c r="B85" s="65">
        <v>10</v>
      </c>
      <c r="C85" s="66">
        <f>B85/B98</f>
        <v>1.5220700152207001E-2</v>
      </c>
      <c r="E85" s="15"/>
      <c r="F85" s="11" t="s">
        <v>103</v>
      </c>
      <c r="G85" s="9">
        <v>1617</v>
      </c>
      <c r="H85" s="16">
        <f>G85/G88</f>
        <v>0.3873981792045999</v>
      </c>
    </row>
    <row r="86" spans="1:8" x14ac:dyDescent="0.25">
      <c r="A86" s="64" t="s">
        <v>3</v>
      </c>
      <c r="B86" s="65">
        <v>104</v>
      </c>
      <c r="C86" s="66">
        <f>B86/B98</f>
        <v>0.15829528158295281</v>
      </c>
      <c r="E86" s="15"/>
      <c r="F86" s="11" t="s">
        <v>104</v>
      </c>
      <c r="G86" s="9">
        <v>1336</v>
      </c>
      <c r="H86" s="16">
        <f>G86/G88</f>
        <v>0.32007666506947774</v>
      </c>
    </row>
    <row r="87" spans="1:8" ht="16.5" thickBot="1" x14ac:dyDescent="0.3">
      <c r="A87" s="64" t="s">
        <v>4</v>
      </c>
      <c r="B87" s="65">
        <v>2</v>
      </c>
      <c r="C87" s="66">
        <f>B87/B98</f>
        <v>3.0441400304414001E-3</v>
      </c>
      <c r="E87" s="15"/>
      <c r="F87" s="23" t="s">
        <v>105</v>
      </c>
      <c r="G87" s="28">
        <v>1221</v>
      </c>
      <c r="H87" s="29">
        <f>G87/G88</f>
        <v>0.29252515572592236</v>
      </c>
    </row>
    <row r="88" spans="1:8" ht="16.5" thickBot="1" x14ac:dyDescent="0.3">
      <c r="A88" s="64" t="s">
        <v>5</v>
      </c>
      <c r="B88" s="65">
        <v>126</v>
      </c>
      <c r="C88" s="66">
        <f>B88/B98</f>
        <v>0.19178082191780821</v>
      </c>
      <c r="E88" s="27"/>
      <c r="F88" s="39" t="s">
        <v>15</v>
      </c>
      <c r="G88" s="45">
        <f>SUM(G85:G87)</f>
        <v>4174</v>
      </c>
      <c r="H88" s="34">
        <f>SUM(H85:H87)</f>
        <v>1</v>
      </c>
    </row>
    <row r="89" spans="1:8" ht="16.5" thickBot="1" x14ac:dyDescent="0.3">
      <c r="A89" s="64" t="s">
        <v>6</v>
      </c>
      <c r="B89" s="65">
        <v>1</v>
      </c>
      <c r="C89" s="66">
        <f>B89/B98</f>
        <v>1.5220700152207001E-3</v>
      </c>
    </row>
    <row r="90" spans="1:8" x14ac:dyDescent="0.25">
      <c r="A90" s="64" t="s">
        <v>7</v>
      </c>
      <c r="B90" s="65">
        <v>0</v>
      </c>
      <c r="C90" s="66">
        <f>B90/B98</f>
        <v>0</v>
      </c>
      <c r="E90" s="12" t="s">
        <v>106</v>
      </c>
      <c r="F90" s="13"/>
      <c r="G90" s="44" t="s">
        <v>16</v>
      </c>
      <c r="H90" s="19" t="s">
        <v>17</v>
      </c>
    </row>
    <row r="91" spans="1:8" x14ac:dyDescent="0.25">
      <c r="A91" s="64" t="s">
        <v>8</v>
      </c>
      <c r="B91" s="65">
        <v>3</v>
      </c>
      <c r="C91" s="66">
        <f>B91/B98</f>
        <v>4.5662100456621002E-3</v>
      </c>
      <c r="E91" s="15"/>
      <c r="F91" s="11" t="s">
        <v>107</v>
      </c>
      <c r="G91" s="9">
        <v>2765</v>
      </c>
      <c r="H91" s="16">
        <f>G91/G93</f>
        <v>0.6670687575392038</v>
      </c>
    </row>
    <row r="92" spans="1:8" ht="16.5" thickBot="1" x14ac:dyDescent="0.3">
      <c r="A92" s="64" t="s">
        <v>9</v>
      </c>
      <c r="B92" s="65">
        <v>34</v>
      </c>
      <c r="C92" s="66">
        <f>B92/B98</f>
        <v>5.1750380517503802E-2</v>
      </c>
      <c r="E92" s="15"/>
      <c r="F92" s="23" t="s">
        <v>108</v>
      </c>
      <c r="G92" s="28">
        <v>1380</v>
      </c>
      <c r="H92" s="29">
        <f>G92/G93</f>
        <v>0.33293124246079614</v>
      </c>
    </row>
    <row r="93" spans="1:8" ht="16.5" thickBot="1" x14ac:dyDescent="0.3">
      <c r="A93" s="64" t="s">
        <v>10</v>
      </c>
      <c r="B93" s="65">
        <v>2</v>
      </c>
      <c r="C93" s="66">
        <f>B93/B98</f>
        <v>3.0441400304414001E-3</v>
      </c>
      <c r="E93" s="27"/>
      <c r="F93" s="39" t="s">
        <v>15</v>
      </c>
      <c r="G93" s="45">
        <f>SUM(G91:G92)</f>
        <v>4145</v>
      </c>
      <c r="H93" s="34">
        <f>SUM(H91:H92)</f>
        <v>1</v>
      </c>
    </row>
    <row r="94" spans="1:8" ht="16.5" thickBot="1" x14ac:dyDescent="0.3">
      <c r="A94" s="64" t="s">
        <v>11</v>
      </c>
      <c r="B94" s="65">
        <v>69</v>
      </c>
      <c r="C94" s="66">
        <f>B94/B98</f>
        <v>0.1050228310502283</v>
      </c>
    </row>
    <row r="95" spans="1:8" x14ac:dyDescent="0.25">
      <c r="A95" s="64" t="s">
        <v>12</v>
      </c>
      <c r="B95" s="65">
        <v>0</v>
      </c>
      <c r="C95" s="66">
        <f>B95/B98</f>
        <v>0</v>
      </c>
      <c r="E95" s="12" t="s">
        <v>109</v>
      </c>
      <c r="F95" s="13"/>
      <c r="G95" s="44" t="s">
        <v>16</v>
      </c>
      <c r="H95" s="19" t="s">
        <v>17</v>
      </c>
    </row>
    <row r="96" spans="1:8" x14ac:dyDescent="0.25">
      <c r="A96" s="64" t="s">
        <v>13</v>
      </c>
      <c r="B96" s="65">
        <v>292</v>
      </c>
      <c r="C96" s="66">
        <f>B96/B98</f>
        <v>0.44444444444444442</v>
      </c>
      <c r="E96" s="15"/>
      <c r="F96" s="11" t="s">
        <v>110</v>
      </c>
      <c r="G96" s="9">
        <v>2034</v>
      </c>
      <c r="H96" s="16">
        <f>G96/G98</f>
        <v>0.50926389584376563</v>
      </c>
    </row>
    <row r="97" spans="1:8" ht="16.5" thickBot="1" x14ac:dyDescent="0.3">
      <c r="A97" s="67" t="s">
        <v>14</v>
      </c>
      <c r="B97" s="68">
        <v>14</v>
      </c>
      <c r="C97" s="58">
        <f>B97/B98</f>
        <v>2.1308980213089801E-2</v>
      </c>
      <c r="E97" s="15"/>
      <c r="F97" s="23" t="s">
        <v>111</v>
      </c>
      <c r="G97" s="28">
        <v>1960</v>
      </c>
      <c r="H97" s="29">
        <f>G97/G98</f>
        <v>0.49073610415623437</v>
      </c>
    </row>
    <row r="98" spans="1:8" ht="16.5" thickBot="1" x14ac:dyDescent="0.3">
      <c r="A98" s="38" t="s">
        <v>15</v>
      </c>
      <c r="B98" s="69">
        <f>SUM(B85:B97)</f>
        <v>657</v>
      </c>
      <c r="C98" s="59">
        <f>SUM(C85:C97)</f>
        <v>0.99999999999999989</v>
      </c>
      <c r="E98" s="27"/>
      <c r="F98" s="39" t="s">
        <v>15</v>
      </c>
      <c r="G98" s="45">
        <f>SUM(G96:G97)</f>
        <v>3994</v>
      </c>
      <c r="H98" s="34">
        <f>SUM(H96:H97)</f>
        <v>1</v>
      </c>
    </row>
    <row r="99" spans="1:8" ht="16.5" thickBot="1" x14ac:dyDescent="0.3">
      <c r="B99"/>
    </row>
    <row r="100" spans="1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1:8" x14ac:dyDescent="0.25">
      <c r="B101"/>
      <c r="E101" s="15"/>
      <c r="F101" s="11" t="s">
        <v>113</v>
      </c>
      <c r="G101" s="9">
        <v>946</v>
      </c>
      <c r="H101" s="16">
        <f>G101/G103</f>
        <v>0.5688514732411305</v>
      </c>
    </row>
    <row r="102" spans="1:8" ht="16.5" thickBot="1" x14ac:dyDescent="0.3">
      <c r="B102"/>
      <c r="E102" s="15"/>
      <c r="F102" s="23" t="s">
        <v>114</v>
      </c>
      <c r="G102" s="28">
        <v>717</v>
      </c>
      <c r="H102" s="29">
        <f>G102/G103</f>
        <v>0.4311485267588695</v>
      </c>
    </row>
    <row r="103" spans="1:8" ht="16.5" thickBot="1" x14ac:dyDescent="0.3">
      <c r="B103"/>
      <c r="E103" s="27"/>
      <c r="F103" s="39" t="s">
        <v>15</v>
      </c>
      <c r="G103" s="45">
        <f>SUM(G101:G102)</f>
        <v>1663</v>
      </c>
      <c r="H103" s="34">
        <f>SUM(H101:H102)</f>
        <v>1</v>
      </c>
    </row>
    <row r="104" spans="1:8" ht="16.5" thickBot="1" x14ac:dyDescent="0.3">
      <c r="B104"/>
    </row>
    <row r="105" spans="1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1:8" x14ac:dyDescent="0.25">
      <c r="B106"/>
      <c r="E106" s="15"/>
      <c r="F106" s="11" t="s">
        <v>116</v>
      </c>
      <c r="G106" s="9">
        <v>1256</v>
      </c>
      <c r="H106" s="16">
        <f>G106/G108</f>
        <v>0.4112639161755075</v>
      </c>
    </row>
    <row r="107" spans="1:8" ht="16.5" thickBot="1" x14ac:dyDescent="0.3">
      <c r="B107"/>
      <c r="E107" s="15"/>
      <c r="F107" s="23" t="s">
        <v>117</v>
      </c>
      <c r="G107" s="28">
        <v>1798</v>
      </c>
      <c r="H107" s="29">
        <f>G107/G108</f>
        <v>0.5887360838244925</v>
      </c>
    </row>
    <row r="108" spans="1:8" ht="16.5" thickBot="1" x14ac:dyDescent="0.3">
      <c r="B108"/>
      <c r="E108" s="27"/>
      <c r="F108" s="39" t="s">
        <v>15</v>
      </c>
      <c r="G108" s="45">
        <f>SUM(G106:G107)</f>
        <v>3054</v>
      </c>
      <c r="H108" s="34">
        <f>SUM(H106:H107)</f>
        <v>1</v>
      </c>
    </row>
    <row r="109" spans="1:8" ht="16.5" thickBot="1" x14ac:dyDescent="0.3">
      <c r="B109"/>
    </row>
    <row r="110" spans="1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1:8" x14ac:dyDescent="0.25">
      <c r="B111"/>
      <c r="E111" s="15"/>
      <c r="F111" s="11" t="s">
        <v>119</v>
      </c>
      <c r="G111" s="9">
        <v>1385</v>
      </c>
      <c r="H111" s="16">
        <f>G111/G116</f>
        <v>0.29349438440347531</v>
      </c>
    </row>
    <row r="112" spans="1:8" x14ac:dyDescent="0.25">
      <c r="B112"/>
      <c r="E112" s="15"/>
      <c r="F112" s="11" t="s">
        <v>120</v>
      </c>
      <c r="G112" s="9">
        <v>290</v>
      </c>
      <c r="H112" s="16">
        <f>G112/G116</f>
        <v>6.1453697817334181E-2</v>
      </c>
    </row>
    <row r="113" spans="2:8" x14ac:dyDescent="0.25">
      <c r="B113"/>
      <c r="E113" s="15"/>
      <c r="F113" s="11" t="s">
        <v>121</v>
      </c>
      <c r="G113" s="9">
        <v>909</v>
      </c>
      <c r="H113" s="16">
        <f>G113/G116</f>
        <v>0.19262555626191991</v>
      </c>
    </row>
    <row r="114" spans="2:8" x14ac:dyDescent="0.25">
      <c r="B114"/>
      <c r="E114" s="15"/>
      <c r="F114" s="11" t="s">
        <v>122</v>
      </c>
      <c r="G114" s="9">
        <v>900</v>
      </c>
      <c r="H114" s="16">
        <f>G114/G116</f>
        <v>0.19071837253655435</v>
      </c>
    </row>
    <row r="115" spans="2:8" ht="16.5" thickBot="1" x14ac:dyDescent="0.3">
      <c r="B115"/>
      <c r="E115" s="15"/>
      <c r="F115" s="23" t="s">
        <v>123</v>
      </c>
      <c r="G115" s="28">
        <v>1235</v>
      </c>
      <c r="H115" s="29">
        <f>G115/G116</f>
        <v>0.26170798898071623</v>
      </c>
    </row>
    <row r="116" spans="2:8" ht="16.5" thickBot="1" x14ac:dyDescent="0.3">
      <c r="B116"/>
      <c r="E116" s="27"/>
      <c r="F116" s="39" t="s">
        <v>15</v>
      </c>
      <c r="G116" s="45">
        <f>SUM(G111:G115)</f>
        <v>4719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2234</v>
      </c>
      <c r="H119" s="16">
        <f>G119/G121</f>
        <v>0.48501953973078593</v>
      </c>
    </row>
    <row r="120" spans="2:8" ht="16.5" thickBot="1" x14ac:dyDescent="0.3">
      <c r="B120"/>
      <c r="E120" s="15"/>
      <c r="F120" s="23" t="s">
        <v>126</v>
      </c>
      <c r="G120" s="28">
        <v>2372</v>
      </c>
      <c r="H120" s="29">
        <f>G120/G121</f>
        <v>0.51498046026921407</v>
      </c>
    </row>
    <row r="121" spans="2:8" ht="16.5" thickBot="1" x14ac:dyDescent="0.3">
      <c r="B121"/>
      <c r="E121" s="27"/>
      <c r="F121" s="39" t="s">
        <v>15</v>
      </c>
      <c r="G121" s="45">
        <f>SUM(G119:G120)</f>
        <v>4606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2104</v>
      </c>
      <c r="H124" s="16">
        <f>G124/G127</f>
        <v>0.43633347158855246</v>
      </c>
    </row>
    <row r="125" spans="2:8" x14ac:dyDescent="0.25">
      <c r="B125"/>
      <c r="E125" s="15"/>
      <c r="F125" s="11" t="s">
        <v>129</v>
      </c>
      <c r="G125" s="9">
        <v>664</v>
      </c>
      <c r="H125" s="16">
        <f>G125/G127</f>
        <v>0.13770219825798424</v>
      </c>
    </row>
    <row r="126" spans="2:8" ht="16.5" thickBot="1" x14ac:dyDescent="0.3">
      <c r="B126"/>
      <c r="E126" s="15"/>
      <c r="F126" s="23" t="s">
        <v>130</v>
      </c>
      <c r="G126" s="28">
        <v>2054</v>
      </c>
      <c r="H126" s="29">
        <f>G126/G127</f>
        <v>0.4259643301534633</v>
      </c>
    </row>
    <row r="127" spans="2:8" ht="16.5" thickBot="1" x14ac:dyDescent="0.3">
      <c r="B127"/>
      <c r="E127" s="27"/>
      <c r="F127" s="39" t="s">
        <v>15</v>
      </c>
      <c r="G127" s="45">
        <f>SUM(G124:G126)</f>
        <v>4822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2491</v>
      </c>
      <c r="H130" s="16">
        <f>G130/G134</f>
        <v>0.51013721073110796</v>
      </c>
    </row>
    <row r="131" spans="2:8" x14ac:dyDescent="0.25">
      <c r="B131"/>
      <c r="E131" s="15"/>
      <c r="F131" s="11" t="s">
        <v>133</v>
      </c>
      <c r="G131" s="9">
        <v>633</v>
      </c>
      <c r="H131" s="16">
        <f>G131/G134</f>
        <v>0.12963342207659226</v>
      </c>
    </row>
    <row r="132" spans="2:8" x14ac:dyDescent="0.25">
      <c r="B132"/>
      <c r="E132" s="15"/>
      <c r="F132" s="11" t="s">
        <v>134</v>
      </c>
      <c r="G132" s="9">
        <v>1447</v>
      </c>
      <c r="H132" s="16">
        <f>G132/G134</f>
        <v>0.29633422076592258</v>
      </c>
    </row>
    <row r="133" spans="2:8" ht="16.5" thickBot="1" x14ac:dyDescent="0.3">
      <c r="B133"/>
      <c r="E133" s="15"/>
      <c r="F133" s="23" t="s">
        <v>135</v>
      </c>
      <c r="G133" s="28">
        <v>312</v>
      </c>
      <c r="H133" s="29">
        <f>G133/G134</f>
        <v>6.3895146426377225E-2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4883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3031</v>
      </c>
      <c r="H137" s="16">
        <f>G137/G139</f>
        <v>0.65762638316337596</v>
      </c>
    </row>
    <row r="138" spans="2:8" ht="16.5" thickBot="1" x14ac:dyDescent="0.3">
      <c r="B138"/>
      <c r="E138" s="15"/>
      <c r="F138" s="23" t="s">
        <v>138</v>
      </c>
      <c r="G138" s="28">
        <v>1578</v>
      </c>
      <c r="H138" s="29">
        <f>G138/G139</f>
        <v>0.34237361683662398</v>
      </c>
    </row>
    <row r="139" spans="2:8" ht="16.5" thickBot="1" x14ac:dyDescent="0.3">
      <c r="B139"/>
      <c r="E139" s="27"/>
      <c r="F139" s="39" t="s">
        <v>15</v>
      </c>
      <c r="G139" s="45">
        <f>SUM(G137:G138)</f>
        <v>4609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1221</v>
      </c>
      <c r="H142" s="16">
        <f>G142/G146</f>
        <v>0.25211645674168903</v>
      </c>
    </row>
    <row r="143" spans="2:8" x14ac:dyDescent="0.25">
      <c r="B143"/>
      <c r="E143" s="15"/>
      <c r="F143" s="11" t="s">
        <v>141</v>
      </c>
      <c r="G143" s="9">
        <v>1475</v>
      </c>
      <c r="H143" s="16">
        <f>G143/G146</f>
        <v>0.3045632872186661</v>
      </c>
    </row>
    <row r="144" spans="2:8" x14ac:dyDescent="0.25">
      <c r="B144"/>
      <c r="E144" s="15"/>
      <c r="F144" s="11" t="s">
        <v>142</v>
      </c>
      <c r="G144" s="9">
        <v>869</v>
      </c>
      <c r="H144" s="16">
        <f>G144/G146</f>
        <v>0.17943423497831923</v>
      </c>
    </row>
    <row r="145" spans="2:8" ht="16.5" thickBot="1" x14ac:dyDescent="0.3">
      <c r="B145"/>
      <c r="E145" s="15"/>
      <c r="F145" s="23" t="s">
        <v>143</v>
      </c>
      <c r="G145" s="28">
        <v>1278</v>
      </c>
      <c r="H145" s="29">
        <f>G145/G146</f>
        <v>0.26388602106132564</v>
      </c>
    </row>
    <row r="146" spans="2:8" ht="16.5" thickBot="1" x14ac:dyDescent="0.3">
      <c r="B146"/>
      <c r="E146" s="27"/>
      <c r="F146" s="39" t="s">
        <v>15</v>
      </c>
      <c r="G146" s="45">
        <f>SUM(G142:G145)</f>
        <v>4843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B149"/>
      <c r="E149" s="15"/>
      <c r="F149" s="11" t="s">
        <v>145</v>
      </c>
      <c r="G149" s="9">
        <v>2740</v>
      </c>
      <c r="H149" s="16">
        <f>G149/G152</f>
        <v>0.57854729729729726</v>
      </c>
    </row>
    <row r="150" spans="2:8" x14ac:dyDescent="0.25">
      <c r="B150"/>
      <c r="E150" s="15"/>
      <c r="F150" s="11" t="s">
        <v>146</v>
      </c>
      <c r="G150" s="9">
        <v>745</v>
      </c>
      <c r="H150" s="16">
        <f>G150/G152</f>
        <v>0.15730574324324326</v>
      </c>
    </row>
    <row r="151" spans="2:8" ht="16.5" thickBot="1" x14ac:dyDescent="0.3">
      <c r="B151"/>
      <c r="E151" s="15"/>
      <c r="F151" s="23" t="s">
        <v>147</v>
      </c>
      <c r="G151" s="28">
        <v>1251</v>
      </c>
      <c r="H151" s="29">
        <f>G151/G152</f>
        <v>0.26414695945945948</v>
      </c>
    </row>
    <row r="152" spans="2:8" ht="16.5" thickBot="1" x14ac:dyDescent="0.3">
      <c r="B152"/>
      <c r="E152" s="27"/>
      <c r="F152" s="39" t="s">
        <v>15</v>
      </c>
      <c r="G152" s="45">
        <f>SUM(G149:G151)</f>
        <v>4736</v>
      </c>
      <c r="H152" s="34">
        <f>SUM(H149:H151)</f>
        <v>1</v>
      </c>
    </row>
    <row r="153" spans="2:8" ht="16.5" thickBot="1" x14ac:dyDescent="0.3">
      <c r="B153"/>
    </row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2416</v>
      </c>
      <c r="H155" s="16">
        <f>G155/G158</f>
        <v>0.52854955152045502</v>
      </c>
    </row>
    <row r="156" spans="2:8" x14ac:dyDescent="0.25">
      <c r="E156" s="15"/>
      <c r="F156" s="11" t="s">
        <v>150</v>
      </c>
      <c r="G156" s="9">
        <v>780</v>
      </c>
      <c r="H156" s="16">
        <f>G156/G158</f>
        <v>0.17064099759352439</v>
      </c>
    </row>
    <row r="157" spans="2:8" ht="16.5" thickBot="1" x14ac:dyDescent="0.3">
      <c r="E157" s="15"/>
      <c r="F157" s="23" t="s">
        <v>151</v>
      </c>
      <c r="G157" s="28">
        <v>1375</v>
      </c>
      <c r="H157" s="29">
        <f>G157/G158</f>
        <v>0.30080945088602057</v>
      </c>
    </row>
    <row r="158" spans="2:8" ht="16.5" thickBot="1" x14ac:dyDescent="0.3">
      <c r="E158" s="27"/>
      <c r="F158" s="39" t="s">
        <v>15</v>
      </c>
      <c r="G158" s="45">
        <f>SUM(G155:G157)</f>
        <v>4571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3053</v>
      </c>
      <c r="H161" s="16">
        <f>G161/G163</f>
        <v>0.67574147853032318</v>
      </c>
    </row>
    <row r="162" spans="5:8" ht="16.5" thickBot="1" x14ac:dyDescent="0.3">
      <c r="E162" s="15"/>
      <c r="F162" s="23" t="s">
        <v>154</v>
      </c>
      <c r="G162" s="28">
        <v>1465</v>
      </c>
      <c r="H162" s="29">
        <f>G162/G163</f>
        <v>0.32425852146967687</v>
      </c>
    </row>
    <row r="163" spans="5:8" ht="16.5" thickBot="1" x14ac:dyDescent="0.3">
      <c r="E163" s="27"/>
      <c r="F163" s="39" t="s">
        <v>15</v>
      </c>
      <c r="G163" s="45">
        <f>SUM(G161:G162)</f>
        <v>4518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2434</v>
      </c>
      <c r="H166" s="16">
        <f>G166/G168</f>
        <v>0.5591546060188376</v>
      </c>
    </row>
    <row r="167" spans="5:8" ht="16.5" thickBot="1" x14ac:dyDescent="0.3">
      <c r="E167" s="15"/>
      <c r="F167" s="23" t="s">
        <v>157</v>
      </c>
      <c r="G167" s="28">
        <v>1919</v>
      </c>
      <c r="H167" s="29">
        <f>G167/G168</f>
        <v>0.4408453939811624</v>
      </c>
    </row>
    <row r="168" spans="5:8" ht="16.5" thickBot="1" x14ac:dyDescent="0.3">
      <c r="E168" s="27"/>
      <c r="F168" s="39" t="s">
        <v>15</v>
      </c>
      <c r="G168" s="45">
        <f>SUM(G166:G167)</f>
        <v>4353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1504</v>
      </c>
      <c r="H171" s="16">
        <f>G171/G176</f>
        <v>0.17996888835706593</v>
      </c>
    </row>
    <row r="172" spans="5:8" x14ac:dyDescent="0.25">
      <c r="E172" s="15"/>
      <c r="F172" s="11" t="s">
        <v>50</v>
      </c>
      <c r="G172" s="9">
        <v>3440</v>
      </c>
      <c r="H172" s="16">
        <f>G172/G176</f>
        <v>0.4116309680507359</v>
      </c>
    </row>
    <row r="173" spans="5:8" x14ac:dyDescent="0.25">
      <c r="E173" s="15"/>
      <c r="F173" s="11" t="s">
        <v>160</v>
      </c>
      <c r="G173" s="9">
        <v>1323</v>
      </c>
      <c r="H173" s="16">
        <f>G173/G176</f>
        <v>0.15831039846834988</v>
      </c>
    </row>
    <row r="174" spans="5:8" x14ac:dyDescent="0.25">
      <c r="E174" s="15"/>
      <c r="F174" s="11" t="s">
        <v>161</v>
      </c>
      <c r="G174" s="9">
        <v>613</v>
      </c>
      <c r="H174" s="16">
        <f>G174/G176</f>
        <v>7.3351681225320098E-2</v>
      </c>
    </row>
    <row r="175" spans="5:8" ht="16.5" thickBot="1" x14ac:dyDescent="0.3">
      <c r="E175" s="15"/>
      <c r="F175" s="23" t="s">
        <v>162</v>
      </c>
      <c r="G175" s="28">
        <v>1477</v>
      </c>
      <c r="H175" s="29">
        <f>G175/G176</f>
        <v>0.17673806389852817</v>
      </c>
    </row>
    <row r="176" spans="5:8" ht="16.5" thickBot="1" x14ac:dyDescent="0.3">
      <c r="E176" s="27"/>
      <c r="F176" s="39" t="s">
        <v>15</v>
      </c>
      <c r="G176" s="45">
        <f>SUM(G171:G175)</f>
        <v>8357</v>
      </c>
      <c r="H176" s="34">
        <f>SUM(H171:H175)</f>
        <v>0.99999999999999989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6309</v>
      </c>
      <c r="H179" s="16">
        <f>G179/G181</f>
        <v>0.78004451038575673</v>
      </c>
    </row>
    <row r="180" spans="5:8" ht="16.5" thickBot="1" x14ac:dyDescent="0.3">
      <c r="E180" s="15"/>
      <c r="F180" s="23" t="s">
        <v>165</v>
      </c>
      <c r="G180" s="28">
        <v>1779</v>
      </c>
      <c r="H180" s="29">
        <f>G180/G181</f>
        <v>0.21995548961424333</v>
      </c>
    </row>
    <row r="181" spans="5:8" ht="16.5" thickBot="1" x14ac:dyDescent="0.3">
      <c r="E181" s="27"/>
      <c r="F181" s="39" t="s">
        <v>15</v>
      </c>
      <c r="G181" s="45">
        <f>SUM(G179:G180)</f>
        <v>8088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4664</v>
      </c>
      <c r="H184" s="16">
        <f>G184/G186</f>
        <v>0.5970302099334357</v>
      </c>
    </row>
    <row r="185" spans="5:8" ht="16.5" thickBot="1" x14ac:dyDescent="0.3">
      <c r="E185" s="15"/>
      <c r="F185" s="23" t="s">
        <v>168</v>
      </c>
      <c r="G185" s="28">
        <v>3148</v>
      </c>
      <c r="H185" s="29">
        <f>G185/G186</f>
        <v>0.40296979006656425</v>
      </c>
    </row>
    <row r="186" spans="5:8" ht="16.5" thickBot="1" x14ac:dyDescent="0.3">
      <c r="E186" s="27"/>
      <c r="F186" s="39" t="s">
        <v>15</v>
      </c>
      <c r="G186" s="45">
        <f>SUM(G184:G185)</f>
        <v>7812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activeCell="B15" sqref="B15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4.125" customWidth="1"/>
    <col min="16" max="16" width="10.875" style="1"/>
    <col min="17" max="17" width="12.6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283</v>
      </c>
      <c r="K2" s="13"/>
      <c r="L2" s="44" t="s">
        <v>16</v>
      </c>
      <c r="M2" s="19" t="s">
        <v>17</v>
      </c>
      <c r="O2" s="12" t="s">
        <v>284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62</v>
      </c>
      <c r="C3" s="16">
        <f>B3/B16</f>
        <v>2.5277234181343769E-3</v>
      </c>
      <c r="E3" s="15" t="s">
        <v>56</v>
      </c>
      <c r="F3" s="8" t="s">
        <v>57</v>
      </c>
      <c r="G3" s="9">
        <v>1587</v>
      </c>
      <c r="H3" s="16">
        <f>G3/G5</f>
        <v>0.48369399573300825</v>
      </c>
      <c r="J3" s="15"/>
      <c r="K3" s="8" t="s">
        <v>190</v>
      </c>
      <c r="L3" s="9">
        <v>1785</v>
      </c>
      <c r="M3" s="16">
        <f>L3/L7</f>
        <v>0.47996773326162945</v>
      </c>
      <c r="O3" s="15" t="s">
        <v>554</v>
      </c>
      <c r="P3" s="9">
        <v>4581</v>
      </c>
      <c r="Q3" s="16">
        <f>P3/P5</f>
        <v>0.52928942807625645</v>
      </c>
    </row>
    <row r="4" spans="1:17" ht="16.5" thickBot="1" x14ac:dyDescent="0.3">
      <c r="A4" s="15" t="s">
        <v>3</v>
      </c>
      <c r="B4" s="9">
        <v>2796</v>
      </c>
      <c r="C4" s="16">
        <f>B4/B16</f>
        <v>0.11399217221135029</v>
      </c>
      <c r="E4" s="15"/>
      <c r="F4" s="24" t="s">
        <v>58</v>
      </c>
      <c r="G4" s="28">
        <v>1694</v>
      </c>
      <c r="H4" s="29">
        <f>G4/G5</f>
        <v>0.5163060042669918</v>
      </c>
      <c r="J4" s="15"/>
      <c r="K4" s="8" t="s">
        <v>188</v>
      </c>
      <c r="L4" s="9">
        <v>936</v>
      </c>
      <c r="M4" s="16">
        <f>L4/L7</f>
        <v>0.25168055929013178</v>
      </c>
      <c r="O4" s="17" t="s">
        <v>555</v>
      </c>
      <c r="P4" s="40">
        <v>4074</v>
      </c>
      <c r="Q4" s="41">
        <f>P4/P5</f>
        <v>0.47071057192374349</v>
      </c>
    </row>
    <row r="5" spans="1:17" ht="16.5" thickBot="1" x14ac:dyDescent="0.3">
      <c r="A5" s="15" t="s">
        <v>4</v>
      </c>
      <c r="B5" s="9">
        <v>27</v>
      </c>
      <c r="C5" s="16">
        <f>B5/B16</f>
        <v>1.1007827788649706E-3</v>
      </c>
      <c r="E5" s="27"/>
      <c r="F5" s="32" t="s">
        <v>15</v>
      </c>
      <c r="G5" s="45">
        <f>SUM(G3:G4)</f>
        <v>3281</v>
      </c>
      <c r="H5" s="34">
        <f>SUM(H3:H4)</f>
        <v>1</v>
      </c>
      <c r="J5" s="15"/>
      <c r="K5" s="24" t="s">
        <v>191</v>
      </c>
      <c r="L5" s="9">
        <v>718</v>
      </c>
      <c r="M5" s="16">
        <f>L5/L7</f>
        <v>0.19306265125033611</v>
      </c>
      <c r="O5" s="32" t="s">
        <v>15</v>
      </c>
      <c r="P5" s="45">
        <f>SUM(P3:P4)</f>
        <v>8655</v>
      </c>
      <c r="Q5" s="34">
        <f>SUM(Q3:Q4)</f>
        <v>1</v>
      </c>
    </row>
    <row r="6" spans="1:17" ht="16.5" thickBot="1" x14ac:dyDescent="0.3">
      <c r="A6" s="15" t="s">
        <v>5</v>
      </c>
      <c r="B6" s="9">
        <v>4839</v>
      </c>
      <c r="C6" s="16">
        <f>B6/B16</f>
        <v>0.19728473581213307</v>
      </c>
      <c r="J6" s="15"/>
      <c r="K6" s="8" t="s">
        <v>189</v>
      </c>
      <c r="L6" s="28">
        <v>280</v>
      </c>
      <c r="M6" s="29">
        <f>L6/L7</f>
        <v>7.528905619790266E-2</v>
      </c>
    </row>
    <row r="7" spans="1:17" ht="16.5" thickBot="1" x14ac:dyDescent="0.3">
      <c r="A7" s="15" t="s">
        <v>6</v>
      </c>
      <c r="B7" s="9">
        <v>13</v>
      </c>
      <c r="C7" s="16">
        <f>B7/B16</f>
        <v>5.3000652315720806E-4</v>
      </c>
      <c r="E7" s="12" t="s">
        <v>59</v>
      </c>
      <c r="F7" s="13"/>
      <c r="G7" s="42" t="s">
        <v>16</v>
      </c>
      <c r="H7" s="19" t="s">
        <v>17</v>
      </c>
      <c r="J7" s="27"/>
      <c r="K7" s="32" t="s">
        <v>15</v>
      </c>
      <c r="L7" s="45">
        <f>SUM(L3:L6)</f>
        <v>3719</v>
      </c>
      <c r="M7" s="34">
        <f>SUM(M3:M6)</f>
        <v>1</v>
      </c>
    </row>
    <row r="8" spans="1:17" ht="16.5" thickBot="1" x14ac:dyDescent="0.3">
      <c r="A8" s="15" t="s">
        <v>7</v>
      </c>
      <c r="B8" s="9">
        <v>4</v>
      </c>
      <c r="C8" s="16">
        <f>B8/B16</f>
        <v>1.6307893020221786E-4</v>
      </c>
      <c r="E8" s="15"/>
      <c r="F8" s="8" t="s">
        <v>60</v>
      </c>
      <c r="G8" s="9">
        <v>1211</v>
      </c>
      <c r="H8" s="16">
        <f>G8/G11</f>
        <v>0.29201832650108511</v>
      </c>
    </row>
    <row r="9" spans="1:17" x14ac:dyDescent="0.25">
      <c r="A9" s="15" t="s">
        <v>8</v>
      </c>
      <c r="B9" s="9">
        <v>67</v>
      </c>
      <c r="C9" s="16">
        <f>B9/B16</f>
        <v>2.7315720808871492E-3</v>
      </c>
      <c r="E9" s="15"/>
      <c r="F9" s="8" t="s">
        <v>61</v>
      </c>
      <c r="G9" s="9">
        <v>1471</v>
      </c>
      <c r="H9" s="16">
        <f>G9/G11</f>
        <v>0.35471425126597539</v>
      </c>
      <c r="J9" s="12" t="s">
        <v>201</v>
      </c>
      <c r="K9" s="13"/>
      <c r="L9" s="44" t="s">
        <v>16</v>
      </c>
      <c r="M9" s="19" t="s">
        <v>17</v>
      </c>
    </row>
    <row r="10" spans="1:17" ht="16.5" thickBot="1" x14ac:dyDescent="0.3">
      <c r="A10" s="15" t="s">
        <v>9</v>
      </c>
      <c r="B10" s="9">
        <v>1110</v>
      </c>
      <c r="C10" s="16">
        <f>B10/B16</f>
        <v>4.5254403131115457E-2</v>
      </c>
      <c r="E10" s="15"/>
      <c r="F10" s="24" t="s">
        <v>62</v>
      </c>
      <c r="G10" s="28">
        <v>1465</v>
      </c>
      <c r="H10" s="29">
        <f>G10/G11</f>
        <v>0.3532674222329395</v>
      </c>
      <c r="J10" s="15"/>
      <c r="K10" s="8" t="s">
        <v>204</v>
      </c>
      <c r="L10" s="9">
        <v>1914</v>
      </c>
      <c r="M10" s="16" t="e">
        <f>L10/L14</f>
        <v>#DIV/0!</v>
      </c>
    </row>
    <row r="11" spans="1:17" ht="16.5" thickBot="1" x14ac:dyDescent="0.3">
      <c r="A11" s="15" t="s">
        <v>10</v>
      </c>
      <c r="B11" s="9">
        <v>48</v>
      </c>
      <c r="C11" s="16">
        <f>B11/B16</f>
        <v>1.9569471624266144E-3</v>
      </c>
      <c r="E11" s="27"/>
      <c r="F11" s="32" t="s">
        <v>15</v>
      </c>
      <c r="G11" s="45">
        <f>SUM(G8:G10)</f>
        <v>4147</v>
      </c>
      <c r="H11" s="34">
        <f>SUM(H8:H10)</f>
        <v>1</v>
      </c>
      <c r="J11" s="15"/>
      <c r="K11" s="8" t="s">
        <v>203</v>
      </c>
      <c r="L11" s="9">
        <v>1062</v>
      </c>
      <c r="M11" s="16">
        <f>L11/L13</f>
        <v>0.25492078732597218</v>
      </c>
      <c r="P11"/>
    </row>
    <row r="12" spans="1:17" ht="16.5" thickBot="1" x14ac:dyDescent="0.3">
      <c r="A12" s="15" t="s">
        <v>11</v>
      </c>
      <c r="B12" s="9">
        <v>4492</v>
      </c>
      <c r="C12" s="16">
        <f>B12/B16</f>
        <v>0.18313763861709068</v>
      </c>
      <c r="F12" s="4"/>
      <c r="J12" s="15"/>
      <c r="K12" s="10" t="s">
        <v>202</v>
      </c>
      <c r="L12" s="28">
        <v>1190</v>
      </c>
      <c r="M12" s="29">
        <f>L12/L13</f>
        <v>0.28564570331253003</v>
      </c>
      <c r="P12"/>
    </row>
    <row r="13" spans="1:17" ht="16.5" thickBot="1" x14ac:dyDescent="0.3">
      <c r="A13" s="15" t="s">
        <v>12</v>
      </c>
      <c r="B13" s="9">
        <v>11</v>
      </c>
      <c r="C13" s="16">
        <f>B13/B16</f>
        <v>4.4846705805609913E-4</v>
      </c>
      <c r="E13" s="20" t="s">
        <v>63</v>
      </c>
      <c r="F13" s="13"/>
      <c r="G13" s="42" t="s">
        <v>16</v>
      </c>
      <c r="H13" s="19" t="s">
        <v>17</v>
      </c>
      <c r="J13" s="27"/>
      <c r="K13" s="32" t="s">
        <v>15</v>
      </c>
      <c r="L13" s="45">
        <f>SUM(L10:L12)</f>
        <v>4166</v>
      </c>
      <c r="M13" s="34" t="e">
        <f>SUM(M10:M12)</f>
        <v>#DIV/0!</v>
      </c>
      <c r="P13"/>
    </row>
    <row r="14" spans="1:17" ht="16.5" thickBot="1" x14ac:dyDescent="0.3">
      <c r="A14" s="15" t="s">
        <v>657</v>
      </c>
      <c r="B14" s="9">
        <v>10937</v>
      </c>
      <c r="C14" s="16">
        <f>B14/B16</f>
        <v>0.44589856490541424</v>
      </c>
      <c r="E14" s="21"/>
      <c r="F14" s="10" t="s">
        <v>64</v>
      </c>
      <c r="G14" s="9">
        <v>1635</v>
      </c>
      <c r="H14" s="16">
        <f>G14/G17</f>
        <v>0.41698546289211935</v>
      </c>
      <c r="P14"/>
    </row>
    <row r="15" spans="1:17" ht="16.5" thickBot="1" x14ac:dyDescent="0.3">
      <c r="A15" s="22" t="s">
        <v>14</v>
      </c>
      <c r="B15" s="28">
        <v>122</v>
      </c>
      <c r="C15" s="29">
        <f>B15/B16</f>
        <v>4.9739073711676449E-3</v>
      </c>
      <c r="E15" s="21"/>
      <c r="F15" s="10" t="s">
        <v>65</v>
      </c>
      <c r="G15" s="9">
        <v>1436</v>
      </c>
      <c r="H15" s="16">
        <f>G15/G17</f>
        <v>0.36623310380005103</v>
      </c>
      <c r="J15" s="12" t="s">
        <v>233</v>
      </c>
      <c r="K15" s="13"/>
      <c r="L15" s="44" t="s">
        <v>16</v>
      </c>
      <c r="M15" s="19" t="s">
        <v>17</v>
      </c>
    </row>
    <row r="16" spans="1:17" ht="16.5" thickBot="1" x14ac:dyDescent="0.3">
      <c r="A16" s="32" t="s">
        <v>15</v>
      </c>
      <c r="B16" s="45">
        <f>SUM(B3:B15)</f>
        <v>24528</v>
      </c>
      <c r="C16" s="34">
        <f>SUM(C3:C15)</f>
        <v>1</v>
      </c>
      <c r="E16" s="15"/>
      <c r="F16" s="31" t="s">
        <v>66</v>
      </c>
      <c r="G16" s="28">
        <v>850</v>
      </c>
      <c r="H16" s="29">
        <f>G16/G17</f>
        <v>0.21678143330782965</v>
      </c>
      <c r="J16" s="15"/>
      <c r="K16" s="8" t="s">
        <v>234</v>
      </c>
      <c r="L16" s="9">
        <v>1873</v>
      </c>
      <c r="M16" s="16">
        <f>L16/L18</f>
        <v>0.56229360552386676</v>
      </c>
    </row>
    <row r="17" spans="1:13" ht="16.5" thickBot="1" x14ac:dyDescent="0.3">
      <c r="E17" s="27"/>
      <c r="F17" s="38" t="s">
        <v>15</v>
      </c>
      <c r="G17" s="45">
        <f>SUM(G14:G16)</f>
        <v>3921</v>
      </c>
      <c r="H17" s="34">
        <f>SUM(H14:H16)</f>
        <v>1</v>
      </c>
      <c r="J17" s="15"/>
      <c r="K17" s="24" t="s">
        <v>235</v>
      </c>
      <c r="L17" s="28">
        <v>1458</v>
      </c>
      <c r="M17" s="29">
        <f>L17/L18</f>
        <v>0.4377063944761333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27"/>
      <c r="K18" s="32" t="s">
        <v>15</v>
      </c>
      <c r="L18" s="45">
        <f>SUM(L16:L17)</f>
        <v>3331</v>
      </c>
      <c r="M18" s="34">
        <f>SUM(M16:M17)</f>
        <v>1</v>
      </c>
    </row>
    <row r="19" spans="1:13" ht="16.5" thickBot="1" x14ac:dyDescent="0.3">
      <c r="A19" s="15" t="s">
        <v>19</v>
      </c>
      <c r="B19" s="9">
        <v>484</v>
      </c>
      <c r="C19" s="16">
        <f>B19/B24</f>
        <v>2.2951441578148709E-2</v>
      </c>
      <c r="E19" s="12" t="s">
        <v>67</v>
      </c>
      <c r="F19" s="13"/>
      <c r="G19" s="42" t="s">
        <v>16</v>
      </c>
      <c r="H19" s="19" t="s">
        <v>17</v>
      </c>
    </row>
    <row r="20" spans="1:13" x14ac:dyDescent="0.25">
      <c r="A20" s="15" t="s">
        <v>20</v>
      </c>
      <c r="B20" s="9">
        <v>583</v>
      </c>
      <c r="C20" s="16">
        <f>B20/B24</f>
        <v>2.7646054628224583E-2</v>
      </c>
      <c r="E20" s="15"/>
      <c r="F20" s="11" t="s">
        <v>68</v>
      </c>
      <c r="G20" s="9">
        <v>1765</v>
      </c>
      <c r="H20" s="16">
        <f>G20/G22</f>
        <v>0.46484066368185412</v>
      </c>
      <c r="J20" s="12" t="s">
        <v>251</v>
      </c>
      <c r="K20" s="13"/>
      <c r="L20" s="44" t="s">
        <v>16</v>
      </c>
      <c r="M20" s="19" t="s">
        <v>17</v>
      </c>
    </row>
    <row r="21" spans="1:13" ht="16.5" thickBot="1" x14ac:dyDescent="0.3">
      <c r="A21" s="15" t="s">
        <v>21</v>
      </c>
      <c r="B21" s="9">
        <v>6523</v>
      </c>
      <c r="C21" s="16">
        <f>B21/B24</f>
        <v>0.30932283763277696</v>
      </c>
      <c r="E21" s="15"/>
      <c r="F21" s="23" t="s">
        <v>69</v>
      </c>
      <c r="G21" s="28">
        <v>2032</v>
      </c>
      <c r="H21" s="29">
        <f>G21/G22</f>
        <v>0.53515933631814594</v>
      </c>
      <c r="J21" s="15"/>
      <c r="K21" s="8" t="s">
        <v>253</v>
      </c>
      <c r="L21" s="9">
        <v>3097</v>
      </c>
      <c r="M21" s="16">
        <f>L21/L23</f>
        <v>0.43019863869981945</v>
      </c>
    </row>
    <row r="22" spans="1:13" ht="16.5" thickBot="1" x14ac:dyDescent="0.3">
      <c r="A22" s="15" t="s">
        <v>22</v>
      </c>
      <c r="B22" s="9">
        <v>497</v>
      </c>
      <c r="C22" s="16">
        <f>B22/B24</f>
        <v>2.3567905918057665E-2</v>
      </c>
      <c r="E22" s="27"/>
      <c r="F22" s="39" t="s">
        <v>15</v>
      </c>
      <c r="G22" s="45">
        <f>SUM(G20:G21)</f>
        <v>3797</v>
      </c>
      <c r="H22" s="34">
        <f>SUM(H20:H21)</f>
        <v>1</v>
      </c>
      <c r="J22" s="15"/>
      <c r="K22" s="10" t="s">
        <v>252</v>
      </c>
      <c r="L22" s="28">
        <v>4102</v>
      </c>
      <c r="M22" s="29">
        <f>L22/L23</f>
        <v>0.56980136130018055</v>
      </c>
    </row>
    <row r="23" spans="1:13" ht="16.5" thickBot="1" x14ac:dyDescent="0.3">
      <c r="A23" s="22" t="s">
        <v>23</v>
      </c>
      <c r="B23" s="28">
        <v>13001</v>
      </c>
      <c r="C23" s="29">
        <f>B23/B24</f>
        <v>0.61651176024279208</v>
      </c>
      <c r="F23" s="3"/>
      <c r="J23" s="27"/>
      <c r="K23" s="32" t="s">
        <v>15</v>
      </c>
      <c r="L23" s="45">
        <f>SUM(L21:L22)</f>
        <v>7199</v>
      </c>
      <c r="M23" s="34">
        <f>SUM(M21:M22)</f>
        <v>1</v>
      </c>
    </row>
    <row r="24" spans="1:13" ht="16.5" thickBot="1" x14ac:dyDescent="0.3">
      <c r="A24" s="35" t="s">
        <v>15</v>
      </c>
      <c r="B24" s="45">
        <f>SUM(B19:B23)</f>
        <v>21088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1278</v>
      </c>
      <c r="H25" s="16">
        <f>G25/G29</f>
        <v>0.34373318988703605</v>
      </c>
      <c r="J25" s="12" t="s">
        <v>254</v>
      </c>
      <c r="K25" s="13"/>
      <c r="L25" s="44" t="s">
        <v>16</v>
      </c>
      <c r="M25" s="19" t="s">
        <v>17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622</v>
      </c>
      <c r="H26" s="16">
        <f>G26/G29</f>
        <v>0.16729424421732114</v>
      </c>
      <c r="J26" s="15"/>
      <c r="K26" s="8" t="s">
        <v>256</v>
      </c>
      <c r="L26" s="9">
        <v>3286</v>
      </c>
      <c r="M26" s="16">
        <f>L26/L28</f>
        <v>0.42714155725984659</v>
      </c>
    </row>
    <row r="27" spans="1:13" ht="16.5" thickBot="1" x14ac:dyDescent="0.3">
      <c r="A27" s="15" t="s">
        <v>38</v>
      </c>
      <c r="B27" s="9">
        <v>3777</v>
      </c>
      <c r="C27" s="16">
        <f>B27/B29</f>
        <v>0.22085136241375278</v>
      </c>
      <c r="E27" s="15"/>
      <c r="F27" s="11" t="s">
        <v>73</v>
      </c>
      <c r="G27" s="9">
        <v>621</v>
      </c>
      <c r="H27" s="16">
        <f>G27/G29</f>
        <v>0.16702528240989781</v>
      </c>
      <c r="J27" s="15"/>
      <c r="K27" s="10" t="s">
        <v>255</v>
      </c>
      <c r="L27" s="28">
        <v>4407</v>
      </c>
      <c r="M27" s="29">
        <f>L27/L28</f>
        <v>0.57285844274015341</v>
      </c>
    </row>
    <row r="28" spans="1:13" ht="16.5" thickBot="1" x14ac:dyDescent="0.3">
      <c r="A28" s="22" t="s">
        <v>39</v>
      </c>
      <c r="B28" s="28">
        <v>13325</v>
      </c>
      <c r="C28" s="29">
        <f>B28/B29</f>
        <v>0.77914863758624719</v>
      </c>
      <c r="E28" s="15"/>
      <c r="F28" s="23" t="s">
        <v>74</v>
      </c>
      <c r="G28" s="28">
        <v>1197</v>
      </c>
      <c r="H28" s="29">
        <f>G28/G29</f>
        <v>0.32194728348574503</v>
      </c>
      <c r="J28" s="27"/>
      <c r="K28" s="32" t="s">
        <v>15</v>
      </c>
      <c r="L28" s="45">
        <f>SUM(L26:L27)</f>
        <v>7693</v>
      </c>
      <c r="M28" s="34">
        <f>SUM(M26:M27)</f>
        <v>1</v>
      </c>
    </row>
    <row r="29" spans="1:13" ht="16.5" thickBot="1" x14ac:dyDescent="0.3">
      <c r="A29" s="32" t="s">
        <v>15</v>
      </c>
      <c r="B29" s="45">
        <f>SUM(B27:B28)</f>
        <v>17102</v>
      </c>
      <c r="C29" s="34">
        <f>SUM(C27:C28)</f>
        <v>1</v>
      </c>
      <c r="E29" s="27"/>
      <c r="F29" s="39" t="s">
        <v>15</v>
      </c>
      <c r="G29" s="45">
        <f>SUM(G25:G28)</f>
        <v>3718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  <c r="J30" s="12" t="s">
        <v>257</v>
      </c>
      <c r="K30" s="13"/>
      <c r="L30" s="44" t="s">
        <v>16</v>
      </c>
      <c r="M30" s="19" t="s">
        <v>17</v>
      </c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15"/>
      <c r="K31" s="8" t="s">
        <v>258</v>
      </c>
      <c r="L31" s="9">
        <v>2313</v>
      </c>
      <c r="M31" s="16">
        <f>L31/L33</f>
        <v>0.30538684974914182</v>
      </c>
    </row>
    <row r="32" spans="1:13" ht="16.5" thickBot="1" x14ac:dyDescent="0.3">
      <c r="A32" s="15" t="s">
        <v>53</v>
      </c>
      <c r="B32" s="9">
        <v>13300</v>
      </c>
      <c r="C32" s="16">
        <f>B32/B34</f>
        <v>0.6914838307164396</v>
      </c>
      <c r="E32" s="15"/>
      <c r="F32" s="11" t="s">
        <v>628</v>
      </c>
      <c r="G32" s="95">
        <v>1146</v>
      </c>
      <c r="H32" s="16">
        <f>G32/G37</f>
        <v>0.32038020687727148</v>
      </c>
      <c r="J32" s="15"/>
      <c r="K32" s="24" t="s">
        <v>259</v>
      </c>
      <c r="L32" s="28">
        <v>5261</v>
      </c>
      <c r="M32" s="29">
        <f>L32/L33</f>
        <v>0.69461315025085824</v>
      </c>
    </row>
    <row r="33" spans="1:13" ht="16.5" thickBot="1" x14ac:dyDescent="0.3">
      <c r="A33" s="22" t="s">
        <v>54</v>
      </c>
      <c r="B33" s="28">
        <v>5934</v>
      </c>
      <c r="C33" s="29">
        <f>B33/B34</f>
        <v>0.30851616928356035</v>
      </c>
      <c r="E33" s="15"/>
      <c r="F33" s="11" t="s">
        <v>629</v>
      </c>
      <c r="G33" s="95">
        <v>594</v>
      </c>
      <c r="H33" s="16">
        <f>G33/G37</f>
        <v>0.16606094492591558</v>
      </c>
      <c r="J33" s="27"/>
      <c r="K33" s="32" t="s">
        <v>15</v>
      </c>
      <c r="L33" s="45">
        <f>SUM(L31:L32)</f>
        <v>7574</v>
      </c>
      <c r="M33" s="34">
        <f>SUM(M31:M32)</f>
        <v>1</v>
      </c>
    </row>
    <row r="34" spans="1:13" ht="16.5" thickBot="1" x14ac:dyDescent="0.3">
      <c r="A34" s="32" t="s">
        <v>15</v>
      </c>
      <c r="B34" s="45">
        <f>SUM(B32:B33)</f>
        <v>19234</v>
      </c>
      <c r="C34" s="34">
        <f>SUM(C32:C33)</f>
        <v>1</v>
      </c>
      <c r="E34" s="15"/>
      <c r="F34" s="11" t="s">
        <v>630</v>
      </c>
      <c r="G34" s="95">
        <v>714</v>
      </c>
      <c r="H34" s="16">
        <f>G34/G37</f>
        <v>0.19960861056751467</v>
      </c>
    </row>
    <row r="35" spans="1:13" x14ac:dyDescent="0.25">
      <c r="E35" s="15"/>
      <c r="F35" s="11" t="s">
        <v>631</v>
      </c>
      <c r="G35" s="95">
        <v>818</v>
      </c>
      <c r="H35" s="16">
        <f>G35/G37</f>
        <v>0.22868325412356724</v>
      </c>
    </row>
    <row r="36" spans="1:13" ht="16.5" thickBot="1" x14ac:dyDescent="0.3">
      <c r="E36" s="15"/>
      <c r="F36" s="23" t="s">
        <v>632</v>
      </c>
      <c r="G36" s="96">
        <v>305</v>
      </c>
      <c r="H36" s="29">
        <f>G36/G37</f>
        <v>8.5266983505731059E-2</v>
      </c>
    </row>
    <row r="37" spans="1:13" ht="16.5" thickBot="1" x14ac:dyDescent="0.3">
      <c r="E37" s="27"/>
      <c r="F37" s="39" t="s">
        <v>15</v>
      </c>
      <c r="G37" s="97">
        <f>SUM(G32:G36)</f>
        <v>3577</v>
      </c>
      <c r="H37" s="37">
        <f>SUM(H32:H36)</f>
        <v>1</v>
      </c>
    </row>
    <row r="38" spans="1:13" ht="16.5" thickBot="1" x14ac:dyDescent="0.3">
      <c r="F38" s="3"/>
    </row>
    <row r="39" spans="1:13" x14ac:dyDescent="0.25">
      <c r="E39" s="12" t="s">
        <v>627</v>
      </c>
      <c r="F39" s="13"/>
      <c r="G39" s="42" t="s">
        <v>16</v>
      </c>
      <c r="H39" s="19" t="s">
        <v>17</v>
      </c>
    </row>
    <row r="40" spans="1:13" x14ac:dyDescent="0.25">
      <c r="E40" s="15"/>
      <c r="F40" s="11" t="s">
        <v>76</v>
      </c>
      <c r="G40" s="9">
        <v>1511</v>
      </c>
      <c r="H40" s="16">
        <f>G40/G44</f>
        <v>0.43369690011481055</v>
      </c>
    </row>
    <row r="41" spans="1:13" x14ac:dyDescent="0.25">
      <c r="E41" s="15"/>
      <c r="F41" s="11" t="s">
        <v>77</v>
      </c>
      <c r="G41" s="9">
        <v>662</v>
      </c>
      <c r="H41" s="16">
        <f>G41/G44</f>
        <v>0.19001148105625718</v>
      </c>
    </row>
    <row r="42" spans="1:13" x14ac:dyDescent="0.25">
      <c r="B42"/>
      <c r="E42" s="15"/>
      <c r="F42" s="11" t="s">
        <v>78</v>
      </c>
      <c r="G42" s="9">
        <v>791</v>
      </c>
      <c r="H42" s="16">
        <f>G42/G44</f>
        <v>0.22703788748564868</v>
      </c>
    </row>
    <row r="43" spans="1:13" ht="16.5" thickBot="1" x14ac:dyDescent="0.3">
      <c r="B43"/>
      <c r="E43" s="15"/>
      <c r="F43" s="23" t="s">
        <v>79</v>
      </c>
      <c r="G43" s="28">
        <v>520</v>
      </c>
      <c r="H43" s="29">
        <f>G43/G44</f>
        <v>0.14925373134328357</v>
      </c>
    </row>
    <row r="44" spans="1:13" ht="16.5" thickBot="1" x14ac:dyDescent="0.3">
      <c r="B44"/>
      <c r="E44" s="27"/>
      <c r="F44" s="39" t="s">
        <v>15</v>
      </c>
      <c r="G44" s="45">
        <f>SUM(G40:G43)</f>
        <v>3484</v>
      </c>
      <c r="H44" s="34">
        <f>SUM(H40:H43)</f>
        <v>1</v>
      </c>
    </row>
    <row r="45" spans="1:13" ht="16.5" thickBot="1" x14ac:dyDescent="0.3">
      <c r="B45"/>
      <c r="E45" s="4"/>
      <c r="F45" s="3"/>
      <c r="G45" s="43"/>
      <c r="H45" s="4"/>
    </row>
    <row r="46" spans="1:13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13" x14ac:dyDescent="0.25">
      <c r="B47"/>
      <c r="E47" s="15"/>
      <c r="F47" s="11" t="s">
        <v>641</v>
      </c>
      <c r="G47" s="9">
        <v>2247</v>
      </c>
      <c r="H47" s="16">
        <f>G47/G49</f>
        <v>0.67701114793612538</v>
      </c>
    </row>
    <row r="48" spans="1:13" ht="16.5" thickBot="1" x14ac:dyDescent="0.3">
      <c r="B48"/>
      <c r="E48" s="15"/>
      <c r="F48" s="23" t="s">
        <v>82</v>
      </c>
      <c r="G48" s="28">
        <v>1072</v>
      </c>
      <c r="H48" s="29">
        <f>G48/G49</f>
        <v>0.32298885206387468</v>
      </c>
    </row>
    <row r="49" spans="2:8" ht="16.5" thickBot="1" x14ac:dyDescent="0.3">
      <c r="B49"/>
      <c r="E49" s="27"/>
      <c r="F49" s="39" t="s">
        <v>15</v>
      </c>
      <c r="G49" s="45">
        <f>SUM(G47:G48)</f>
        <v>3319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2342</v>
      </c>
      <c r="H52" s="16">
        <f>G52/G54</f>
        <v>0.71884591774094542</v>
      </c>
    </row>
    <row r="53" spans="2:8" ht="16.5" thickBot="1" x14ac:dyDescent="0.3">
      <c r="B53"/>
      <c r="E53" s="15"/>
      <c r="F53" s="23" t="s">
        <v>85</v>
      </c>
      <c r="G53" s="28">
        <v>916</v>
      </c>
      <c r="H53" s="29">
        <f>G53/G54</f>
        <v>0.28115408225905464</v>
      </c>
    </row>
    <row r="54" spans="2:8" ht="16.5" thickBot="1" x14ac:dyDescent="0.3">
      <c r="B54"/>
      <c r="E54" s="27"/>
      <c r="F54" s="39" t="s">
        <v>15</v>
      </c>
      <c r="G54" s="45">
        <f>SUM(G52:G53)</f>
        <v>3258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1518</v>
      </c>
      <c r="H57" s="16">
        <f>G57/G59</f>
        <v>0.4519202143495088</v>
      </c>
    </row>
    <row r="58" spans="2:8" ht="16.5" thickBot="1" x14ac:dyDescent="0.3">
      <c r="B58"/>
      <c r="E58" s="15"/>
      <c r="F58" s="23" t="s">
        <v>88</v>
      </c>
      <c r="G58" s="28">
        <v>1841</v>
      </c>
      <c r="H58" s="29">
        <f>G58/G59</f>
        <v>0.5480797856504912</v>
      </c>
    </row>
    <row r="59" spans="2:8" ht="16.5" thickBot="1" x14ac:dyDescent="0.3">
      <c r="B59"/>
      <c r="E59" s="27"/>
      <c r="F59" s="39" t="s">
        <v>15</v>
      </c>
      <c r="G59" s="45">
        <f>SUM(G57:G58)</f>
        <v>3359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1699</v>
      </c>
      <c r="H62" s="16">
        <f>G62/G64</f>
        <v>0.49985289791115034</v>
      </c>
    </row>
    <row r="63" spans="2:8" ht="16.5" thickBot="1" x14ac:dyDescent="0.3">
      <c r="B63"/>
      <c r="E63" s="15"/>
      <c r="F63" s="23" t="s">
        <v>91</v>
      </c>
      <c r="G63" s="28">
        <v>1700</v>
      </c>
      <c r="H63" s="29">
        <f>G63/G64</f>
        <v>0.50014710208884972</v>
      </c>
    </row>
    <row r="64" spans="2:8" ht="16.5" thickBot="1" x14ac:dyDescent="0.3">
      <c r="B64"/>
      <c r="E64" s="27"/>
      <c r="F64" s="39" t="s">
        <v>15</v>
      </c>
      <c r="G64" s="45">
        <f>SUM(G62:G63)</f>
        <v>3399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2074</v>
      </c>
      <c r="H67" s="16">
        <f>G67/G70</f>
        <v>0.43977947413061919</v>
      </c>
    </row>
    <row r="68" spans="2:8" x14ac:dyDescent="0.25">
      <c r="B68"/>
      <c r="E68" s="15"/>
      <c r="F68" s="11" t="s">
        <v>94</v>
      </c>
      <c r="G68" s="9">
        <v>1284</v>
      </c>
      <c r="H68" s="16">
        <f>G68/G70</f>
        <v>0.27226463104325699</v>
      </c>
    </row>
    <row r="69" spans="2:8" ht="16.5" thickBot="1" x14ac:dyDescent="0.3">
      <c r="B69"/>
      <c r="E69" s="15"/>
      <c r="F69" s="23" t="s">
        <v>95</v>
      </c>
      <c r="G69" s="28">
        <v>1358</v>
      </c>
      <c r="H69" s="29">
        <f>G69/G70</f>
        <v>0.28795589482612383</v>
      </c>
    </row>
    <row r="70" spans="2:8" ht="16.5" thickBot="1" x14ac:dyDescent="0.3">
      <c r="B70"/>
      <c r="E70" s="27"/>
      <c r="F70" s="39" t="s">
        <v>15</v>
      </c>
      <c r="G70" s="45">
        <f>SUM(G67:G69)</f>
        <v>4716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1673</v>
      </c>
      <c r="H73" s="16">
        <f>G73/G75</f>
        <v>0.37953720508166972</v>
      </c>
    </row>
    <row r="74" spans="2:8" ht="16.5" thickBot="1" x14ac:dyDescent="0.3">
      <c r="B74"/>
      <c r="E74" s="15"/>
      <c r="F74" s="23" t="s">
        <v>98</v>
      </c>
      <c r="G74" s="28">
        <v>2735</v>
      </c>
      <c r="H74" s="29">
        <f>G74/G75</f>
        <v>0.62046279491833034</v>
      </c>
    </row>
    <row r="75" spans="2:8" ht="16.5" thickBot="1" x14ac:dyDescent="0.3">
      <c r="B75"/>
      <c r="E75" s="27"/>
      <c r="F75" s="39" t="s">
        <v>15</v>
      </c>
      <c r="G75" s="45">
        <f>SUM(G73:G74)</f>
        <v>4408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4637</v>
      </c>
      <c r="H78" s="16">
        <f>G78/G82</f>
        <v>0.82085324836254203</v>
      </c>
    </row>
    <row r="79" spans="2:8" x14ac:dyDescent="0.25">
      <c r="B79"/>
      <c r="E79" s="22"/>
      <c r="F79" s="23" t="s">
        <v>101</v>
      </c>
      <c r="G79" s="28">
        <v>249</v>
      </c>
      <c r="H79" s="29">
        <f>G79/G82</f>
        <v>4.4078597981943704E-2</v>
      </c>
    </row>
    <row r="80" spans="2:8" x14ac:dyDescent="0.25">
      <c r="B80"/>
      <c r="E80" s="15"/>
      <c r="F80" s="11" t="s">
        <v>635</v>
      </c>
      <c r="G80" s="9">
        <v>575</v>
      </c>
      <c r="H80" s="16">
        <f>G80/G82</f>
        <v>0.10178792706673748</v>
      </c>
    </row>
    <row r="81" spans="2:8" ht="16.5" thickBot="1" x14ac:dyDescent="0.3">
      <c r="B81"/>
      <c r="E81" s="17"/>
      <c r="F81" s="91" t="s">
        <v>636</v>
      </c>
      <c r="G81" s="40">
        <v>188</v>
      </c>
      <c r="H81" s="41">
        <f>G81/G82</f>
        <v>3.3280226588776773E-2</v>
      </c>
    </row>
    <row r="82" spans="2:8" ht="16.5" thickBot="1" x14ac:dyDescent="0.3">
      <c r="B82"/>
      <c r="E82" s="104"/>
      <c r="F82" s="105" t="s">
        <v>15</v>
      </c>
      <c r="G82" s="106">
        <f>SUM(G78:G81)</f>
        <v>5649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1691</v>
      </c>
      <c r="H85" s="16">
        <f>G85/G88</f>
        <v>0.37577777777777777</v>
      </c>
    </row>
    <row r="86" spans="2:8" x14ac:dyDescent="0.25">
      <c r="B86"/>
      <c r="E86" s="15"/>
      <c r="F86" s="11" t="s">
        <v>104</v>
      </c>
      <c r="G86" s="9">
        <v>1687</v>
      </c>
      <c r="H86" s="16">
        <f>G86/G88</f>
        <v>0.37488888888888888</v>
      </c>
    </row>
    <row r="87" spans="2:8" ht="16.5" thickBot="1" x14ac:dyDescent="0.3">
      <c r="B87"/>
      <c r="E87" s="15"/>
      <c r="F87" s="23" t="s">
        <v>105</v>
      </c>
      <c r="G87" s="28">
        <v>1122</v>
      </c>
      <c r="H87" s="29">
        <f>G87/G88</f>
        <v>0.24933333333333332</v>
      </c>
    </row>
    <row r="88" spans="2:8" ht="16.5" thickBot="1" x14ac:dyDescent="0.3">
      <c r="B88"/>
      <c r="E88" s="27"/>
      <c r="F88" s="39" t="s">
        <v>15</v>
      </c>
      <c r="G88" s="45">
        <f>SUM(G85:G87)</f>
        <v>4500</v>
      </c>
      <c r="H88" s="34">
        <f>SUM(H85:H87)</f>
        <v>0.99999999999999989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3023</v>
      </c>
      <c r="H91" s="16">
        <f>G91/G93</f>
        <v>0.66895330825403854</v>
      </c>
    </row>
    <row r="92" spans="2:8" ht="16.5" thickBot="1" x14ac:dyDescent="0.3">
      <c r="B92"/>
      <c r="E92" s="15"/>
      <c r="F92" s="23" t="s">
        <v>108</v>
      </c>
      <c r="G92" s="28">
        <v>1496</v>
      </c>
      <c r="H92" s="29">
        <f>G92/G93</f>
        <v>0.33104669174596152</v>
      </c>
    </row>
    <row r="93" spans="2:8" ht="16.5" thickBot="1" x14ac:dyDescent="0.3">
      <c r="B93"/>
      <c r="E93" s="27"/>
      <c r="F93" s="39" t="s">
        <v>15</v>
      </c>
      <c r="G93" s="45">
        <f>SUM(G91:G92)</f>
        <v>4519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2192</v>
      </c>
      <c r="H96" s="16">
        <f>G96/G98</f>
        <v>0.5161290322580645</v>
      </c>
    </row>
    <row r="97" spans="2:8" ht="16.5" thickBot="1" x14ac:dyDescent="0.3">
      <c r="B97"/>
      <c r="E97" s="15"/>
      <c r="F97" s="23" t="s">
        <v>111</v>
      </c>
      <c r="G97" s="28">
        <v>2055</v>
      </c>
      <c r="H97" s="29">
        <f>G97/G98</f>
        <v>0.4838709677419355</v>
      </c>
    </row>
    <row r="98" spans="2:8" ht="16.5" thickBot="1" x14ac:dyDescent="0.3">
      <c r="B98"/>
      <c r="E98" s="27"/>
      <c r="F98" s="39" t="s">
        <v>15</v>
      </c>
      <c r="G98" s="45">
        <f>SUM(G96:G97)</f>
        <v>4247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1176</v>
      </c>
      <c r="H101" s="16">
        <f>G101/G103</f>
        <v>0.57817109144542778</v>
      </c>
    </row>
    <row r="102" spans="2:8" ht="16.5" thickBot="1" x14ac:dyDescent="0.3">
      <c r="B102"/>
      <c r="E102" s="15"/>
      <c r="F102" s="23" t="s">
        <v>114</v>
      </c>
      <c r="G102" s="28">
        <v>858</v>
      </c>
      <c r="H102" s="29">
        <f>G102/G103</f>
        <v>0.42182890855457228</v>
      </c>
    </row>
    <row r="103" spans="2:8" ht="16.5" thickBot="1" x14ac:dyDescent="0.3">
      <c r="B103"/>
      <c r="E103" s="27"/>
      <c r="F103" s="39" t="s">
        <v>15</v>
      </c>
      <c r="G103" s="45">
        <f>SUM(G101:G102)</f>
        <v>2034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1257</v>
      </c>
      <c r="H106" s="16">
        <f>G106/G108</f>
        <v>0.4784925770841264</v>
      </c>
    </row>
    <row r="107" spans="2:8" ht="16.5" thickBot="1" x14ac:dyDescent="0.3">
      <c r="B107"/>
      <c r="E107" s="15"/>
      <c r="F107" s="23" t="s">
        <v>117</v>
      </c>
      <c r="G107" s="28">
        <v>1370</v>
      </c>
      <c r="H107" s="29">
        <f>G107/G108</f>
        <v>0.5215074229158736</v>
      </c>
    </row>
    <row r="108" spans="2:8" ht="16.5" thickBot="1" x14ac:dyDescent="0.3">
      <c r="B108"/>
      <c r="E108" s="27"/>
      <c r="F108" s="39" t="s">
        <v>15</v>
      </c>
      <c r="G108" s="45">
        <f>SUM(G106:G107)</f>
        <v>2627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1105</v>
      </c>
      <c r="H111" s="16">
        <f>G111/G116</f>
        <v>0.26594464500601683</v>
      </c>
    </row>
    <row r="112" spans="2:8" x14ac:dyDescent="0.25">
      <c r="B112"/>
      <c r="E112" s="15"/>
      <c r="F112" s="11" t="s">
        <v>120</v>
      </c>
      <c r="G112" s="9">
        <v>269</v>
      </c>
      <c r="H112" s="16">
        <f>G112/G116</f>
        <v>6.4741275571600476E-2</v>
      </c>
    </row>
    <row r="113" spans="2:8" x14ac:dyDescent="0.25">
      <c r="B113"/>
      <c r="E113" s="15"/>
      <c r="F113" s="11" t="s">
        <v>121</v>
      </c>
      <c r="G113" s="9">
        <v>923</v>
      </c>
      <c r="H113" s="16">
        <f>G113/G116</f>
        <v>0.22214199759326114</v>
      </c>
    </row>
    <row r="114" spans="2:8" x14ac:dyDescent="0.25">
      <c r="B114"/>
      <c r="E114" s="15"/>
      <c r="F114" s="11" t="s">
        <v>122</v>
      </c>
      <c r="G114" s="9">
        <v>709</v>
      </c>
      <c r="H114" s="16">
        <f>G114/G116</f>
        <v>0.17063778580024067</v>
      </c>
    </row>
    <row r="115" spans="2:8" ht="16.5" thickBot="1" x14ac:dyDescent="0.3">
      <c r="B115"/>
      <c r="E115" s="15"/>
      <c r="F115" s="23" t="s">
        <v>123</v>
      </c>
      <c r="G115" s="28">
        <v>1149</v>
      </c>
      <c r="H115" s="29">
        <f>G115/G116</f>
        <v>0.27653429602888085</v>
      </c>
    </row>
    <row r="116" spans="2:8" ht="16.5" thickBot="1" x14ac:dyDescent="0.3">
      <c r="B116"/>
      <c r="E116" s="27"/>
      <c r="F116" s="39" t="s">
        <v>15</v>
      </c>
      <c r="G116" s="45">
        <f>SUM(G111:G115)</f>
        <v>4155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1911</v>
      </c>
      <c r="H119" s="16">
        <f>G119/G121</f>
        <v>0.48318584070796461</v>
      </c>
    </row>
    <row r="120" spans="2:8" ht="16.5" thickBot="1" x14ac:dyDescent="0.3">
      <c r="B120"/>
      <c r="E120" s="15"/>
      <c r="F120" s="23" t="s">
        <v>126</v>
      </c>
      <c r="G120" s="28">
        <v>2044</v>
      </c>
      <c r="H120" s="29">
        <f>G120/G121</f>
        <v>0.51681415929203545</v>
      </c>
    </row>
    <row r="121" spans="2:8" ht="16.5" thickBot="1" x14ac:dyDescent="0.3">
      <c r="B121"/>
      <c r="E121" s="27"/>
      <c r="F121" s="39" t="s">
        <v>15</v>
      </c>
      <c r="G121" s="45">
        <f>SUM(G119:G120)</f>
        <v>3955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2028</v>
      </c>
      <c r="H124" s="16">
        <f>G124/G127</f>
        <v>0.50472872075659536</v>
      </c>
    </row>
    <row r="125" spans="2:8" x14ac:dyDescent="0.25">
      <c r="B125"/>
      <c r="E125" s="15"/>
      <c r="F125" s="11" t="s">
        <v>129</v>
      </c>
      <c r="G125" s="9">
        <v>649</v>
      </c>
      <c r="H125" s="16">
        <f>G125/G127</f>
        <v>0.16152314584370334</v>
      </c>
    </row>
    <row r="126" spans="2:8" ht="16.5" thickBot="1" x14ac:dyDescent="0.3">
      <c r="B126"/>
      <c r="E126" s="15"/>
      <c r="F126" s="23" t="s">
        <v>130</v>
      </c>
      <c r="G126" s="28">
        <v>1341</v>
      </c>
      <c r="H126" s="29">
        <f>G126/G127</f>
        <v>0.33374813339970133</v>
      </c>
    </row>
    <row r="127" spans="2:8" ht="16.5" thickBot="1" x14ac:dyDescent="0.3">
      <c r="B127"/>
      <c r="E127" s="27"/>
      <c r="F127" s="39" t="s">
        <v>15</v>
      </c>
      <c r="G127" s="45">
        <f>SUM(G124:G126)</f>
        <v>4018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1919</v>
      </c>
      <c r="H130" s="16">
        <f>G130/G134</f>
        <v>0.46759259259259262</v>
      </c>
    </row>
    <row r="131" spans="2:8" x14ac:dyDescent="0.25">
      <c r="B131"/>
      <c r="E131" s="15"/>
      <c r="F131" s="11" t="s">
        <v>133</v>
      </c>
      <c r="G131" s="9">
        <v>333</v>
      </c>
      <c r="H131" s="16">
        <f>G131/G134</f>
        <v>8.1140350877192985E-2</v>
      </c>
    </row>
    <row r="132" spans="2:8" x14ac:dyDescent="0.25">
      <c r="B132"/>
      <c r="E132" s="15"/>
      <c r="F132" s="11" t="s">
        <v>134</v>
      </c>
      <c r="G132" s="9">
        <v>1501</v>
      </c>
      <c r="H132" s="16">
        <f>G132/G134</f>
        <v>0.36574074074074076</v>
      </c>
    </row>
    <row r="133" spans="2:8" ht="16.5" thickBot="1" x14ac:dyDescent="0.3">
      <c r="B133"/>
      <c r="E133" s="15"/>
      <c r="F133" s="23" t="s">
        <v>135</v>
      </c>
      <c r="G133" s="28">
        <v>351</v>
      </c>
      <c r="H133" s="29">
        <f>G133/G134</f>
        <v>8.5526315789473686E-2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4104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2353</v>
      </c>
      <c r="H137" s="16">
        <f>G137/G139</f>
        <v>0.59239677744209462</v>
      </c>
    </row>
    <row r="138" spans="2:8" ht="16.5" thickBot="1" x14ac:dyDescent="0.3">
      <c r="E138" s="15"/>
      <c r="F138" s="23" t="s">
        <v>138</v>
      </c>
      <c r="G138" s="28">
        <v>1619</v>
      </c>
      <c r="H138" s="29">
        <f>G138/G139</f>
        <v>0.40760322255790532</v>
      </c>
    </row>
    <row r="139" spans="2:8" ht="16.5" thickBot="1" x14ac:dyDescent="0.3">
      <c r="E139" s="27"/>
      <c r="F139" s="39" t="s">
        <v>15</v>
      </c>
      <c r="G139" s="45">
        <f>SUM(G137:G138)</f>
        <v>3972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664</v>
      </c>
      <c r="H142" s="16">
        <f>G142/G146</f>
        <v>0.15980746089049339</v>
      </c>
    </row>
    <row r="143" spans="2:8" x14ac:dyDescent="0.25">
      <c r="E143" s="15"/>
      <c r="F143" s="11" t="s">
        <v>141</v>
      </c>
      <c r="G143" s="9">
        <v>1356</v>
      </c>
      <c r="H143" s="16">
        <f>G143/G146</f>
        <v>0.32635379061371839</v>
      </c>
    </row>
    <row r="144" spans="2:8" x14ac:dyDescent="0.25">
      <c r="E144" s="15"/>
      <c r="F144" s="11" t="s">
        <v>142</v>
      </c>
      <c r="G144" s="9">
        <v>1039</v>
      </c>
      <c r="H144" s="16">
        <f>G144/G146</f>
        <v>0.2500601684717208</v>
      </c>
    </row>
    <row r="145" spans="5:8" ht="16.5" thickBot="1" x14ac:dyDescent="0.3">
      <c r="E145" s="15"/>
      <c r="F145" s="23" t="s">
        <v>143</v>
      </c>
      <c r="G145" s="28">
        <v>1096</v>
      </c>
      <c r="H145" s="29">
        <f>G145/G146</f>
        <v>0.2637785800240674</v>
      </c>
    </row>
    <row r="146" spans="5:8" ht="16.5" thickBot="1" x14ac:dyDescent="0.3">
      <c r="E146" s="27"/>
      <c r="F146" s="39" t="s">
        <v>15</v>
      </c>
      <c r="G146" s="45">
        <f>SUM(G142:G145)</f>
        <v>4155</v>
      </c>
      <c r="H146" s="34">
        <f>SUM(H142:H145)</f>
        <v>0.99999999999999989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1949</v>
      </c>
      <c r="H149" s="16">
        <f>G149/G152</f>
        <v>0.47100048332527789</v>
      </c>
    </row>
    <row r="150" spans="5:8" x14ac:dyDescent="0.25">
      <c r="E150" s="15"/>
      <c r="F150" s="11" t="s">
        <v>146</v>
      </c>
      <c r="G150" s="9">
        <v>641</v>
      </c>
      <c r="H150" s="16">
        <f>G150/G152</f>
        <v>0.15490575157080716</v>
      </c>
    </row>
    <row r="151" spans="5:8" ht="16.5" thickBot="1" x14ac:dyDescent="0.3">
      <c r="E151" s="15"/>
      <c r="F151" s="23" t="s">
        <v>147</v>
      </c>
      <c r="G151" s="28">
        <v>1548</v>
      </c>
      <c r="H151" s="29">
        <f>G151/G152</f>
        <v>0.37409376510391495</v>
      </c>
    </row>
    <row r="152" spans="5:8" ht="16.5" thickBot="1" x14ac:dyDescent="0.3">
      <c r="E152" s="27"/>
      <c r="F152" s="39" t="s">
        <v>15</v>
      </c>
      <c r="G152" s="45">
        <f>SUM(G149:G151)</f>
        <v>4138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2020</v>
      </c>
      <c r="H155" s="16">
        <f>G155/G158</f>
        <v>0.49925852694018785</v>
      </c>
    </row>
    <row r="156" spans="5:8" x14ac:dyDescent="0.25">
      <c r="E156" s="15"/>
      <c r="F156" s="11" t="s">
        <v>150</v>
      </c>
      <c r="G156" s="9">
        <v>637</v>
      </c>
      <c r="H156" s="16">
        <f>G156/G158</f>
        <v>0.157439446366782</v>
      </c>
    </row>
    <row r="157" spans="5:8" ht="16.5" thickBot="1" x14ac:dyDescent="0.3">
      <c r="E157" s="15"/>
      <c r="F157" s="23" t="s">
        <v>151</v>
      </c>
      <c r="G157" s="28">
        <v>1389</v>
      </c>
      <c r="H157" s="29">
        <f>G157/G158</f>
        <v>0.34330202669303017</v>
      </c>
    </row>
    <row r="158" spans="5:8" ht="16.5" thickBot="1" x14ac:dyDescent="0.3">
      <c r="E158" s="27"/>
      <c r="F158" s="39" t="s">
        <v>15</v>
      </c>
      <c r="G158" s="45">
        <f>SUM(G155:G157)</f>
        <v>4046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2469</v>
      </c>
      <c r="H161" s="16">
        <f>G161/G163</f>
        <v>0.62537993920972645</v>
      </c>
    </row>
    <row r="162" spans="5:8" ht="16.5" thickBot="1" x14ac:dyDescent="0.3">
      <c r="E162" s="15"/>
      <c r="F162" s="23" t="s">
        <v>154</v>
      </c>
      <c r="G162" s="28">
        <v>1479</v>
      </c>
      <c r="H162" s="29">
        <f>G162/G163</f>
        <v>0.37462006079027355</v>
      </c>
    </row>
    <row r="163" spans="5:8" ht="16.5" thickBot="1" x14ac:dyDescent="0.3">
      <c r="E163" s="27"/>
      <c r="F163" s="39" t="s">
        <v>15</v>
      </c>
      <c r="G163" s="45">
        <f>SUM(G161:G162)</f>
        <v>3948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2136</v>
      </c>
      <c r="H166" s="16">
        <f>G166/G168</f>
        <v>0.56018882769472855</v>
      </c>
    </row>
    <row r="167" spans="5:8" ht="16.5" thickBot="1" x14ac:dyDescent="0.3">
      <c r="E167" s="15"/>
      <c r="F167" s="23" t="s">
        <v>157</v>
      </c>
      <c r="G167" s="28">
        <v>1677</v>
      </c>
      <c r="H167" s="29">
        <f>G167/G168</f>
        <v>0.43981117230527145</v>
      </c>
    </row>
    <row r="168" spans="5:8" ht="16.5" thickBot="1" x14ac:dyDescent="0.3">
      <c r="E168" s="27"/>
      <c r="F168" s="39" t="s">
        <v>15</v>
      </c>
      <c r="G168" s="45">
        <f>SUM(G166:G167)</f>
        <v>3813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1357</v>
      </c>
      <c r="H171" s="16">
        <f>G171/G176</f>
        <v>0.16087729697688205</v>
      </c>
    </row>
    <row r="172" spans="5:8" x14ac:dyDescent="0.25">
      <c r="E172" s="15"/>
      <c r="F172" s="11" t="s">
        <v>50</v>
      </c>
      <c r="G172" s="9">
        <v>1864</v>
      </c>
      <c r="H172" s="16">
        <f>G172/G176</f>
        <v>0.22098399525785417</v>
      </c>
    </row>
    <row r="173" spans="5:8" x14ac:dyDescent="0.25">
      <c r="E173" s="15"/>
      <c r="F173" s="11" t="s">
        <v>160</v>
      </c>
      <c r="G173" s="9">
        <v>1188</v>
      </c>
      <c r="H173" s="16">
        <f>G173/G176</f>
        <v>0.14084173088322466</v>
      </c>
    </row>
    <row r="174" spans="5:8" x14ac:dyDescent="0.25">
      <c r="E174" s="15"/>
      <c r="F174" s="11" t="s">
        <v>161</v>
      </c>
      <c r="G174" s="9">
        <v>650</v>
      </c>
      <c r="H174" s="16">
        <f>G174/G176</f>
        <v>7.7059869590989927E-2</v>
      </c>
    </row>
    <row r="175" spans="5:8" ht="16.5" thickBot="1" x14ac:dyDescent="0.3">
      <c r="E175" s="15"/>
      <c r="F175" s="23" t="s">
        <v>162</v>
      </c>
      <c r="G175" s="28">
        <v>3376</v>
      </c>
      <c r="H175" s="29">
        <f>G175/G176</f>
        <v>0.40023710729104922</v>
      </c>
    </row>
    <row r="176" spans="5:8" ht="16.5" thickBot="1" x14ac:dyDescent="0.3">
      <c r="E176" s="27"/>
      <c r="F176" s="39" t="s">
        <v>15</v>
      </c>
      <c r="G176" s="45">
        <f>SUM(G171:G175)</f>
        <v>8435</v>
      </c>
      <c r="H176" s="34">
        <f>SUM(H171:H175)</f>
        <v>0.99999999999999989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5713</v>
      </c>
      <c r="H179" s="16">
        <f>G179/G181</f>
        <v>0.78572410947600058</v>
      </c>
    </row>
    <row r="180" spans="5:8" ht="16.5" thickBot="1" x14ac:dyDescent="0.3">
      <c r="E180" s="15"/>
      <c r="F180" s="23" t="s">
        <v>165</v>
      </c>
      <c r="G180" s="28">
        <v>1558</v>
      </c>
      <c r="H180" s="29">
        <f>G180/G181</f>
        <v>0.21427589052399945</v>
      </c>
    </row>
    <row r="181" spans="5:8" ht="16.5" thickBot="1" x14ac:dyDescent="0.3">
      <c r="E181" s="27"/>
      <c r="F181" s="39" t="s">
        <v>15</v>
      </c>
      <c r="G181" s="45">
        <f>SUM(G179:G180)</f>
        <v>7271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4468</v>
      </c>
      <c r="H184" s="16">
        <f>G184/G186</f>
        <v>0.62585796330018206</v>
      </c>
    </row>
    <row r="185" spans="5:8" ht="16.5" thickBot="1" x14ac:dyDescent="0.3">
      <c r="E185" s="15"/>
      <c r="F185" s="23" t="s">
        <v>168</v>
      </c>
      <c r="G185" s="28">
        <v>2671</v>
      </c>
      <c r="H185" s="29">
        <f>G185/G186</f>
        <v>0.37414203669981788</v>
      </c>
    </row>
    <row r="186" spans="5:8" ht="16.5" thickBot="1" x14ac:dyDescent="0.3">
      <c r="E186" s="27"/>
      <c r="F186" s="39" t="s">
        <v>15</v>
      </c>
      <c r="G186" s="45">
        <f>SUM(G184:G185)</f>
        <v>7139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2</v>
      </c>
      <c r="C3" s="16">
        <f>B3/B16</f>
        <v>5.3333333333333332E-3</v>
      </c>
      <c r="E3" s="15" t="s">
        <v>56</v>
      </c>
      <c r="F3" s="8" t="s">
        <v>57</v>
      </c>
      <c r="G3" s="9">
        <v>31</v>
      </c>
      <c r="H3" s="16">
        <f>G3/G5</f>
        <v>0.51666666666666672</v>
      </c>
      <c r="J3" s="15"/>
      <c r="K3" s="8" t="s">
        <v>173</v>
      </c>
      <c r="L3" s="9">
        <v>22</v>
      </c>
      <c r="M3" s="16">
        <f>L3/L5</f>
        <v>0.53658536585365857</v>
      </c>
    </row>
    <row r="4" spans="1:13" ht="16.5" thickBot="1" x14ac:dyDescent="0.3">
      <c r="A4" s="15" t="s">
        <v>3</v>
      </c>
      <c r="B4" s="9">
        <v>15</v>
      </c>
      <c r="C4" s="16">
        <f>B4/B16</f>
        <v>0.04</v>
      </c>
      <c r="E4" s="15"/>
      <c r="F4" s="24" t="s">
        <v>58</v>
      </c>
      <c r="G4" s="28">
        <v>29</v>
      </c>
      <c r="H4" s="29">
        <f>G4/G5</f>
        <v>0.48333333333333334</v>
      </c>
      <c r="J4" s="15"/>
      <c r="K4" s="10" t="s">
        <v>172</v>
      </c>
      <c r="L4" s="28">
        <v>19</v>
      </c>
      <c r="M4" s="29">
        <f>L4/L5</f>
        <v>0.46341463414634149</v>
      </c>
    </row>
    <row r="5" spans="1:13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60</v>
      </c>
      <c r="H5" s="34">
        <f>SUM(H3:H4)</f>
        <v>1</v>
      </c>
      <c r="J5" s="27"/>
      <c r="K5" s="32" t="s">
        <v>15</v>
      </c>
      <c r="L5" s="45">
        <f>SUM(L3:L4)</f>
        <v>41</v>
      </c>
      <c r="M5" s="34">
        <f>SUM(M3:M4)</f>
        <v>1</v>
      </c>
    </row>
    <row r="6" spans="1:13" ht="16.5" thickBot="1" x14ac:dyDescent="0.3">
      <c r="A6" s="15" t="s">
        <v>5</v>
      </c>
      <c r="B6" s="9">
        <v>123</v>
      </c>
      <c r="C6" s="16">
        <f>B6/B16</f>
        <v>0.32800000000000001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15</v>
      </c>
      <c r="H8" s="16">
        <f>G8/G11</f>
        <v>0.24193548387096775</v>
      </c>
      <c r="J8" s="15"/>
      <c r="K8" s="8" t="s">
        <v>210</v>
      </c>
      <c r="L8" s="9">
        <v>58</v>
      </c>
      <c r="M8" s="16">
        <f>L8/L10</f>
        <v>0.651685393258427</v>
      </c>
    </row>
    <row r="9" spans="1:13" ht="16.5" thickBot="1" x14ac:dyDescent="0.3">
      <c r="A9" s="15" t="s">
        <v>8</v>
      </c>
      <c r="B9" s="9">
        <v>1</v>
      </c>
      <c r="C9" s="16">
        <f>B9/B16</f>
        <v>2.6666666666666666E-3</v>
      </c>
      <c r="E9" s="15"/>
      <c r="F9" s="8" t="s">
        <v>61</v>
      </c>
      <c r="G9" s="9">
        <v>29</v>
      </c>
      <c r="H9" s="16">
        <f>G9/G11</f>
        <v>0.46774193548387094</v>
      </c>
      <c r="J9" s="15"/>
      <c r="K9" s="24" t="s">
        <v>211</v>
      </c>
      <c r="L9" s="28">
        <v>31</v>
      </c>
      <c r="M9" s="29">
        <f>L9/L10</f>
        <v>0.34831460674157305</v>
      </c>
    </row>
    <row r="10" spans="1:13" ht="16.5" thickBot="1" x14ac:dyDescent="0.3">
      <c r="A10" s="15" t="s">
        <v>9</v>
      </c>
      <c r="B10" s="9">
        <v>2</v>
      </c>
      <c r="C10" s="16">
        <f>B10/B16</f>
        <v>5.3333333333333332E-3</v>
      </c>
      <c r="E10" s="15"/>
      <c r="F10" s="24" t="s">
        <v>62</v>
      </c>
      <c r="G10" s="28">
        <v>18</v>
      </c>
      <c r="H10" s="29">
        <f>G10/G11</f>
        <v>0.29032258064516131</v>
      </c>
      <c r="J10" s="27"/>
      <c r="K10" s="32" t="s">
        <v>15</v>
      </c>
      <c r="L10" s="45">
        <f>SUM(L8:L9)</f>
        <v>89</v>
      </c>
      <c r="M10" s="34">
        <f>SUM(M8:M9)</f>
        <v>1</v>
      </c>
    </row>
    <row r="11" spans="1:13" ht="16.5" thickBot="1" x14ac:dyDescent="0.3">
      <c r="A11" s="15" t="s">
        <v>10</v>
      </c>
      <c r="B11" s="9">
        <v>0</v>
      </c>
      <c r="C11" s="16">
        <f>B11/B16</f>
        <v>0</v>
      </c>
      <c r="E11" s="27"/>
      <c r="F11" s="32" t="s">
        <v>15</v>
      </c>
      <c r="G11" s="45">
        <f>SUM(G8:G10)</f>
        <v>62</v>
      </c>
      <c r="H11" s="34">
        <f>SUM(H8:H10)</f>
        <v>1</v>
      </c>
    </row>
    <row r="12" spans="1:13" ht="16.5" thickBot="1" x14ac:dyDescent="0.3">
      <c r="A12" s="15" t="s">
        <v>11</v>
      </c>
      <c r="B12" s="9">
        <v>33</v>
      </c>
      <c r="C12" s="16">
        <f>B12/B16</f>
        <v>8.7999999999999995E-2</v>
      </c>
      <c r="F12" s="4"/>
      <c r="J12" s="12" t="s">
        <v>215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55</v>
      </c>
      <c r="M13" s="16">
        <f>L13/L15</f>
        <v>0.61111111111111116</v>
      </c>
    </row>
    <row r="14" spans="1:13" ht="16.5" thickBot="1" x14ac:dyDescent="0.3">
      <c r="A14" s="15" t="s">
        <v>13</v>
      </c>
      <c r="B14" s="9">
        <v>194</v>
      </c>
      <c r="C14" s="16">
        <f>B14/B16</f>
        <v>0.51733333333333331</v>
      </c>
      <c r="E14" s="21"/>
      <c r="F14" s="10" t="s">
        <v>64</v>
      </c>
      <c r="G14" s="9">
        <v>13</v>
      </c>
      <c r="H14" s="16">
        <f>G14/G17</f>
        <v>0.24528301886792453</v>
      </c>
      <c r="J14" s="15"/>
      <c r="K14" s="10" t="s">
        <v>212</v>
      </c>
      <c r="L14" s="28">
        <v>35</v>
      </c>
      <c r="M14" s="29">
        <f>L14/L15</f>
        <v>0.3888888888888889</v>
      </c>
    </row>
    <row r="15" spans="1:13" ht="16.5" thickBot="1" x14ac:dyDescent="0.3">
      <c r="A15" s="22" t="s">
        <v>14</v>
      </c>
      <c r="B15" s="28">
        <v>5</v>
      </c>
      <c r="C15" s="29">
        <f>B15/B16</f>
        <v>1.3333333333333334E-2</v>
      </c>
      <c r="E15" s="21"/>
      <c r="F15" s="10" t="s">
        <v>65</v>
      </c>
      <c r="G15" s="9">
        <v>24</v>
      </c>
      <c r="H15" s="16">
        <f>G15/G17</f>
        <v>0.45283018867924529</v>
      </c>
      <c r="J15" s="27"/>
      <c r="K15" s="32" t="s">
        <v>15</v>
      </c>
      <c r="L15" s="45">
        <f>SUM(L13:L14)</f>
        <v>90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375</v>
      </c>
      <c r="C16" s="34">
        <f>SUM(C3:C15)</f>
        <v>1</v>
      </c>
      <c r="E16" s="15"/>
      <c r="F16" s="31" t="s">
        <v>66</v>
      </c>
      <c r="G16" s="28">
        <v>16</v>
      </c>
      <c r="H16" s="29">
        <f>G16/G17</f>
        <v>0.30188679245283018</v>
      </c>
    </row>
    <row r="17" spans="1:13" ht="16.5" thickBot="1" x14ac:dyDescent="0.3">
      <c r="E17" s="27"/>
      <c r="F17" s="38" t="s">
        <v>15</v>
      </c>
      <c r="G17" s="45">
        <f>SUM(G14:G16)</f>
        <v>53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38</v>
      </c>
      <c r="M18" s="16">
        <f>L18/L20</f>
        <v>0.66666666666666663</v>
      </c>
    </row>
    <row r="19" spans="1:13" ht="16.5" thickBot="1" x14ac:dyDescent="0.3">
      <c r="A19" s="15" t="s">
        <v>19</v>
      </c>
      <c r="B19" s="9">
        <v>6</v>
      </c>
      <c r="C19" s="16">
        <f>B19/B24</f>
        <v>1.8808777429467086E-2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19</v>
      </c>
      <c r="M19" s="29">
        <f>L19/L20</f>
        <v>0.33333333333333331</v>
      </c>
    </row>
    <row r="20" spans="1:13" ht="16.5" thickBot="1" x14ac:dyDescent="0.3">
      <c r="A20" s="15" t="s">
        <v>20</v>
      </c>
      <c r="B20" s="9">
        <v>9</v>
      </c>
      <c r="C20" s="16">
        <f>B20/B24</f>
        <v>2.8213166144200628E-2</v>
      </c>
      <c r="E20" s="15"/>
      <c r="F20" s="11" t="s">
        <v>68</v>
      </c>
      <c r="G20" s="9">
        <v>28</v>
      </c>
      <c r="H20" s="16">
        <f>G20/G22</f>
        <v>0.52830188679245282</v>
      </c>
      <c r="J20" s="27"/>
      <c r="K20" s="32" t="s">
        <v>15</v>
      </c>
      <c r="L20" s="45">
        <f>SUM(L18:L19)</f>
        <v>57</v>
      </c>
      <c r="M20" s="34">
        <f>SUM(M18:M19)</f>
        <v>1</v>
      </c>
    </row>
    <row r="21" spans="1:13" ht="16.5" thickBot="1" x14ac:dyDescent="0.3">
      <c r="A21" s="15" t="s">
        <v>21</v>
      </c>
      <c r="B21" s="9">
        <v>56</v>
      </c>
      <c r="C21" s="16">
        <f>B21/B24</f>
        <v>0.17554858934169279</v>
      </c>
      <c r="E21" s="15"/>
      <c r="F21" s="23" t="s">
        <v>69</v>
      </c>
      <c r="G21" s="28">
        <v>25</v>
      </c>
      <c r="H21" s="29">
        <f>G21/G22</f>
        <v>0.47169811320754718</v>
      </c>
    </row>
    <row r="22" spans="1:13" ht="16.5" thickBot="1" x14ac:dyDescent="0.3">
      <c r="A22" s="15" t="s">
        <v>22</v>
      </c>
      <c r="B22" s="9">
        <v>6</v>
      </c>
      <c r="C22" s="16">
        <f>B22/B24</f>
        <v>1.8808777429467086E-2</v>
      </c>
      <c r="E22" s="27"/>
      <c r="F22" s="39" t="s">
        <v>15</v>
      </c>
      <c r="G22" s="45">
        <f>SUM(G20:G21)</f>
        <v>53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242</v>
      </c>
      <c r="C23" s="29">
        <f>B23/B24</f>
        <v>0.75862068965517238</v>
      </c>
      <c r="F23" s="3"/>
      <c r="J23" s="15"/>
      <c r="K23" s="8" t="s">
        <v>265</v>
      </c>
      <c r="L23" s="9">
        <v>77</v>
      </c>
      <c r="M23" s="16">
        <f>L23/L25</f>
        <v>0.63636363636363635</v>
      </c>
    </row>
    <row r="24" spans="1:13" ht="16.5" thickBot="1" x14ac:dyDescent="0.3">
      <c r="A24" s="35" t="s">
        <v>15</v>
      </c>
      <c r="B24" s="45">
        <f>SUM(B19:B23)</f>
        <v>319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44</v>
      </c>
      <c r="M24" s="29">
        <f>L24/L25</f>
        <v>0.36363636363636365</v>
      </c>
    </row>
    <row r="25" spans="1:13" ht="16.5" thickBot="1" x14ac:dyDescent="0.3">
      <c r="E25" s="15"/>
      <c r="F25" s="11" t="s">
        <v>71</v>
      </c>
      <c r="G25" s="9">
        <v>16</v>
      </c>
      <c r="H25" s="16">
        <f>G25/G29</f>
        <v>0.31372549019607843</v>
      </c>
      <c r="J25" s="27"/>
      <c r="K25" s="32" t="s">
        <v>15</v>
      </c>
      <c r="L25" s="45">
        <f>SUM(L23:L24)</f>
        <v>121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4</v>
      </c>
      <c r="H26" s="16">
        <f>G26/G29</f>
        <v>7.8431372549019607E-2</v>
      </c>
    </row>
    <row r="27" spans="1:13" x14ac:dyDescent="0.25">
      <c r="A27" s="15" t="s">
        <v>38</v>
      </c>
      <c r="B27" s="9">
        <v>50</v>
      </c>
      <c r="C27" s="16">
        <f>B27/B29</f>
        <v>0.20833333333333334</v>
      </c>
      <c r="E27" s="15"/>
      <c r="F27" s="11" t="s">
        <v>73</v>
      </c>
      <c r="G27" s="9">
        <v>7</v>
      </c>
      <c r="H27" s="16">
        <f>G27/G29</f>
        <v>0.13725490196078433</v>
      </c>
    </row>
    <row r="28" spans="1:13" ht="16.5" thickBot="1" x14ac:dyDescent="0.3">
      <c r="A28" s="22" t="s">
        <v>39</v>
      </c>
      <c r="B28" s="28">
        <v>190</v>
      </c>
      <c r="C28" s="29">
        <f>B28/B29</f>
        <v>0.79166666666666663</v>
      </c>
      <c r="E28" s="15"/>
      <c r="F28" s="23" t="s">
        <v>74</v>
      </c>
      <c r="G28" s="28">
        <v>24</v>
      </c>
      <c r="H28" s="29">
        <f>G28/G29</f>
        <v>0.47058823529411764</v>
      </c>
    </row>
    <row r="29" spans="1:13" ht="16.5" thickBot="1" x14ac:dyDescent="0.3">
      <c r="A29" s="32" t="s">
        <v>15</v>
      </c>
      <c r="B29" s="45">
        <f>SUM(B27:B28)</f>
        <v>240</v>
      </c>
      <c r="C29" s="34">
        <f>SUM(C27:C28)</f>
        <v>1</v>
      </c>
      <c r="E29" s="27"/>
      <c r="F29" s="39" t="s">
        <v>15</v>
      </c>
      <c r="G29" s="45">
        <f>SUM(G25:G28)</f>
        <v>51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174</v>
      </c>
      <c r="C32" s="16">
        <f>B32/B34</f>
        <v>0.63970588235294112</v>
      </c>
      <c r="E32" s="15"/>
      <c r="F32" s="11" t="s">
        <v>628</v>
      </c>
      <c r="G32" s="95">
        <v>20</v>
      </c>
      <c r="H32" s="16">
        <f>G32/G37</f>
        <v>0.40816326530612246</v>
      </c>
    </row>
    <row r="33" spans="1:8" ht="16.5" thickBot="1" x14ac:dyDescent="0.3">
      <c r="A33" s="22" t="s">
        <v>54</v>
      </c>
      <c r="B33" s="28">
        <v>98</v>
      </c>
      <c r="C33" s="29">
        <f>B33/B34</f>
        <v>0.36029411764705882</v>
      </c>
      <c r="E33" s="15"/>
      <c r="F33" s="11" t="s">
        <v>629</v>
      </c>
      <c r="G33" s="95">
        <v>4</v>
      </c>
      <c r="H33" s="16">
        <f>G33/G37</f>
        <v>8.1632653061224483E-2</v>
      </c>
    </row>
    <row r="34" spans="1:8" ht="16.5" thickBot="1" x14ac:dyDescent="0.3">
      <c r="A34" s="32" t="s">
        <v>15</v>
      </c>
      <c r="B34" s="45">
        <f>SUM(B32:B33)</f>
        <v>272</v>
      </c>
      <c r="C34" s="34">
        <f>SUM(C32:C33)</f>
        <v>1</v>
      </c>
      <c r="E34" s="15"/>
      <c r="F34" s="11" t="s">
        <v>630</v>
      </c>
      <c r="G34" s="95">
        <v>6</v>
      </c>
      <c r="H34" s="16">
        <f>G34/G37</f>
        <v>0.12244897959183673</v>
      </c>
    </row>
    <row r="35" spans="1:8" x14ac:dyDescent="0.25">
      <c r="E35" s="15"/>
      <c r="F35" s="11" t="s">
        <v>631</v>
      </c>
      <c r="G35" s="95">
        <v>16</v>
      </c>
      <c r="H35" s="16">
        <f>G35/G37</f>
        <v>0.32653061224489793</v>
      </c>
    </row>
    <row r="36" spans="1:8" ht="16.5" thickBot="1" x14ac:dyDescent="0.3">
      <c r="E36" s="15"/>
      <c r="F36" s="23" t="s">
        <v>632</v>
      </c>
      <c r="G36" s="96">
        <v>3</v>
      </c>
      <c r="H36" s="29">
        <f>G36/G37</f>
        <v>6.1224489795918366E-2</v>
      </c>
    </row>
    <row r="37" spans="1:8" ht="16.5" thickBot="1" x14ac:dyDescent="0.3">
      <c r="E37" s="27"/>
      <c r="F37" s="39" t="s">
        <v>15</v>
      </c>
      <c r="G37" s="97">
        <f>SUM(G32:G36)</f>
        <v>49</v>
      </c>
      <c r="H37" s="37">
        <f>SUM(H32:H36)</f>
        <v>0.99999999999999989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23</v>
      </c>
      <c r="H40" s="16">
        <f>G40/G44</f>
        <v>0.5</v>
      </c>
    </row>
    <row r="41" spans="1:8" x14ac:dyDescent="0.25">
      <c r="E41" s="15"/>
      <c r="F41" s="11" t="s">
        <v>77</v>
      </c>
      <c r="G41" s="9">
        <v>5</v>
      </c>
      <c r="H41" s="16">
        <f>G41/G44</f>
        <v>0.10869565217391304</v>
      </c>
    </row>
    <row r="42" spans="1:8" x14ac:dyDescent="0.25">
      <c r="B42"/>
      <c r="E42" s="15"/>
      <c r="F42" s="11" t="s">
        <v>78</v>
      </c>
      <c r="G42" s="9">
        <v>12</v>
      </c>
      <c r="H42" s="16">
        <f>G42/G44</f>
        <v>0.2608695652173913</v>
      </c>
    </row>
    <row r="43" spans="1:8" ht="16.5" thickBot="1" x14ac:dyDescent="0.3">
      <c r="B43"/>
      <c r="E43" s="15"/>
      <c r="F43" s="23" t="s">
        <v>79</v>
      </c>
      <c r="G43" s="28">
        <v>6</v>
      </c>
      <c r="H43" s="29">
        <f>G43/G44</f>
        <v>0.13043478260869565</v>
      </c>
    </row>
    <row r="44" spans="1:8" ht="16.5" thickBot="1" x14ac:dyDescent="0.3">
      <c r="B44"/>
      <c r="E44" s="27"/>
      <c r="F44" s="39" t="s">
        <v>15</v>
      </c>
      <c r="G44" s="45">
        <f>SUM(G40:G43)</f>
        <v>46</v>
      </c>
      <c r="H44" s="34">
        <f>SUM(H40:H43)</f>
        <v>1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31</v>
      </c>
      <c r="H47" s="16">
        <f>G47/G49</f>
        <v>0.64583333333333337</v>
      </c>
    </row>
    <row r="48" spans="1:8" ht="16.5" thickBot="1" x14ac:dyDescent="0.3">
      <c r="B48"/>
      <c r="E48" s="15"/>
      <c r="F48" s="23" t="s">
        <v>82</v>
      </c>
      <c r="G48" s="28">
        <v>17</v>
      </c>
      <c r="H48" s="29">
        <f>G48/G49</f>
        <v>0.35416666666666669</v>
      </c>
    </row>
    <row r="49" spans="2:8" ht="16.5" thickBot="1" x14ac:dyDescent="0.3">
      <c r="B49"/>
      <c r="E49" s="27"/>
      <c r="F49" s="39" t="s">
        <v>15</v>
      </c>
      <c r="G49" s="45">
        <f>SUM(G47:G48)</f>
        <v>48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28</v>
      </c>
      <c r="H52" s="16">
        <f>G52/G54</f>
        <v>0.68292682926829273</v>
      </c>
    </row>
    <row r="53" spans="2:8" ht="16.5" thickBot="1" x14ac:dyDescent="0.3">
      <c r="B53"/>
      <c r="E53" s="15"/>
      <c r="F53" s="23" t="s">
        <v>85</v>
      </c>
      <c r="G53" s="28">
        <v>13</v>
      </c>
      <c r="H53" s="29">
        <f>G53/G54</f>
        <v>0.31707317073170732</v>
      </c>
    </row>
    <row r="54" spans="2:8" ht="16.5" thickBot="1" x14ac:dyDescent="0.3">
      <c r="B54"/>
      <c r="E54" s="27"/>
      <c r="F54" s="39" t="s">
        <v>15</v>
      </c>
      <c r="G54" s="45">
        <f>SUM(G52:G53)</f>
        <v>41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19</v>
      </c>
      <c r="H57" s="16">
        <f>G57/G59</f>
        <v>0.40425531914893614</v>
      </c>
    </row>
    <row r="58" spans="2:8" ht="16.5" thickBot="1" x14ac:dyDescent="0.3">
      <c r="B58"/>
      <c r="E58" s="15"/>
      <c r="F58" s="23" t="s">
        <v>88</v>
      </c>
      <c r="G58" s="28">
        <v>28</v>
      </c>
      <c r="H58" s="29">
        <f>G58/G59</f>
        <v>0.5957446808510638</v>
      </c>
    </row>
    <row r="59" spans="2:8" ht="16.5" thickBot="1" x14ac:dyDescent="0.3">
      <c r="B59"/>
      <c r="E59" s="27"/>
      <c r="F59" s="39" t="s">
        <v>15</v>
      </c>
      <c r="G59" s="45">
        <f>SUM(G57:G58)</f>
        <v>47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24</v>
      </c>
      <c r="H62" s="16">
        <f>G62/G64</f>
        <v>0.51063829787234039</v>
      </c>
    </row>
    <row r="63" spans="2:8" ht="16.5" thickBot="1" x14ac:dyDescent="0.3">
      <c r="B63"/>
      <c r="E63" s="15"/>
      <c r="F63" s="23" t="s">
        <v>91</v>
      </c>
      <c r="G63" s="28">
        <v>23</v>
      </c>
      <c r="H63" s="29">
        <f>G63/G64</f>
        <v>0.48936170212765956</v>
      </c>
    </row>
    <row r="64" spans="2:8" ht="16.5" thickBot="1" x14ac:dyDescent="0.3">
      <c r="B64"/>
      <c r="E64" s="27"/>
      <c r="F64" s="39" t="s">
        <v>15</v>
      </c>
      <c r="G64" s="45">
        <f>SUM(G62:G63)</f>
        <v>47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43</v>
      </c>
      <c r="H67" s="16">
        <f>G67/G70</f>
        <v>0.40952380952380951</v>
      </c>
    </row>
    <row r="68" spans="2:8" x14ac:dyDescent="0.25">
      <c r="B68"/>
      <c r="E68" s="15"/>
      <c r="F68" s="11" t="s">
        <v>94</v>
      </c>
      <c r="G68" s="9">
        <v>25</v>
      </c>
      <c r="H68" s="16">
        <f>G68/G70</f>
        <v>0.23809523809523808</v>
      </c>
    </row>
    <row r="69" spans="2:8" ht="16.5" thickBot="1" x14ac:dyDescent="0.3">
      <c r="B69"/>
      <c r="E69" s="15"/>
      <c r="F69" s="23" t="s">
        <v>95</v>
      </c>
      <c r="G69" s="28">
        <v>37</v>
      </c>
      <c r="H69" s="29">
        <f>G69/G70</f>
        <v>0.35238095238095241</v>
      </c>
    </row>
    <row r="70" spans="2:8" ht="16.5" thickBot="1" x14ac:dyDescent="0.3">
      <c r="B70"/>
      <c r="E70" s="27"/>
      <c r="F70" s="39" t="s">
        <v>15</v>
      </c>
      <c r="G70" s="45">
        <f>SUM(G67:G69)</f>
        <v>105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33</v>
      </c>
      <c r="H73" s="16">
        <f>G73/G75</f>
        <v>0.31132075471698112</v>
      </c>
    </row>
    <row r="74" spans="2:8" ht="16.5" thickBot="1" x14ac:dyDescent="0.3">
      <c r="B74"/>
      <c r="E74" s="15"/>
      <c r="F74" s="23" t="s">
        <v>98</v>
      </c>
      <c r="G74" s="28">
        <v>73</v>
      </c>
      <c r="H74" s="29">
        <f>G74/G75</f>
        <v>0.68867924528301883</v>
      </c>
    </row>
    <row r="75" spans="2:8" ht="16.5" thickBot="1" x14ac:dyDescent="0.3">
      <c r="B75"/>
      <c r="E75" s="27"/>
      <c r="F75" s="39" t="s">
        <v>15</v>
      </c>
      <c r="G75" s="45">
        <f>SUM(G73:G74)</f>
        <v>106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30</v>
      </c>
      <c r="H78" s="16">
        <f>G78/G82</f>
        <v>0.28301886792452829</v>
      </c>
    </row>
    <row r="79" spans="2:8" x14ac:dyDescent="0.25">
      <c r="B79"/>
      <c r="E79" s="22"/>
      <c r="F79" s="23" t="s">
        <v>101</v>
      </c>
      <c r="G79" s="28">
        <v>11</v>
      </c>
      <c r="H79" s="29">
        <f>G79/G82</f>
        <v>0.10377358490566038</v>
      </c>
    </row>
    <row r="80" spans="2:8" x14ac:dyDescent="0.25">
      <c r="B80"/>
      <c r="E80" s="15"/>
      <c r="F80" s="11" t="s">
        <v>635</v>
      </c>
      <c r="G80" s="9">
        <v>47</v>
      </c>
      <c r="H80" s="16">
        <f>G80/G82</f>
        <v>0.44339622641509435</v>
      </c>
    </row>
    <row r="81" spans="2:8" ht="16.5" thickBot="1" x14ac:dyDescent="0.3">
      <c r="B81"/>
      <c r="E81" s="17"/>
      <c r="F81" s="91" t="s">
        <v>636</v>
      </c>
      <c r="G81" s="40">
        <v>18</v>
      </c>
      <c r="H81" s="41">
        <f>G81/G82</f>
        <v>0.16981132075471697</v>
      </c>
    </row>
    <row r="82" spans="2:8" ht="16.5" thickBot="1" x14ac:dyDescent="0.3">
      <c r="B82"/>
      <c r="E82" s="104"/>
      <c r="F82" s="105" t="s">
        <v>15</v>
      </c>
      <c r="G82" s="106">
        <f>SUM(G78:G81)</f>
        <v>106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35</v>
      </c>
      <c r="H85" s="16">
        <f>G85/G88</f>
        <v>0.33980582524271846</v>
      </c>
    </row>
    <row r="86" spans="2:8" x14ac:dyDescent="0.25">
      <c r="B86"/>
      <c r="E86" s="15"/>
      <c r="F86" s="11" t="s">
        <v>104</v>
      </c>
      <c r="G86" s="9">
        <v>36</v>
      </c>
      <c r="H86" s="16">
        <f>G86/G88</f>
        <v>0.34951456310679613</v>
      </c>
    </row>
    <row r="87" spans="2:8" ht="16.5" thickBot="1" x14ac:dyDescent="0.3">
      <c r="B87"/>
      <c r="E87" s="15"/>
      <c r="F87" s="23" t="s">
        <v>105</v>
      </c>
      <c r="G87" s="28">
        <v>32</v>
      </c>
      <c r="H87" s="29">
        <f>G87/G88</f>
        <v>0.31067961165048541</v>
      </c>
    </row>
    <row r="88" spans="2:8" ht="16.5" thickBot="1" x14ac:dyDescent="0.3">
      <c r="B88"/>
      <c r="E88" s="27"/>
      <c r="F88" s="39" t="s">
        <v>15</v>
      </c>
      <c r="G88" s="45">
        <f>SUM(G85:G87)</f>
        <v>103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57</v>
      </c>
      <c r="H91" s="16">
        <f>G91/G93</f>
        <v>0.56999999999999995</v>
      </c>
    </row>
    <row r="92" spans="2:8" ht="16.5" thickBot="1" x14ac:dyDescent="0.3">
      <c r="B92"/>
      <c r="E92" s="15"/>
      <c r="F92" s="23" t="s">
        <v>108</v>
      </c>
      <c r="G92" s="28">
        <v>43</v>
      </c>
      <c r="H92" s="29">
        <f>G92/G93</f>
        <v>0.43</v>
      </c>
    </row>
    <row r="93" spans="2:8" ht="16.5" thickBot="1" x14ac:dyDescent="0.3">
      <c r="B93"/>
      <c r="E93" s="27"/>
      <c r="F93" s="39" t="s">
        <v>15</v>
      </c>
      <c r="G93" s="45">
        <f>SUM(G91:G92)</f>
        <v>100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46</v>
      </c>
      <c r="H96" s="16">
        <f>G96/G98</f>
        <v>0.48421052631578948</v>
      </c>
    </row>
    <row r="97" spans="2:8" ht="16.5" thickBot="1" x14ac:dyDescent="0.3">
      <c r="B97"/>
      <c r="E97" s="15"/>
      <c r="F97" s="23" t="s">
        <v>111</v>
      </c>
      <c r="G97" s="28">
        <v>49</v>
      </c>
      <c r="H97" s="29">
        <f>G97/G98</f>
        <v>0.51578947368421058</v>
      </c>
    </row>
    <row r="98" spans="2:8" ht="16.5" thickBot="1" x14ac:dyDescent="0.3">
      <c r="B98"/>
      <c r="E98" s="27"/>
      <c r="F98" s="39" t="s">
        <v>15</v>
      </c>
      <c r="G98" s="45">
        <f>SUM(G96:G97)</f>
        <v>95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17</v>
      </c>
      <c r="H101" s="16">
        <f>G101/G103</f>
        <v>0.47222222222222221</v>
      </c>
    </row>
    <row r="102" spans="2:8" ht="16.5" thickBot="1" x14ac:dyDescent="0.3">
      <c r="B102"/>
      <c r="E102" s="15"/>
      <c r="F102" s="23" t="s">
        <v>114</v>
      </c>
      <c r="G102" s="28">
        <v>19</v>
      </c>
      <c r="H102" s="29">
        <f>G102/G103</f>
        <v>0.52777777777777779</v>
      </c>
    </row>
    <row r="103" spans="2:8" ht="16.5" thickBot="1" x14ac:dyDescent="0.3">
      <c r="B103"/>
      <c r="E103" s="27"/>
      <c r="F103" s="39" t="s">
        <v>15</v>
      </c>
      <c r="G103" s="45">
        <f>SUM(G101:G102)</f>
        <v>36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10</v>
      </c>
      <c r="H106" s="16">
        <f>G106/G108</f>
        <v>0.30303030303030304</v>
      </c>
    </row>
    <row r="107" spans="2:8" ht="16.5" thickBot="1" x14ac:dyDescent="0.3">
      <c r="B107"/>
      <c r="E107" s="15"/>
      <c r="F107" s="23" t="s">
        <v>117</v>
      </c>
      <c r="G107" s="28">
        <v>23</v>
      </c>
      <c r="H107" s="29">
        <f>G107/G108</f>
        <v>0.69696969696969702</v>
      </c>
    </row>
    <row r="108" spans="2:8" ht="16.5" thickBot="1" x14ac:dyDescent="0.3">
      <c r="B108"/>
      <c r="E108" s="27"/>
      <c r="F108" s="39" t="s">
        <v>15</v>
      </c>
      <c r="G108" s="45">
        <f>SUM(G106:G107)</f>
        <v>33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20</v>
      </c>
      <c r="H111" s="16">
        <f>G111/G116</f>
        <v>0.37735849056603776</v>
      </c>
    </row>
    <row r="112" spans="2:8" x14ac:dyDescent="0.25">
      <c r="B112"/>
      <c r="E112" s="15"/>
      <c r="F112" s="11" t="s">
        <v>120</v>
      </c>
      <c r="G112" s="9">
        <v>2</v>
      </c>
      <c r="H112" s="16">
        <f>G112/G116</f>
        <v>3.7735849056603772E-2</v>
      </c>
    </row>
    <row r="113" spans="2:8" x14ac:dyDescent="0.25">
      <c r="B113"/>
      <c r="E113" s="15"/>
      <c r="F113" s="11" t="s">
        <v>121</v>
      </c>
      <c r="G113" s="9">
        <v>11</v>
      </c>
      <c r="H113" s="16">
        <f>G113/G116</f>
        <v>0.20754716981132076</v>
      </c>
    </row>
    <row r="114" spans="2:8" x14ac:dyDescent="0.25">
      <c r="B114"/>
      <c r="E114" s="15"/>
      <c r="F114" s="11" t="s">
        <v>122</v>
      </c>
      <c r="G114" s="9">
        <v>7</v>
      </c>
      <c r="H114" s="16">
        <f>G114/G116</f>
        <v>0.13207547169811321</v>
      </c>
    </row>
    <row r="115" spans="2:8" ht="16.5" thickBot="1" x14ac:dyDescent="0.3">
      <c r="B115"/>
      <c r="E115" s="15"/>
      <c r="F115" s="23" t="s">
        <v>123</v>
      </c>
      <c r="G115" s="28">
        <v>13</v>
      </c>
      <c r="H115" s="29">
        <f>G115/G116</f>
        <v>0.24528301886792453</v>
      </c>
    </row>
    <row r="116" spans="2:8" ht="16.5" thickBot="1" x14ac:dyDescent="0.3">
      <c r="B116"/>
      <c r="E116" s="27"/>
      <c r="F116" s="39" t="s">
        <v>15</v>
      </c>
      <c r="G116" s="45">
        <f>SUM(G111:G115)</f>
        <v>53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23</v>
      </c>
      <c r="H119" s="16">
        <f>G119/G121</f>
        <v>0.44230769230769229</v>
      </c>
    </row>
    <row r="120" spans="2:8" ht="16.5" thickBot="1" x14ac:dyDescent="0.3">
      <c r="B120"/>
      <c r="E120" s="15"/>
      <c r="F120" s="23" t="s">
        <v>126</v>
      </c>
      <c r="G120" s="28">
        <v>29</v>
      </c>
      <c r="H120" s="29">
        <f>G120/G121</f>
        <v>0.55769230769230771</v>
      </c>
    </row>
    <row r="121" spans="2:8" ht="16.5" thickBot="1" x14ac:dyDescent="0.3">
      <c r="B121"/>
      <c r="E121" s="27"/>
      <c r="F121" s="39" t="s">
        <v>15</v>
      </c>
      <c r="G121" s="45">
        <f>SUM(G119:G120)</f>
        <v>52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32</v>
      </c>
      <c r="H124" s="16">
        <f>G124/G127</f>
        <v>0.5714285714285714</v>
      </c>
    </row>
    <row r="125" spans="2:8" x14ac:dyDescent="0.25">
      <c r="B125"/>
      <c r="E125" s="15"/>
      <c r="F125" s="11" t="s">
        <v>129</v>
      </c>
      <c r="G125" s="9">
        <v>12</v>
      </c>
      <c r="H125" s="16">
        <f>G125/G127</f>
        <v>0.21428571428571427</v>
      </c>
    </row>
    <row r="126" spans="2:8" ht="16.5" thickBot="1" x14ac:dyDescent="0.3">
      <c r="B126"/>
      <c r="E126" s="15"/>
      <c r="F126" s="23" t="s">
        <v>130</v>
      </c>
      <c r="G126" s="28">
        <v>12</v>
      </c>
      <c r="H126" s="29">
        <f>G126/G127</f>
        <v>0.21428571428571427</v>
      </c>
    </row>
    <row r="127" spans="2:8" ht="16.5" thickBot="1" x14ac:dyDescent="0.3">
      <c r="B127"/>
      <c r="E127" s="27"/>
      <c r="F127" s="39" t="s">
        <v>15</v>
      </c>
      <c r="G127" s="45">
        <f>SUM(G124:G126)</f>
        <v>56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28</v>
      </c>
      <c r="H130" s="16">
        <f>G130/G134</f>
        <v>0.50909090909090904</v>
      </c>
    </row>
    <row r="131" spans="2:8" x14ac:dyDescent="0.25">
      <c r="B131"/>
      <c r="E131" s="15"/>
      <c r="F131" s="11" t="s">
        <v>133</v>
      </c>
      <c r="G131" s="9">
        <v>8</v>
      </c>
      <c r="H131" s="16">
        <f>G131/G134</f>
        <v>0.14545454545454545</v>
      </c>
    </row>
    <row r="132" spans="2:8" x14ac:dyDescent="0.25">
      <c r="B132"/>
      <c r="E132" s="15"/>
      <c r="F132" s="11" t="s">
        <v>134</v>
      </c>
      <c r="G132" s="9">
        <v>14</v>
      </c>
      <c r="H132" s="16">
        <f>G132/G134</f>
        <v>0.25454545454545452</v>
      </c>
    </row>
    <row r="133" spans="2:8" ht="16.5" thickBot="1" x14ac:dyDescent="0.3">
      <c r="B133"/>
      <c r="E133" s="15"/>
      <c r="F133" s="23" t="s">
        <v>135</v>
      </c>
      <c r="G133" s="28">
        <v>5</v>
      </c>
      <c r="H133" s="29">
        <f>G133/G134</f>
        <v>9.0909090909090912E-2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55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35</v>
      </c>
      <c r="H137" s="16">
        <f>G137/G139</f>
        <v>0.7</v>
      </c>
    </row>
    <row r="138" spans="2:8" ht="16.5" thickBot="1" x14ac:dyDescent="0.3">
      <c r="E138" s="15"/>
      <c r="F138" s="23" t="s">
        <v>138</v>
      </c>
      <c r="G138" s="28">
        <v>15</v>
      </c>
      <c r="H138" s="29">
        <f>G138/G139</f>
        <v>0.3</v>
      </c>
    </row>
    <row r="139" spans="2:8" ht="16.5" thickBot="1" x14ac:dyDescent="0.3">
      <c r="E139" s="27"/>
      <c r="F139" s="39" t="s">
        <v>15</v>
      </c>
      <c r="G139" s="45">
        <f>SUM(G137:G138)</f>
        <v>50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6</v>
      </c>
      <c r="H142" s="16">
        <f>G142/G146</f>
        <v>0.10909090909090909</v>
      </c>
    </row>
    <row r="143" spans="2:8" x14ac:dyDescent="0.25">
      <c r="E143" s="15"/>
      <c r="F143" s="11" t="s">
        <v>141</v>
      </c>
      <c r="G143" s="9">
        <v>17</v>
      </c>
      <c r="H143" s="16">
        <f>G143/G146</f>
        <v>0.30909090909090908</v>
      </c>
    </row>
    <row r="144" spans="2:8" x14ac:dyDescent="0.25">
      <c r="E144" s="15"/>
      <c r="F144" s="11" t="s">
        <v>142</v>
      </c>
      <c r="G144" s="9">
        <v>10</v>
      </c>
      <c r="H144" s="16">
        <f>G144/G146</f>
        <v>0.18181818181818182</v>
      </c>
    </row>
    <row r="145" spans="5:8" ht="16.5" thickBot="1" x14ac:dyDescent="0.3">
      <c r="E145" s="15"/>
      <c r="F145" s="23" t="s">
        <v>143</v>
      </c>
      <c r="G145" s="28">
        <v>22</v>
      </c>
      <c r="H145" s="29">
        <f>G145/G146</f>
        <v>0.4</v>
      </c>
    </row>
    <row r="146" spans="5:8" ht="16.5" thickBot="1" x14ac:dyDescent="0.3">
      <c r="E146" s="27"/>
      <c r="F146" s="39" t="s">
        <v>15</v>
      </c>
      <c r="G146" s="45">
        <f>SUM(G142:G145)</f>
        <v>55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25</v>
      </c>
      <c r="H149" s="16">
        <f>G149/G152</f>
        <v>0.44642857142857145</v>
      </c>
    </row>
    <row r="150" spans="5:8" x14ac:dyDescent="0.25">
      <c r="E150" s="15"/>
      <c r="F150" s="11" t="s">
        <v>146</v>
      </c>
      <c r="G150" s="9">
        <v>12</v>
      </c>
      <c r="H150" s="16">
        <f>G150/G152</f>
        <v>0.21428571428571427</v>
      </c>
    </row>
    <row r="151" spans="5:8" ht="16.5" thickBot="1" x14ac:dyDescent="0.3">
      <c r="E151" s="15"/>
      <c r="F151" s="23" t="s">
        <v>147</v>
      </c>
      <c r="G151" s="28">
        <v>19</v>
      </c>
      <c r="H151" s="29">
        <f>G151/G152</f>
        <v>0.3392857142857143</v>
      </c>
    </row>
    <row r="152" spans="5:8" ht="16.5" thickBot="1" x14ac:dyDescent="0.3">
      <c r="E152" s="27"/>
      <c r="F152" s="39" t="s">
        <v>15</v>
      </c>
      <c r="G152" s="45">
        <f>SUM(G149:G151)</f>
        <v>56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25</v>
      </c>
      <c r="H155" s="16">
        <f>G155/G158</f>
        <v>0.43103448275862066</v>
      </c>
    </row>
    <row r="156" spans="5:8" x14ac:dyDescent="0.25">
      <c r="E156" s="15"/>
      <c r="F156" s="11" t="s">
        <v>150</v>
      </c>
      <c r="G156" s="9">
        <v>7</v>
      </c>
      <c r="H156" s="16">
        <f>G156/G158</f>
        <v>0.1206896551724138</v>
      </c>
    </row>
    <row r="157" spans="5:8" ht="16.5" thickBot="1" x14ac:dyDescent="0.3">
      <c r="E157" s="15"/>
      <c r="F157" s="23" t="s">
        <v>151</v>
      </c>
      <c r="G157" s="28">
        <v>26</v>
      </c>
      <c r="H157" s="29">
        <f>G157/G158</f>
        <v>0.44827586206896552</v>
      </c>
    </row>
    <row r="158" spans="5:8" ht="16.5" thickBot="1" x14ac:dyDescent="0.3">
      <c r="E158" s="27"/>
      <c r="F158" s="39" t="s">
        <v>15</v>
      </c>
      <c r="G158" s="45">
        <f>SUM(G155:G157)</f>
        <v>58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38</v>
      </c>
      <c r="H161" s="16">
        <f>G161/G163</f>
        <v>0.70370370370370372</v>
      </c>
    </row>
    <row r="162" spans="5:8" ht="16.5" thickBot="1" x14ac:dyDescent="0.3">
      <c r="E162" s="15"/>
      <c r="F162" s="23" t="s">
        <v>154</v>
      </c>
      <c r="G162" s="28">
        <v>16</v>
      </c>
      <c r="H162" s="29">
        <f>G162/G163</f>
        <v>0.29629629629629628</v>
      </c>
    </row>
    <row r="163" spans="5:8" ht="16.5" thickBot="1" x14ac:dyDescent="0.3">
      <c r="E163" s="27"/>
      <c r="F163" s="39" t="s">
        <v>15</v>
      </c>
      <c r="G163" s="45">
        <f>SUM(G161:G162)</f>
        <v>54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28</v>
      </c>
      <c r="H166" s="16">
        <f>G166/G168</f>
        <v>0.52830188679245282</v>
      </c>
    </row>
    <row r="167" spans="5:8" ht="16.5" thickBot="1" x14ac:dyDescent="0.3">
      <c r="E167" s="15"/>
      <c r="F167" s="23" t="s">
        <v>157</v>
      </c>
      <c r="G167" s="28">
        <v>25</v>
      </c>
      <c r="H167" s="29">
        <f>G167/G168</f>
        <v>0.47169811320754718</v>
      </c>
    </row>
    <row r="168" spans="5:8" ht="16.5" thickBot="1" x14ac:dyDescent="0.3">
      <c r="E168" s="27"/>
      <c r="F168" s="39" t="s">
        <v>15</v>
      </c>
      <c r="G168" s="45">
        <f>SUM(G166:G167)</f>
        <v>53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25</v>
      </c>
      <c r="H171" s="16">
        <f>G171/G176</f>
        <v>0.17985611510791366</v>
      </c>
    </row>
    <row r="172" spans="5:8" x14ac:dyDescent="0.25">
      <c r="E172" s="15"/>
      <c r="F172" s="11" t="s">
        <v>50</v>
      </c>
      <c r="G172" s="9">
        <v>58</v>
      </c>
      <c r="H172" s="16">
        <f>G172/G176</f>
        <v>0.41726618705035973</v>
      </c>
    </row>
    <row r="173" spans="5:8" x14ac:dyDescent="0.25">
      <c r="E173" s="15"/>
      <c r="F173" s="11" t="s">
        <v>160</v>
      </c>
      <c r="G173" s="9">
        <v>23</v>
      </c>
      <c r="H173" s="16">
        <f>G173/G176</f>
        <v>0.16546762589928057</v>
      </c>
    </row>
    <row r="174" spans="5:8" x14ac:dyDescent="0.25">
      <c r="E174" s="15"/>
      <c r="F174" s="11" t="s">
        <v>161</v>
      </c>
      <c r="G174" s="9">
        <v>13</v>
      </c>
      <c r="H174" s="16">
        <f>G174/G176</f>
        <v>9.3525179856115109E-2</v>
      </c>
    </row>
    <row r="175" spans="5:8" ht="16.5" thickBot="1" x14ac:dyDescent="0.3">
      <c r="E175" s="15"/>
      <c r="F175" s="23" t="s">
        <v>162</v>
      </c>
      <c r="G175" s="28">
        <v>20</v>
      </c>
      <c r="H175" s="29">
        <f>G175/G176</f>
        <v>0.14388489208633093</v>
      </c>
    </row>
    <row r="176" spans="5:8" ht="16.5" thickBot="1" x14ac:dyDescent="0.3">
      <c r="E176" s="27"/>
      <c r="F176" s="39" t="s">
        <v>15</v>
      </c>
      <c r="G176" s="45">
        <f>SUM(G171:G175)</f>
        <v>139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100</v>
      </c>
      <c r="H179" s="16">
        <f>G179/G181</f>
        <v>0.8</v>
      </c>
    </row>
    <row r="180" spans="5:8" ht="16.5" thickBot="1" x14ac:dyDescent="0.3">
      <c r="E180" s="15"/>
      <c r="F180" s="23" t="s">
        <v>165</v>
      </c>
      <c r="G180" s="28">
        <v>25</v>
      </c>
      <c r="H180" s="29">
        <f>G180/G181</f>
        <v>0.2</v>
      </c>
    </row>
    <row r="181" spans="5:8" ht="16.5" thickBot="1" x14ac:dyDescent="0.3">
      <c r="E181" s="27"/>
      <c r="F181" s="39" t="s">
        <v>15</v>
      </c>
      <c r="G181" s="45">
        <f>SUM(G179:G180)</f>
        <v>125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96</v>
      </c>
      <c r="H184" s="16">
        <f>G184/G186</f>
        <v>0.72180451127819545</v>
      </c>
    </row>
    <row r="185" spans="5:8" ht="16.5" thickBot="1" x14ac:dyDescent="0.3">
      <c r="E185" s="15"/>
      <c r="F185" s="23" t="s">
        <v>168</v>
      </c>
      <c r="G185" s="28">
        <v>37</v>
      </c>
      <c r="H185" s="29">
        <f>G185/G186</f>
        <v>0.2781954887218045</v>
      </c>
    </row>
    <row r="186" spans="5:8" ht="16.5" thickBot="1" x14ac:dyDescent="0.3">
      <c r="E186" s="27"/>
      <c r="F186" s="39" t="s">
        <v>15</v>
      </c>
      <c r="G186" s="45">
        <f>SUM(G184:G185)</f>
        <v>133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6.375" customWidth="1"/>
    <col min="16" max="16" width="10.875" style="1"/>
    <col min="17" max="17" width="12.6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  <c r="O2" s="12" t="s">
        <v>436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18</v>
      </c>
      <c r="C3" s="16">
        <f>B3/B16</f>
        <v>7.0422535211267607E-3</v>
      </c>
      <c r="E3" s="15" t="s">
        <v>56</v>
      </c>
      <c r="F3" s="8" t="s">
        <v>57</v>
      </c>
      <c r="G3" s="9">
        <v>268</v>
      </c>
      <c r="H3" s="16">
        <f>G3/G5</f>
        <v>0.58515283842794763</v>
      </c>
      <c r="J3" s="15"/>
      <c r="K3" s="8" t="s">
        <v>173</v>
      </c>
      <c r="L3" s="9">
        <v>165</v>
      </c>
      <c r="M3" s="16">
        <f>L3/L5</f>
        <v>0.54635761589403975</v>
      </c>
      <c r="O3" s="15" t="s">
        <v>486</v>
      </c>
      <c r="P3" s="9">
        <v>1516</v>
      </c>
      <c r="Q3" s="16">
        <f>P3/P5</f>
        <v>0.66200873362445412</v>
      </c>
    </row>
    <row r="4" spans="1:17" ht="16.5" thickBot="1" x14ac:dyDescent="0.3">
      <c r="A4" s="15" t="s">
        <v>3</v>
      </c>
      <c r="B4" s="9">
        <v>289</v>
      </c>
      <c r="C4" s="16">
        <f>B4/B16</f>
        <v>0.11306729264475743</v>
      </c>
      <c r="E4" s="15"/>
      <c r="F4" s="24" t="s">
        <v>58</v>
      </c>
      <c r="G4" s="28">
        <v>190</v>
      </c>
      <c r="H4" s="29">
        <f>G4/G5</f>
        <v>0.41484716157205243</v>
      </c>
      <c r="J4" s="15"/>
      <c r="K4" s="10" t="s">
        <v>172</v>
      </c>
      <c r="L4" s="28">
        <v>137</v>
      </c>
      <c r="M4" s="29">
        <f>L4/L5</f>
        <v>0.45364238410596025</v>
      </c>
      <c r="O4" s="17" t="s">
        <v>438</v>
      </c>
      <c r="P4" s="40">
        <v>774</v>
      </c>
      <c r="Q4" s="41">
        <f>P4/P5</f>
        <v>0.33799126637554583</v>
      </c>
    </row>
    <row r="5" spans="1:17" ht="16.5" thickBot="1" x14ac:dyDescent="0.3">
      <c r="A5" s="15" t="s">
        <v>4</v>
      </c>
      <c r="B5" s="9">
        <v>2</v>
      </c>
      <c r="C5" s="16">
        <f>B5/B16</f>
        <v>7.8247261345852897E-4</v>
      </c>
      <c r="E5" s="27"/>
      <c r="F5" s="32" t="s">
        <v>15</v>
      </c>
      <c r="G5" s="45">
        <f>SUM(G3:G4)</f>
        <v>458</v>
      </c>
      <c r="H5" s="34">
        <f>SUM(H3:H4)</f>
        <v>1</v>
      </c>
      <c r="J5" s="27"/>
      <c r="K5" s="32" t="s">
        <v>15</v>
      </c>
      <c r="L5" s="45">
        <f>SUM(L3:L4)</f>
        <v>302</v>
      </c>
      <c r="M5" s="34">
        <f>SUM(M3:M4)</f>
        <v>1</v>
      </c>
      <c r="O5" s="32" t="s">
        <v>15</v>
      </c>
      <c r="P5" s="45">
        <f>SUM(P3:P4)</f>
        <v>2290</v>
      </c>
      <c r="Q5" s="34">
        <f>SUM(Q3:Q4)</f>
        <v>1</v>
      </c>
    </row>
    <row r="6" spans="1:17" ht="16.5" thickBot="1" x14ac:dyDescent="0.3">
      <c r="A6" s="15" t="s">
        <v>5</v>
      </c>
      <c r="B6" s="9">
        <v>658</v>
      </c>
      <c r="C6" s="16">
        <f>B6/B16</f>
        <v>0.25743348982785602</v>
      </c>
    </row>
    <row r="7" spans="1:17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1</v>
      </c>
      <c r="C8" s="16">
        <f>B8/B16</f>
        <v>3.9123630672926448E-4</v>
      </c>
      <c r="E8" s="15"/>
      <c r="F8" s="8" t="s">
        <v>60</v>
      </c>
      <c r="G8" s="9">
        <v>152</v>
      </c>
      <c r="H8" s="16">
        <f>G8/G11</f>
        <v>0.29629629629629628</v>
      </c>
      <c r="J8" s="15"/>
      <c r="K8" s="8" t="s">
        <v>210</v>
      </c>
      <c r="L8" s="9">
        <v>316</v>
      </c>
      <c r="M8" s="16">
        <f>L8/L10</f>
        <v>0.56428571428571428</v>
      </c>
    </row>
    <row r="9" spans="1:17" ht="16.5" thickBot="1" x14ac:dyDescent="0.3">
      <c r="A9" s="15" t="s">
        <v>8</v>
      </c>
      <c r="B9" s="9">
        <v>25</v>
      </c>
      <c r="C9" s="16">
        <f>B9/B16</f>
        <v>9.7809076682316125E-3</v>
      </c>
      <c r="E9" s="15"/>
      <c r="F9" s="8" t="s">
        <v>61</v>
      </c>
      <c r="G9" s="9">
        <v>184</v>
      </c>
      <c r="H9" s="16">
        <f>G9/G11</f>
        <v>0.35867446393762181</v>
      </c>
      <c r="J9" s="15"/>
      <c r="K9" s="24" t="s">
        <v>211</v>
      </c>
      <c r="L9" s="28">
        <v>244</v>
      </c>
      <c r="M9" s="29">
        <f>L9/L10</f>
        <v>0.43571428571428572</v>
      </c>
    </row>
    <row r="10" spans="1:17" ht="16.5" thickBot="1" x14ac:dyDescent="0.3">
      <c r="A10" s="15" t="s">
        <v>9</v>
      </c>
      <c r="B10" s="9">
        <v>65</v>
      </c>
      <c r="C10" s="16">
        <f>B10/B16</f>
        <v>2.543035993740219E-2</v>
      </c>
      <c r="E10" s="15"/>
      <c r="F10" s="24" t="s">
        <v>62</v>
      </c>
      <c r="G10" s="28">
        <v>177</v>
      </c>
      <c r="H10" s="29">
        <f>G10/G11</f>
        <v>0.34502923976608185</v>
      </c>
      <c r="J10" s="27"/>
      <c r="K10" s="32" t="s">
        <v>15</v>
      </c>
      <c r="L10" s="45">
        <f>SUM(L8:L9)</f>
        <v>560</v>
      </c>
      <c r="M10" s="34">
        <f>SUM(M8:M9)</f>
        <v>1</v>
      </c>
    </row>
    <row r="11" spans="1:17" ht="16.5" thickBot="1" x14ac:dyDescent="0.3">
      <c r="A11" s="15" t="s">
        <v>10</v>
      </c>
      <c r="B11" s="9">
        <v>3</v>
      </c>
      <c r="C11" s="16">
        <f>B11/B16</f>
        <v>1.1737089201877935E-3</v>
      </c>
      <c r="E11" s="27"/>
      <c r="F11" s="32" t="s">
        <v>15</v>
      </c>
      <c r="G11" s="45">
        <f>SUM(G8:G10)</f>
        <v>513</v>
      </c>
      <c r="H11" s="34">
        <f>SUM(H8:H10)</f>
        <v>1</v>
      </c>
    </row>
    <row r="12" spans="1:17" ht="16.5" thickBot="1" x14ac:dyDescent="0.3">
      <c r="A12" s="15" t="s">
        <v>11</v>
      </c>
      <c r="B12" s="9">
        <v>353</v>
      </c>
      <c r="C12" s="16">
        <f>B12/B16</f>
        <v>0.13810641627543035</v>
      </c>
      <c r="F12" s="4"/>
      <c r="J12" s="12" t="s">
        <v>215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295</v>
      </c>
      <c r="M13" s="16">
        <f>L13/L15</f>
        <v>0.55765595463137996</v>
      </c>
    </row>
    <row r="14" spans="1:17" ht="16.5" thickBot="1" x14ac:dyDescent="0.3">
      <c r="A14" s="15" t="s">
        <v>13</v>
      </c>
      <c r="B14" s="9">
        <v>1126</v>
      </c>
      <c r="C14" s="16">
        <f>B14/B16</f>
        <v>0.44053208137715177</v>
      </c>
      <c r="E14" s="21"/>
      <c r="F14" s="10" t="s">
        <v>64</v>
      </c>
      <c r="G14" s="9">
        <v>179</v>
      </c>
      <c r="H14" s="16">
        <f>G14/G17</f>
        <v>0.36605316973415131</v>
      </c>
      <c r="J14" s="15"/>
      <c r="K14" s="10" t="s">
        <v>212</v>
      </c>
      <c r="L14" s="28">
        <v>234</v>
      </c>
      <c r="M14" s="29">
        <f>L14/L15</f>
        <v>0.44234404536862004</v>
      </c>
    </row>
    <row r="15" spans="1:17" ht="16.5" thickBot="1" x14ac:dyDescent="0.3">
      <c r="A15" s="22" t="s">
        <v>14</v>
      </c>
      <c r="B15" s="28">
        <v>16</v>
      </c>
      <c r="C15" s="29">
        <f>B15/B16</f>
        <v>6.2597809076682318E-3</v>
      </c>
      <c r="E15" s="21"/>
      <c r="F15" s="10" t="s">
        <v>65</v>
      </c>
      <c r="G15" s="9">
        <v>227</v>
      </c>
      <c r="H15" s="16">
        <f>G15/G17</f>
        <v>0.46421267893660534</v>
      </c>
      <c r="J15" s="27"/>
      <c r="K15" s="32" t="s">
        <v>15</v>
      </c>
      <c r="L15" s="45">
        <f>SUM(L13:L14)</f>
        <v>529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2556</v>
      </c>
      <c r="C16" s="34">
        <f>SUM(C3:C15)</f>
        <v>0.99999999999999989</v>
      </c>
      <c r="E16" s="15"/>
      <c r="F16" s="31" t="s">
        <v>66</v>
      </c>
      <c r="G16" s="28">
        <v>83</v>
      </c>
      <c r="H16" s="29">
        <f>G16/G17</f>
        <v>0.16973415132924335</v>
      </c>
    </row>
    <row r="17" spans="1:13" ht="16.5" thickBot="1" x14ac:dyDescent="0.3">
      <c r="E17" s="27"/>
      <c r="F17" s="38" t="s">
        <v>15</v>
      </c>
      <c r="G17" s="45">
        <f>SUM(G14:G16)</f>
        <v>489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268</v>
      </c>
      <c r="M18" s="16">
        <f>L18/L20</f>
        <v>0.69973890339425593</v>
      </c>
    </row>
    <row r="19" spans="1:13" ht="16.5" thickBot="1" x14ac:dyDescent="0.3">
      <c r="A19" s="15" t="s">
        <v>19</v>
      </c>
      <c r="B19" s="9">
        <v>39</v>
      </c>
      <c r="C19" s="16">
        <f>B19/B24</f>
        <v>1.683937823834197E-2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115</v>
      </c>
      <c r="M19" s="29">
        <f>L19/L20</f>
        <v>0.30026109660574413</v>
      </c>
    </row>
    <row r="20" spans="1:13" ht="16.5" thickBot="1" x14ac:dyDescent="0.3">
      <c r="A20" s="15" t="s">
        <v>20</v>
      </c>
      <c r="B20" s="9">
        <v>43</v>
      </c>
      <c r="C20" s="16">
        <f>B20/B24</f>
        <v>1.8566493955094993E-2</v>
      </c>
      <c r="E20" s="15"/>
      <c r="F20" s="11" t="s">
        <v>68</v>
      </c>
      <c r="G20" s="9">
        <v>279</v>
      </c>
      <c r="H20" s="16">
        <f>G20/G22</f>
        <v>0.59110169491525422</v>
      </c>
      <c r="J20" s="27"/>
      <c r="K20" s="32" t="s">
        <v>15</v>
      </c>
      <c r="L20" s="45">
        <f>SUM(L18:L19)</f>
        <v>383</v>
      </c>
      <c r="M20" s="34">
        <f>SUM(M18:M19)</f>
        <v>1</v>
      </c>
    </row>
    <row r="21" spans="1:13" ht="16.5" thickBot="1" x14ac:dyDescent="0.3">
      <c r="A21" s="15" t="s">
        <v>21</v>
      </c>
      <c r="B21" s="9">
        <v>555</v>
      </c>
      <c r="C21" s="16">
        <f>B21/B24</f>
        <v>0.23963730569948186</v>
      </c>
      <c r="E21" s="15"/>
      <c r="F21" s="23" t="s">
        <v>69</v>
      </c>
      <c r="G21" s="28">
        <v>193</v>
      </c>
      <c r="H21" s="29">
        <f>G21/G22</f>
        <v>0.40889830508474578</v>
      </c>
    </row>
    <row r="22" spans="1:13" ht="16.5" thickBot="1" x14ac:dyDescent="0.3">
      <c r="A22" s="15" t="s">
        <v>22</v>
      </c>
      <c r="B22" s="9">
        <v>22</v>
      </c>
      <c r="C22" s="16">
        <f>B22/B24</f>
        <v>9.4991364421416237E-3</v>
      </c>
      <c r="E22" s="27"/>
      <c r="F22" s="39" t="s">
        <v>15</v>
      </c>
      <c r="G22" s="45">
        <f>SUM(G20:G21)</f>
        <v>472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1657</v>
      </c>
      <c r="C23" s="29">
        <f>B23/B24</f>
        <v>0.7154576856649395</v>
      </c>
      <c r="F23" s="3"/>
      <c r="J23" s="15"/>
      <c r="K23" s="8" t="s">
        <v>265</v>
      </c>
      <c r="L23" s="9">
        <v>526</v>
      </c>
      <c r="M23" s="16">
        <f>L23/L25</f>
        <v>0.69853917662682607</v>
      </c>
    </row>
    <row r="24" spans="1:13" ht="16.5" thickBot="1" x14ac:dyDescent="0.3">
      <c r="A24" s="35" t="s">
        <v>15</v>
      </c>
      <c r="B24" s="45">
        <f>SUM(B19:B23)</f>
        <v>2316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227</v>
      </c>
      <c r="M24" s="29">
        <f>L24/L25</f>
        <v>0.30146082337317398</v>
      </c>
    </row>
    <row r="25" spans="1:13" ht="16.5" thickBot="1" x14ac:dyDescent="0.3">
      <c r="E25" s="15"/>
      <c r="F25" s="11" t="s">
        <v>71</v>
      </c>
      <c r="G25" s="9">
        <v>180</v>
      </c>
      <c r="H25" s="16">
        <f>G25/G29</f>
        <v>0.4</v>
      </c>
      <c r="J25" s="27"/>
      <c r="K25" s="32" t="s">
        <v>15</v>
      </c>
      <c r="L25" s="45">
        <f>SUM(L23:L24)</f>
        <v>753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58</v>
      </c>
      <c r="H26" s="16">
        <f>G26/G29</f>
        <v>0.12888888888888889</v>
      </c>
    </row>
    <row r="27" spans="1:13" x14ac:dyDescent="0.25">
      <c r="A27" s="15" t="s">
        <v>38</v>
      </c>
      <c r="B27" s="9">
        <v>324</v>
      </c>
      <c r="C27" s="16">
        <f>B27/B29</f>
        <v>0.18305084745762712</v>
      </c>
      <c r="E27" s="15"/>
      <c r="F27" s="11" t="s">
        <v>73</v>
      </c>
      <c r="G27" s="9">
        <v>56</v>
      </c>
      <c r="H27" s="16">
        <f>G27/G29</f>
        <v>0.12444444444444444</v>
      </c>
    </row>
    <row r="28" spans="1:13" ht="16.5" thickBot="1" x14ac:dyDescent="0.3">
      <c r="A28" s="22" t="s">
        <v>39</v>
      </c>
      <c r="B28" s="28">
        <v>1446</v>
      </c>
      <c r="C28" s="29">
        <f>B28/B29</f>
        <v>0.81694915254237288</v>
      </c>
      <c r="E28" s="15"/>
      <c r="F28" s="23" t="s">
        <v>74</v>
      </c>
      <c r="G28" s="28">
        <v>156</v>
      </c>
      <c r="H28" s="29">
        <f>G28/G29</f>
        <v>0.34666666666666668</v>
      </c>
    </row>
    <row r="29" spans="1:13" ht="16.5" thickBot="1" x14ac:dyDescent="0.3">
      <c r="A29" s="32" t="s">
        <v>15</v>
      </c>
      <c r="B29" s="45">
        <f>SUM(B27:B28)</f>
        <v>1770</v>
      </c>
      <c r="C29" s="34">
        <f>SUM(C27:C28)</f>
        <v>1</v>
      </c>
      <c r="E29" s="27"/>
      <c r="F29" s="39" t="s">
        <v>15</v>
      </c>
      <c r="G29" s="45">
        <f>SUM(G25:G28)</f>
        <v>450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1350</v>
      </c>
      <c r="C32" s="16">
        <f>B32/B34</f>
        <v>0.66931085770946952</v>
      </c>
      <c r="E32" s="15"/>
      <c r="F32" s="11" t="s">
        <v>628</v>
      </c>
      <c r="G32" s="95">
        <v>207</v>
      </c>
      <c r="H32" s="16">
        <f>G32/G37</f>
        <v>0.47368421052631576</v>
      </c>
    </row>
    <row r="33" spans="1:8" ht="16.5" thickBot="1" x14ac:dyDescent="0.3">
      <c r="A33" s="22" t="s">
        <v>54</v>
      </c>
      <c r="B33" s="28">
        <v>667</v>
      </c>
      <c r="C33" s="29">
        <f>B33/B34</f>
        <v>0.33068914229053048</v>
      </c>
      <c r="E33" s="15"/>
      <c r="F33" s="11" t="s">
        <v>629</v>
      </c>
      <c r="G33" s="95">
        <v>66</v>
      </c>
      <c r="H33" s="16">
        <f>G33/G37</f>
        <v>0.15102974828375287</v>
      </c>
    </row>
    <row r="34" spans="1:8" ht="16.5" thickBot="1" x14ac:dyDescent="0.3">
      <c r="A34" s="32" t="s">
        <v>15</v>
      </c>
      <c r="B34" s="45">
        <f>SUM(B32:B33)</f>
        <v>2017</v>
      </c>
      <c r="C34" s="34">
        <f>SUM(C32:C33)</f>
        <v>1</v>
      </c>
      <c r="E34" s="15"/>
      <c r="F34" s="11" t="s">
        <v>630</v>
      </c>
      <c r="G34" s="95">
        <v>64</v>
      </c>
      <c r="H34" s="16">
        <f>G34/G37</f>
        <v>0.14645308924485126</v>
      </c>
    </row>
    <row r="35" spans="1:8" x14ac:dyDescent="0.25">
      <c r="E35" s="15"/>
      <c r="F35" s="11" t="s">
        <v>631</v>
      </c>
      <c r="G35" s="95">
        <v>82</v>
      </c>
      <c r="H35" s="16">
        <f>G35/G37</f>
        <v>0.18764302059496568</v>
      </c>
    </row>
    <row r="36" spans="1:8" ht="16.5" thickBot="1" x14ac:dyDescent="0.3">
      <c r="E36" s="15"/>
      <c r="F36" s="23" t="s">
        <v>632</v>
      </c>
      <c r="G36" s="96">
        <v>18</v>
      </c>
      <c r="H36" s="29">
        <f>G36/G37</f>
        <v>4.1189931350114416E-2</v>
      </c>
    </row>
    <row r="37" spans="1:8" ht="16.5" thickBot="1" x14ac:dyDescent="0.3">
      <c r="E37" s="27"/>
      <c r="F37" s="39" t="s">
        <v>15</v>
      </c>
      <c r="G37" s="97">
        <f>SUM(G32:G36)</f>
        <v>437</v>
      </c>
      <c r="H37" s="37">
        <f>SUM(H32:H36)</f>
        <v>0.99999999999999989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204</v>
      </c>
      <c r="H40" s="16">
        <f>G40/G44</f>
        <v>0.47887323943661969</v>
      </c>
    </row>
    <row r="41" spans="1:8" x14ac:dyDescent="0.25">
      <c r="E41" s="15"/>
      <c r="F41" s="11" t="s">
        <v>77</v>
      </c>
      <c r="G41" s="9">
        <v>56</v>
      </c>
      <c r="H41" s="16">
        <f>G41/G44</f>
        <v>0.13145539906103287</v>
      </c>
    </row>
    <row r="42" spans="1:8" x14ac:dyDescent="0.25">
      <c r="B42"/>
      <c r="E42" s="15"/>
      <c r="F42" s="11" t="s">
        <v>78</v>
      </c>
      <c r="G42" s="9">
        <v>101</v>
      </c>
      <c r="H42" s="16">
        <f>G42/G44</f>
        <v>0.23708920187793428</v>
      </c>
    </row>
    <row r="43" spans="1:8" ht="16.5" thickBot="1" x14ac:dyDescent="0.3">
      <c r="B43"/>
      <c r="E43" s="15"/>
      <c r="F43" s="23" t="s">
        <v>79</v>
      </c>
      <c r="G43" s="28">
        <v>65</v>
      </c>
      <c r="H43" s="29">
        <f>G43/G44</f>
        <v>0.15258215962441316</v>
      </c>
    </row>
    <row r="44" spans="1:8" ht="16.5" thickBot="1" x14ac:dyDescent="0.3">
      <c r="B44"/>
      <c r="E44" s="27"/>
      <c r="F44" s="39" t="s">
        <v>15</v>
      </c>
      <c r="G44" s="45">
        <f>SUM(G40:G43)</f>
        <v>426</v>
      </c>
      <c r="H44" s="34">
        <f>SUM(H40:H43)</f>
        <v>0.99999999999999989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298</v>
      </c>
      <c r="H47" s="16">
        <f>G47/G49</f>
        <v>0.72682926829268291</v>
      </c>
    </row>
    <row r="48" spans="1:8" ht="16.5" thickBot="1" x14ac:dyDescent="0.3">
      <c r="B48"/>
      <c r="E48" s="15"/>
      <c r="F48" s="23" t="s">
        <v>82</v>
      </c>
      <c r="G48" s="28">
        <v>112</v>
      </c>
      <c r="H48" s="29">
        <f>G48/G49</f>
        <v>0.27317073170731709</v>
      </c>
    </row>
    <row r="49" spans="2:8" ht="16.5" thickBot="1" x14ac:dyDescent="0.3">
      <c r="B49"/>
      <c r="E49" s="27"/>
      <c r="F49" s="39" t="s">
        <v>15</v>
      </c>
      <c r="G49" s="45">
        <f>SUM(G47:G48)</f>
        <v>410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311</v>
      </c>
      <c r="H52" s="16">
        <f>G52/G54</f>
        <v>0.79336734693877553</v>
      </c>
    </row>
    <row r="53" spans="2:8" ht="16.5" thickBot="1" x14ac:dyDescent="0.3">
      <c r="B53"/>
      <c r="E53" s="15"/>
      <c r="F53" s="23" t="s">
        <v>85</v>
      </c>
      <c r="G53" s="28">
        <v>81</v>
      </c>
      <c r="H53" s="29">
        <f>G53/G54</f>
        <v>0.2066326530612245</v>
      </c>
    </row>
    <row r="54" spans="2:8" ht="16.5" thickBot="1" x14ac:dyDescent="0.3">
      <c r="B54"/>
      <c r="E54" s="27"/>
      <c r="F54" s="39" t="s">
        <v>15</v>
      </c>
      <c r="G54" s="45">
        <f>SUM(G52:G53)</f>
        <v>392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163</v>
      </c>
      <c r="H57" s="16">
        <f>G57/G59</f>
        <v>0.39950980392156865</v>
      </c>
    </row>
    <row r="58" spans="2:8" ht="16.5" thickBot="1" x14ac:dyDescent="0.3">
      <c r="B58"/>
      <c r="E58" s="15"/>
      <c r="F58" s="23" t="s">
        <v>88</v>
      </c>
      <c r="G58" s="28">
        <v>245</v>
      </c>
      <c r="H58" s="29">
        <f>G58/G59</f>
        <v>0.60049019607843135</v>
      </c>
    </row>
    <row r="59" spans="2:8" ht="16.5" thickBot="1" x14ac:dyDescent="0.3">
      <c r="B59"/>
      <c r="E59" s="27"/>
      <c r="F59" s="39" t="s">
        <v>15</v>
      </c>
      <c r="G59" s="45">
        <f>SUM(G57:G58)</f>
        <v>408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212</v>
      </c>
      <c r="H62" s="16">
        <f>G62/G64</f>
        <v>0.5059665871121718</v>
      </c>
    </row>
    <row r="63" spans="2:8" ht="16.5" thickBot="1" x14ac:dyDescent="0.3">
      <c r="B63"/>
      <c r="E63" s="15"/>
      <c r="F63" s="23" t="s">
        <v>91</v>
      </c>
      <c r="G63" s="28">
        <v>207</v>
      </c>
      <c r="H63" s="29">
        <f>G63/G64</f>
        <v>0.49403341288782815</v>
      </c>
    </row>
    <row r="64" spans="2:8" ht="16.5" thickBot="1" x14ac:dyDescent="0.3">
      <c r="B64"/>
      <c r="E64" s="27"/>
      <c r="F64" s="39" t="s">
        <v>15</v>
      </c>
      <c r="G64" s="45">
        <f>SUM(G62:G63)</f>
        <v>419</v>
      </c>
      <c r="H64" s="34">
        <f>SUM(H62:H63)</f>
        <v>1</v>
      </c>
    </row>
    <row r="65" spans="2:16" ht="16.5" thickBot="1" x14ac:dyDescent="0.3">
      <c r="B65"/>
      <c r="F65" s="3"/>
    </row>
    <row r="66" spans="2:16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16" x14ac:dyDescent="0.25">
      <c r="B67"/>
      <c r="E67" s="15"/>
      <c r="F67" s="11" t="s">
        <v>93</v>
      </c>
      <c r="G67" s="9">
        <v>348</v>
      </c>
      <c r="H67" s="16">
        <f>G67/G70</f>
        <v>0.53786707882534779</v>
      </c>
    </row>
    <row r="68" spans="2:16" x14ac:dyDescent="0.25">
      <c r="B68"/>
      <c r="E68" s="15"/>
      <c r="F68" s="11" t="s">
        <v>94</v>
      </c>
      <c r="G68" s="9">
        <v>134</v>
      </c>
      <c r="H68" s="16">
        <f>G68/G70</f>
        <v>0.2071097372488408</v>
      </c>
    </row>
    <row r="69" spans="2:16" ht="16.5" thickBot="1" x14ac:dyDescent="0.3">
      <c r="B69"/>
      <c r="E69" s="15"/>
      <c r="F69" s="23" t="s">
        <v>95</v>
      </c>
      <c r="G69" s="28">
        <v>165</v>
      </c>
      <c r="H69" s="29">
        <f>G69/G70</f>
        <v>0.25502318392581141</v>
      </c>
    </row>
    <row r="70" spans="2:16" ht="16.5" thickBot="1" x14ac:dyDescent="0.3">
      <c r="B70"/>
      <c r="E70" s="27"/>
      <c r="F70" s="39" t="s">
        <v>15</v>
      </c>
      <c r="G70" s="45">
        <f>SUM(G67:G69)</f>
        <v>647</v>
      </c>
      <c r="H70" s="34">
        <f>SUM(H67:H69)</f>
        <v>1</v>
      </c>
    </row>
    <row r="71" spans="2:16" ht="16.5" thickBot="1" x14ac:dyDescent="0.3">
      <c r="B71"/>
      <c r="F71" s="3"/>
    </row>
    <row r="72" spans="2:16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16" x14ac:dyDescent="0.25">
      <c r="B73"/>
      <c r="E73" s="15"/>
      <c r="F73" s="11" t="s">
        <v>97</v>
      </c>
      <c r="G73" s="9">
        <v>208</v>
      </c>
      <c r="H73" s="16">
        <f>G73/G75</f>
        <v>0.33386837881219905</v>
      </c>
    </row>
    <row r="74" spans="2:16" ht="16.5" thickBot="1" x14ac:dyDescent="0.3">
      <c r="B74"/>
      <c r="E74" s="15"/>
      <c r="F74" s="23" t="s">
        <v>98</v>
      </c>
      <c r="G74" s="28">
        <v>415</v>
      </c>
      <c r="H74" s="29">
        <f>G74/G75</f>
        <v>0.666131621187801</v>
      </c>
    </row>
    <row r="75" spans="2:16" ht="16.5" thickBot="1" x14ac:dyDescent="0.3">
      <c r="B75"/>
      <c r="E75" s="27"/>
      <c r="F75" s="39" t="s">
        <v>15</v>
      </c>
      <c r="G75" s="45">
        <f>SUM(G73:G74)</f>
        <v>623</v>
      </c>
      <c r="H75" s="34">
        <f>SUM(H73:H74)</f>
        <v>1</v>
      </c>
    </row>
    <row r="76" spans="2:16" ht="16.5" thickBot="1" x14ac:dyDescent="0.3">
      <c r="B76"/>
      <c r="F76" s="3"/>
    </row>
    <row r="77" spans="2:16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16" x14ac:dyDescent="0.25">
      <c r="B78"/>
      <c r="E78" s="15"/>
      <c r="F78" s="11" t="s">
        <v>100</v>
      </c>
      <c r="G78" s="9">
        <v>234</v>
      </c>
      <c r="H78" s="16">
        <f>G78/G82</f>
        <v>0.37083993660855785</v>
      </c>
      <c r="P78"/>
    </row>
    <row r="79" spans="2:16" x14ac:dyDescent="0.25">
      <c r="B79"/>
      <c r="E79" s="22"/>
      <c r="F79" s="23" t="s">
        <v>101</v>
      </c>
      <c r="G79" s="28">
        <v>91</v>
      </c>
      <c r="H79" s="29">
        <f>G79/G82</f>
        <v>0.14421553090332806</v>
      </c>
      <c r="P79"/>
    </row>
    <row r="80" spans="2:16" x14ac:dyDescent="0.25">
      <c r="B80"/>
      <c r="E80" s="15"/>
      <c r="F80" s="11" t="s">
        <v>635</v>
      </c>
      <c r="G80" s="9">
        <v>232</v>
      </c>
      <c r="H80" s="16">
        <f>G80/G82</f>
        <v>0.36767036450079238</v>
      </c>
      <c r="P80"/>
    </row>
    <row r="81" spans="2:16" ht="16.5" thickBot="1" x14ac:dyDescent="0.3">
      <c r="B81"/>
      <c r="E81" s="17"/>
      <c r="F81" s="91" t="s">
        <v>636</v>
      </c>
      <c r="G81" s="40">
        <v>74</v>
      </c>
      <c r="H81" s="41">
        <f>G81/G82</f>
        <v>0.11727416798732171</v>
      </c>
      <c r="P81"/>
    </row>
    <row r="82" spans="2:16" ht="16.5" thickBot="1" x14ac:dyDescent="0.3">
      <c r="B82"/>
      <c r="E82" s="104"/>
      <c r="F82" s="105" t="s">
        <v>15</v>
      </c>
      <c r="G82" s="106">
        <f>SUM(G78:G81)</f>
        <v>631</v>
      </c>
      <c r="H82" s="107">
        <f>SUM(H78:H81)</f>
        <v>1</v>
      </c>
      <c r="P82"/>
    </row>
    <row r="83" spans="2:16" ht="16.5" thickBot="1" x14ac:dyDescent="0.3">
      <c r="B83"/>
      <c r="E83" s="4"/>
      <c r="F83" s="3"/>
      <c r="G83" s="43"/>
      <c r="H83" s="6"/>
      <c r="P83"/>
    </row>
    <row r="84" spans="2:16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16" x14ac:dyDescent="0.25">
      <c r="B85"/>
      <c r="E85" s="15"/>
      <c r="F85" s="11" t="s">
        <v>103</v>
      </c>
      <c r="G85" s="9">
        <v>244</v>
      </c>
      <c r="H85" s="16">
        <f>G85/G88</f>
        <v>0.38853503184713378</v>
      </c>
    </row>
    <row r="86" spans="2:16" x14ac:dyDescent="0.25">
      <c r="B86"/>
      <c r="E86" s="15"/>
      <c r="F86" s="11" t="s">
        <v>104</v>
      </c>
      <c r="G86" s="9">
        <v>186</v>
      </c>
      <c r="H86" s="16">
        <f>G86/G88</f>
        <v>0.29617834394904458</v>
      </c>
    </row>
    <row r="87" spans="2:16" ht="16.5" thickBot="1" x14ac:dyDescent="0.3">
      <c r="B87"/>
      <c r="E87" s="15"/>
      <c r="F87" s="23" t="s">
        <v>105</v>
      </c>
      <c r="G87" s="28">
        <v>198</v>
      </c>
      <c r="H87" s="29">
        <f>G87/G88</f>
        <v>0.31528662420382164</v>
      </c>
    </row>
    <row r="88" spans="2:16" ht="16.5" thickBot="1" x14ac:dyDescent="0.3">
      <c r="B88"/>
      <c r="E88" s="27"/>
      <c r="F88" s="39" t="s">
        <v>15</v>
      </c>
      <c r="G88" s="45">
        <f>SUM(G85:G87)</f>
        <v>628</v>
      </c>
      <c r="H88" s="34">
        <f>SUM(H85:H87)</f>
        <v>1</v>
      </c>
    </row>
    <row r="89" spans="2:16" ht="16.5" thickBot="1" x14ac:dyDescent="0.3">
      <c r="B89"/>
    </row>
    <row r="90" spans="2:16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16" x14ac:dyDescent="0.25">
      <c r="B91"/>
      <c r="E91" s="15"/>
      <c r="F91" s="11" t="s">
        <v>107</v>
      </c>
      <c r="G91" s="9">
        <v>378</v>
      </c>
      <c r="H91" s="16">
        <f>G91/G93</f>
        <v>0.61663947797716145</v>
      </c>
    </row>
    <row r="92" spans="2:16" ht="16.5" thickBot="1" x14ac:dyDescent="0.3">
      <c r="B92"/>
      <c r="E92" s="15"/>
      <c r="F92" s="23" t="s">
        <v>108</v>
      </c>
      <c r="G92" s="28">
        <v>235</v>
      </c>
      <c r="H92" s="29">
        <f>G92/G93</f>
        <v>0.38336052202283849</v>
      </c>
    </row>
    <row r="93" spans="2:16" ht="16.5" thickBot="1" x14ac:dyDescent="0.3">
      <c r="B93"/>
      <c r="E93" s="27"/>
      <c r="F93" s="39" t="s">
        <v>15</v>
      </c>
      <c r="G93" s="45">
        <f>SUM(G91:G92)</f>
        <v>613</v>
      </c>
      <c r="H93" s="34">
        <f>SUM(H91:H92)</f>
        <v>1</v>
      </c>
    </row>
    <row r="94" spans="2:16" ht="16.5" thickBot="1" x14ac:dyDescent="0.3">
      <c r="B94"/>
    </row>
    <row r="95" spans="2:16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16" x14ac:dyDescent="0.25">
      <c r="B96"/>
      <c r="E96" s="15"/>
      <c r="F96" s="11" t="s">
        <v>110</v>
      </c>
      <c r="G96" s="9">
        <v>261</v>
      </c>
      <c r="H96" s="16">
        <f>G96/G98</f>
        <v>0.45155709342560552</v>
      </c>
    </row>
    <row r="97" spans="2:8" ht="16.5" thickBot="1" x14ac:dyDescent="0.3">
      <c r="B97"/>
      <c r="E97" s="15"/>
      <c r="F97" s="23" t="s">
        <v>111</v>
      </c>
      <c r="G97" s="28">
        <v>317</v>
      </c>
      <c r="H97" s="29">
        <f>G97/G98</f>
        <v>0.54844290657439443</v>
      </c>
    </row>
    <row r="98" spans="2:8" ht="16.5" thickBot="1" x14ac:dyDescent="0.3">
      <c r="B98"/>
      <c r="E98" s="27"/>
      <c r="F98" s="39" t="s">
        <v>15</v>
      </c>
      <c r="G98" s="45">
        <f>SUM(G96:G97)</f>
        <v>578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163</v>
      </c>
      <c r="H101" s="16">
        <f>G101/G103</f>
        <v>0.55067567567567566</v>
      </c>
    </row>
    <row r="102" spans="2:8" ht="16.5" thickBot="1" x14ac:dyDescent="0.3">
      <c r="B102"/>
      <c r="E102" s="15"/>
      <c r="F102" s="23" t="s">
        <v>114</v>
      </c>
      <c r="G102" s="28">
        <v>133</v>
      </c>
      <c r="H102" s="29">
        <f>G102/G103</f>
        <v>0.44932432432432434</v>
      </c>
    </row>
    <row r="103" spans="2:8" ht="16.5" thickBot="1" x14ac:dyDescent="0.3">
      <c r="B103"/>
      <c r="E103" s="27"/>
      <c r="F103" s="39" t="s">
        <v>15</v>
      </c>
      <c r="G103" s="45">
        <f>SUM(G101:G102)</f>
        <v>296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122</v>
      </c>
      <c r="H106" s="16">
        <f>G106/G108</f>
        <v>0.39482200647249188</v>
      </c>
    </row>
    <row r="107" spans="2:8" ht="16.5" thickBot="1" x14ac:dyDescent="0.3">
      <c r="B107"/>
      <c r="E107" s="15"/>
      <c r="F107" s="23" t="s">
        <v>117</v>
      </c>
      <c r="G107" s="28">
        <v>187</v>
      </c>
      <c r="H107" s="29">
        <f>G107/G108</f>
        <v>0.60517799352750812</v>
      </c>
    </row>
    <row r="108" spans="2:8" ht="16.5" thickBot="1" x14ac:dyDescent="0.3">
      <c r="B108"/>
      <c r="E108" s="27"/>
      <c r="F108" s="39" t="s">
        <v>15</v>
      </c>
      <c r="G108" s="45">
        <f>SUM(G106:G107)</f>
        <v>309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147</v>
      </c>
      <c r="H111" s="16">
        <f>G111/G116</f>
        <v>0.33870967741935482</v>
      </c>
    </row>
    <row r="112" spans="2:8" x14ac:dyDescent="0.25">
      <c r="B112"/>
      <c r="E112" s="15"/>
      <c r="F112" s="11" t="s">
        <v>120</v>
      </c>
      <c r="G112" s="9">
        <v>33</v>
      </c>
      <c r="H112" s="16">
        <f>G112/G116</f>
        <v>7.6036866359447008E-2</v>
      </c>
    </row>
    <row r="113" spans="2:8" x14ac:dyDescent="0.25">
      <c r="B113"/>
      <c r="E113" s="15"/>
      <c r="F113" s="11" t="s">
        <v>121</v>
      </c>
      <c r="G113" s="9">
        <v>105</v>
      </c>
      <c r="H113" s="16">
        <f>G113/G116</f>
        <v>0.24193548387096775</v>
      </c>
    </row>
    <row r="114" spans="2:8" x14ac:dyDescent="0.25">
      <c r="B114"/>
      <c r="E114" s="15"/>
      <c r="F114" s="11" t="s">
        <v>122</v>
      </c>
      <c r="G114" s="9">
        <v>53</v>
      </c>
      <c r="H114" s="16">
        <f>G114/G116</f>
        <v>0.12211981566820276</v>
      </c>
    </row>
    <row r="115" spans="2:8" ht="16.5" thickBot="1" x14ac:dyDescent="0.3">
      <c r="B115"/>
      <c r="E115" s="15"/>
      <c r="F115" s="23" t="s">
        <v>123</v>
      </c>
      <c r="G115" s="28">
        <v>96</v>
      </c>
      <c r="H115" s="29">
        <f>G115/G116</f>
        <v>0.22119815668202766</v>
      </c>
    </row>
    <row r="116" spans="2:8" ht="16.5" thickBot="1" x14ac:dyDescent="0.3">
      <c r="B116"/>
      <c r="E116" s="27"/>
      <c r="F116" s="39" t="s">
        <v>15</v>
      </c>
      <c r="G116" s="45">
        <f>SUM(G111:G115)</f>
        <v>434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204</v>
      </c>
      <c r="H119" s="16">
        <f>G119/G121</f>
        <v>0.48571428571428571</v>
      </c>
    </row>
    <row r="120" spans="2:8" ht="16.5" thickBot="1" x14ac:dyDescent="0.3">
      <c r="B120"/>
      <c r="E120" s="15"/>
      <c r="F120" s="23" t="s">
        <v>126</v>
      </c>
      <c r="G120" s="28">
        <v>216</v>
      </c>
      <c r="H120" s="29">
        <f>G120/G121</f>
        <v>0.51428571428571423</v>
      </c>
    </row>
    <row r="121" spans="2:8" ht="16.5" thickBot="1" x14ac:dyDescent="0.3">
      <c r="B121"/>
      <c r="E121" s="27"/>
      <c r="F121" s="39" t="s">
        <v>15</v>
      </c>
      <c r="G121" s="45">
        <f>SUM(G119:G120)</f>
        <v>420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234</v>
      </c>
      <c r="H124" s="16">
        <f>G124/G127</f>
        <v>0.54672897196261683</v>
      </c>
    </row>
    <row r="125" spans="2:8" x14ac:dyDescent="0.25">
      <c r="B125"/>
      <c r="E125" s="15"/>
      <c r="F125" s="11" t="s">
        <v>129</v>
      </c>
      <c r="G125" s="9">
        <v>71</v>
      </c>
      <c r="H125" s="16">
        <f>G125/G127</f>
        <v>0.16588785046728971</v>
      </c>
    </row>
    <row r="126" spans="2:8" ht="16.5" thickBot="1" x14ac:dyDescent="0.3">
      <c r="B126"/>
      <c r="E126" s="15"/>
      <c r="F126" s="23" t="s">
        <v>130</v>
      </c>
      <c r="G126" s="28">
        <v>123</v>
      </c>
      <c r="H126" s="29">
        <f>G126/G127</f>
        <v>0.28738317757009346</v>
      </c>
    </row>
    <row r="127" spans="2:8" ht="16.5" thickBot="1" x14ac:dyDescent="0.3">
      <c r="B127"/>
      <c r="E127" s="27"/>
      <c r="F127" s="39" t="s">
        <v>15</v>
      </c>
      <c r="G127" s="45">
        <f>SUM(G124:G126)</f>
        <v>428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243</v>
      </c>
      <c r="H130" s="16">
        <f>G130/G134</f>
        <v>0.55862068965517242</v>
      </c>
    </row>
    <row r="131" spans="2:8" x14ac:dyDescent="0.25">
      <c r="B131"/>
      <c r="E131" s="15"/>
      <c r="F131" s="11" t="s">
        <v>133</v>
      </c>
      <c r="G131" s="9">
        <v>47</v>
      </c>
      <c r="H131" s="16">
        <f>G131/G134</f>
        <v>0.10804597701149425</v>
      </c>
    </row>
    <row r="132" spans="2:8" x14ac:dyDescent="0.25">
      <c r="B132"/>
      <c r="E132" s="15"/>
      <c r="F132" s="11" t="s">
        <v>134</v>
      </c>
      <c r="G132" s="9">
        <v>118</v>
      </c>
      <c r="H132" s="16">
        <f>G132/G134</f>
        <v>0.27126436781609198</v>
      </c>
    </row>
    <row r="133" spans="2:8" ht="16.5" thickBot="1" x14ac:dyDescent="0.3">
      <c r="B133"/>
      <c r="E133" s="15"/>
      <c r="F133" s="23" t="s">
        <v>135</v>
      </c>
      <c r="G133" s="28">
        <v>27</v>
      </c>
      <c r="H133" s="29">
        <f>G133/G134</f>
        <v>6.2068965517241378E-2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435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279</v>
      </c>
      <c r="H137" s="16">
        <f>G137/G139</f>
        <v>0.64733178654292345</v>
      </c>
    </row>
    <row r="138" spans="2:8" ht="16.5" thickBot="1" x14ac:dyDescent="0.3">
      <c r="E138" s="15"/>
      <c r="F138" s="23" t="s">
        <v>138</v>
      </c>
      <c r="G138" s="28">
        <v>152</v>
      </c>
      <c r="H138" s="29">
        <f>G138/G139</f>
        <v>0.35266821345707655</v>
      </c>
    </row>
    <row r="139" spans="2:8" ht="16.5" thickBot="1" x14ac:dyDescent="0.3">
      <c r="E139" s="27"/>
      <c r="F139" s="39" t="s">
        <v>15</v>
      </c>
      <c r="G139" s="45">
        <f>SUM(G137:G138)</f>
        <v>431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87</v>
      </c>
      <c r="H142" s="16">
        <f>G142/G146</f>
        <v>0.20046082949308755</v>
      </c>
    </row>
    <row r="143" spans="2:8" x14ac:dyDescent="0.25">
      <c r="E143" s="15"/>
      <c r="F143" s="11" t="s">
        <v>141</v>
      </c>
      <c r="G143" s="9">
        <v>181</v>
      </c>
      <c r="H143" s="16">
        <f>G143/G146</f>
        <v>0.41705069124423966</v>
      </c>
    </row>
    <row r="144" spans="2:8" x14ac:dyDescent="0.25">
      <c r="E144" s="15"/>
      <c r="F144" s="11" t="s">
        <v>142</v>
      </c>
      <c r="G144" s="9">
        <v>75</v>
      </c>
      <c r="H144" s="16">
        <f>G144/G146</f>
        <v>0.1728110599078341</v>
      </c>
    </row>
    <row r="145" spans="5:8" ht="16.5" thickBot="1" x14ac:dyDescent="0.3">
      <c r="E145" s="15"/>
      <c r="F145" s="23" t="s">
        <v>143</v>
      </c>
      <c r="G145" s="28">
        <v>91</v>
      </c>
      <c r="H145" s="29">
        <f>G145/G146</f>
        <v>0.20967741935483872</v>
      </c>
    </row>
    <row r="146" spans="5:8" ht="16.5" thickBot="1" x14ac:dyDescent="0.3">
      <c r="E146" s="27"/>
      <c r="F146" s="39" t="s">
        <v>15</v>
      </c>
      <c r="G146" s="45">
        <f>SUM(G142:G145)</f>
        <v>434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208</v>
      </c>
      <c r="H149" s="16">
        <f>G149/G152</f>
        <v>0.46952595936794583</v>
      </c>
    </row>
    <row r="150" spans="5:8" x14ac:dyDescent="0.25">
      <c r="E150" s="15"/>
      <c r="F150" s="11" t="s">
        <v>146</v>
      </c>
      <c r="G150" s="9">
        <v>104</v>
      </c>
      <c r="H150" s="16">
        <f>G150/G152</f>
        <v>0.23476297968397292</v>
      </c>
    </row>
    <row r="151" spans="5:8" ht="16.5" thickBot="1" x14ac:dyDescent="0.3">
      <c r="E151" s="15"/>
      <c r="F151" s="23" t="s">
        <v>147</v>
      </c>
      <c r="G151" s="28">
        <v>131</v>
      </c>
      <c r="H151" s="29">
        <f>G151/G152</f>
        <v>0.29571106094808125</v>
      </c>
    </row>
    <row r="152" spans="5:8" ht="16.5" thickBot="1" x14ac:dyDescent="0.3">
      <c r="E152" s="27"/>
      <c r="F152" s="39" t="s">
        <v>15</v>
      </c>
      <c r="G152" s="45">
        <f>SUM(G149:G151)</f>
        <v>443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201</v>
      </c>
      <c r="H155" s="16">
        <f>G155/G158</f>
        <v>0.459954233409611</v>
      </c>
    </row>
    <row r="156" spans="5:8" x14ac:dyDescent="0.25">
      <c r="E156" s="15"/>
      <c r="F156" s="11" t="s">
        <v>150</v>
      </c>
      <c r="G156" s="9">
        <v>61</v>
      </c>
      <c r="H156" s="16">
        <f>G156/G158</f>
        <v>0.13958810068649885</v>
      </c>
    </row>
    <row r="157" spans="5:8" ht="16.5" thickBot="1" x14ac:dyDescent="0.3">
      <c r="E157" s="15"/>
      <c r="F157" s="23" t="s">
        <v>151</v>
      </c>
      <c r="G157" s="28">
        <v>175</v>
      </c>
      <c r="H157" s="29">
        <f>G157/G158</f>
        <v>0.40045766590389015</v>
      </c>
    </row>
    <row r="158" spans="5:8" ht="16.5" thickBot="1" x14ac:dyDescent="0.3">
      <c r="E158" s="27"/>
      <c r="F158" s="39" t="s">
        <v>15</v>
      </c>
      <c r="G158" s="45">
        <f>SUM(G155:G157)</f>
        <v>437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240</v>
      </c>
      <c r="H161" s="16">
        <f>G161/G163</f>
        <v>0.5714285714285714</v>
      </c>
    </row>
    <row r="162" spans="5:8" ht="16.5" thickBot="1" x14ac:dyDescent="0.3">
      <c r="E162" s="15"/>
      <c r="F162" s="23" t="s">
        <v>154</v>
      </c>
      <c r="G162" s="28">
        <v>180</v>
      </c>
      <c r="H162" s="29">
        <f>G162/G163</f>
        <v>0.42857142857142855</v>
      </c>
    </row>
    <row r="163" spans="5:8" ht="16.5" thickBot="1" x14ac:dyDescent="0.3">
      <c r="E163" s="27"/>
      <c r="F163" s="39" t="s">
        <v>15</v>
      </c>
      <c r="G163" s="45">
        <f>SUM(G161:G162)</f>
        <v>420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191</v>
      </c>
      <c r="H166" s="16">
        <f>G166/G168</f>
        <v>0.4569377990430622</v>
      </c>
    </row>
    <row r="167" spans="5:8" ht="16.5" thickBot="1" x14ac:dyDescent="0.3">
      <c r="E167" s="15"/>
      <c r="F167" s="23" t="s">
        <v>157</v>
      </c>
      <c r="G167" s="28">
        <v>227</v>
      </c>
      <c r="H167" s="29">
        <f>G167/G168</f>
        <v>0.5430622009569378</v>
      </c>
    </row>
    <row r="168" spans="5:8" ht="16.5" thickBot="1" x14ac:dyDescent="0.3">
      <c r="E168" s="27"/>
      <c r="F168" s="39" t="s">
        <v>15</v>
      </c>
      <c r="G168" s="45">
        <f>SUM(G166:G167)</f>
        <v>418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176</v>
      </c>
      <c r="H171" s="16">
        <f>G171/G176</f>
        <v>0.21333333333333335</v>
      </c>
    </row>
    <row r="172" spans="5:8" x14ac:dyDescent="0.25">
      <c r="E172" s="15"/>
      <c r="F172" s="11" t="s">
        <v>50</v>
      </c>
      <c r="G172" s="9">
        <v>300</v>
      </c>
      <c r="H172" s="16">
        <f>G172/G176</f>
        <v>0.36363636363636365</v>
      </c>
    </row>
    <row r="173" spans="5:8" x14ac:dyDescent="0.25">
      <c r="E173" s="15"/>
      <c r="F173" s="11" t="s">
        <v>160</v>
      </c>
      <c r="G173" s="9">
        <v>177</v>
      </c>
      <c r="H173" s="16">
        <f>G173/G176</f>
        <v>0.21454545454545454</v>
      </c>
    </row>
    <row r="174" spans="5:8" x14ac:dyDescent="0.25">
      <c r="E174" s="15"/>
      <c r="F174" s="11" t="s">
        <v>161</v>
      </c>
      <c r="G174" s="9">
        <v>75</v>
      </c>
      <c r="H174" s="16">
        <f>G174/G176</f>
        <v>9.0909090909090912E-2</v>
      </c>
    </row>
    <row r="175" spans="5:8" ht="16.5" thickBot="1" x14ac:dyDescent="0.3">
      <c r="E175" s="15"/>
      <c r="F175" s="23" t="s">
        <v>162</v>
      </c>
      <c r="G175" s="28">
        <v>97</v>
      </c>
      <c r="H175" s="29">
        <f>G175/G176</f>
        <v>0.11757575757575757</v>
      </c>
    </row>
    <row r="176" spans="5:8" ht="16.5" thickBot="1" x14ac:dyDescent="0.3">
      <c r="E176" s="27"/>
      <c r="F176" s="39" t="s">
        <v>15</v>
      </c>
      <c r="G176" s="45">
        <f>SUM(G171:G175)</f>
        <v>825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657</v>
      </c>
      <c r="H179" s="16">
        <f>G179/G181</f>
        <v>0.82125000000000004</v>
      </c>
    </row>
    <row r="180" spans="5:8" ht="16.5" thickBot="1" x14ac:dyDescent="0.3">
      <c r="E180" s="15"/>
      <c r="F180" s="23" t="s">
        <v>165</v>
      </c>
      <c r="G180" s="28">
        <v>143</v>
      </c>
      <c r="H180" s="29">
        <f>G180/G181</f>
        <v>0.17874999999999999</v>
      </c>
    </row>
    <row r="181" spans="5:8" ht="16.5" thickBot="1" x14ac:dyDescent="0.3">
      <c r="E181" s="27"/>
      <c r="F181" s="39" t="s">
        <v>15</v>
      </c>
      <c r="G181" s="45">
        <f>SUM(G179:G180)</f>
        <v>800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515</v>
      </c>
      <c r="H184" s="16">
        <f>G184/G186</f>
        <v>0.66025641025641024</v>
      </c>
    </row>
    <row r="185" spans="5:8" ht="16.5" thickBot="1" x14ac:dyDescent="0.3">
      <c r="E185" s="15"/>
      <c r="F185" s="23" t="s">
        <v>168</v>
      </c>
      <c r="G185" s="28">
        <v>265</v>
      </c>
      <c r="H185" s="29">
        <f>G185/G186</f>
        <v>0.33974358974358976</v>
      </c>
    </row>
    <row r="186" spans="5:8" ht="16.5" thickBot="1" x14ac:dyDescent="0.3">
      <c r="E186" s="27"/>
      <c r="F186" s="39" t="s">
        <v>15</v>
      </c>
      <c r="G186" s="45">
        <f>SUM(G184:G185)</f>
        <v>780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3.625" customWidth="1"/>
    <col min="16" max="16" width="10.875" style="1"/>
    <col min="17" max="17" width="12.6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  <c r="O2" s="12" t="s">
        <v>288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43</v>
      </c>
      <c r="C3" s="16">
        <f>B3/B16</f>
        <v>7.8899082568807347E-3</v>
      </c>
      <c r="E3" s="15" t="s">
        <v>56</v>
      </c>
      <c r="F3" s="8" t="s">
        <v>57</v>
      </c>
      <c r="G3" s="9">
        <v>354</v>
      </c>
      <c r="H3" s="16">
        <f>G3/G5</f>
        <v>0.47837837837837838</v>
      </c>
      <c r="J3" s="15"/>
      <c r="K3" s="8" t="s">
        <v>197</v>
      </c>
      <c r="L3" s="9">
        <v>348</v>
      </c>
      <c r="M3" s="16">
        <f>L3/L5</f>
        <v>0.36554621848739494</v>
      </c>
      <c r="O3" s="15" t="s">
        <v>556</v>
      </c>
      <c r="P3" s="9">
        <v>738</v>
      </c>
      <c r="Q3" s="16">
        <f>P3/P5</f>
        <v>0.64907651715039583</v>
      </c>
    </row>
    <row r="4" spans="1:17" ht="16.5" thickBot="1" x14ac:dyDescent="0.3">
      <c r="A4" s="15" t="s">
        <v>3</v>
      </c>
      <c r="B4" s="9">
        <v>698</v>
      </c>
      <c r="C4" s="16">
        <f>B4/B16</f>
        <v>0.12807339449541286</v>
      </c>
      <c r="E4" s="15"/>
      <c r="F4" s="24" t="s">
        <v>58</v>
      </c>
      <c r="G4" s="28">
        <v>386</v>
      </c>
      <c r="H4" s="29">
        <f>G4/G5</f>
        <v>0.52162162162162162</v>
      </c>
      <c r="J4" s="15"/>
      <c r="K4" s="10" t="s">
        <v>196</v>
      </c>
      <c r="L4" s="28">
        <v>604</v>
      </c>
      <c r="M4" s="29">
        <f>L4/L5</f>
        <v>0.63445378151260501</v>
      </c>
      <c r="O4" s="17" t="s">
        <v>557</v>
      </c>
      <c r="P4" s="40">
        <v>399</v>
      </c>
      <c r="Q4" s="41">
        <f>P4/P5</f>
        <v>0.35092348284960423</v>
      </c>
    </row>
    <row r="5" spans="1:17" ht="16.5" thickBot="1" x14ac:dyDescent="0.3">
      <c r="A5" s="15" t="s">
        <v>4</v>
      </c>
      <c r="B5" s="9">
        <v>8</v>
      </c>
      <c r="C5" s="16">
        <f>B5/B16</f>
        <v>1.4678899082568807E-3</v>
      </c>
      <c r="E5" s="27"/>
      <c r="F5" s="32" t="s">
        <v>15</v>
      </c>
      <c r="G5" s="45">
        <f>SUM(G3:G4)</f>
        <v>740</v>
      </c>
      <c r="H5" s="34">
        <f>SUM(H3:H4)</f>
        <v>1</v>
      </c>
      <c r="J5" s="27"/>
      <c r="K5" s="32" t="s">
        <v>15</v>
      </c>
      <c r="L5" s="45">
        <f>SUM(L3:L4)</f>
        <v>952</v>
      </c>
      <c r="M5" s="34">
        <f>SUM(M3:M4)</f>
        <v>1</v>
      </c>
      <c r="O5" s="32" t="s">
        <v>15</v>
      </c>
      <c r="P5" s="45">
        <f>SUM(P3:P4)</f>
        <v>1137</v>
      </c>
      <c r="Q5" s="34">
        <f>SUM(Q3:Q4)</f>
        <v>1</v>
      </c>
    </row>
    <row r="6" spans="1:17" ht="16.5" thickBot="1" x14ac:dyDescent="0.3">
      <c r="A6" s="15" t="s">
        <v>5</v>
      </c>
      <c r="B6" s="9">
        <v>1098</v>
      </c>
      <c r="C6" s="16">
        <f>B6/B16</f>
        <v>0.20146788990825687</v>
      </c>
    </row>
    <row r="7" spans="1:17" x14ac:dyDescent="0.25">
      <c r="A7" s="15" t="s">
        <v>6</v>
      </c>
      <c r="B7" s="9">
        <v>1</v>
      </c>
      <c r="C7" s="16">
        <f>B7/B16</f>
        <v>1.8348623853211009E-4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  <c r="O7" s="12" t="s">
        <v>301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2</v>
      </c>
      <c r="C8" s="16">
        <f>B8/B16</f>
        <v>3.6697247706422018E-4</v>
      </c>
      <c r="E8" s="15"/>
      <c r="F8" s="8" t="s">
        <v>60</v>
      </c>
      <c r="G8" s="9">
        <v>314</v>
      </c>
      <c r="H8" s="16">
        <f>G8/G11</f>
        <v>0.34019501625135429</v>
      </c>
      <c r="J8" s="15"/>
      <c r="K8" s="8" t="s">
        <v>199</v>
      </c>
      <c r="L8" s="9">
        <v>611</v>
      </c>
      <c r="M8" s="16">
        <f>L8/L10</f>
        <v>0.6819196428571429</v>
      </c>
      <c r="O8" s="15" t="s">
        <v>558</v>
      </c>
      <c r="P8" s="9">
        <v>727</v>
      </c>
      <c r="Q8" s="16">
        <f>P8/P10</f>
        <v>0.584875301689461</v>
      </c>
    </row>
    <row r="9" spans="1:17" ht="16.5" thickBot="1" x14ac:dyDescent="0.3">
      <c r="A9" s="15" t="s">
        <v>8</v>
      </c>
      <c r="B9" s="9">
        <v>22</v>
      </c>
      <c r="C9" s="16">
        <f>B9/B16</f>
        <v>4.0366972477064219E-3</v>
      </c>
      <c r="E9" s="15"/>
      <c r="F9" s="8" t="s">
        <v>61</v>
      </c>
      <c r="G9" s="9">
        <v>362</v>
      </c>
      <c r="H9" s="16">
        <f>G9/G11</f>
        <v>0.39219934994582883</v>
      </c>
      <c r="J9" s="15"/>
      <c r="K9" s="24" t="s">
        <v>200</v>
      </c>
      <c r="L9" s="28">
        <v>285</v>
      </c>
      <c r="M9" s="29">
        <f>L9/L10</f>
        <v>0.31808035714285715</v>
      </c>
      <c r="O9" s="17" t="s">
        <v>559</v>
      </c>
      <c r="P9" s="40">
        <v>516</v>
      </c>
      <c r="Q9" s="41">
        <f>P9/P10</f>
        <v>0.415124698310539</v>
      </c>
    </row>
    <row r="10" spans="1:17" ht="16.5" thickBot="1" x14ac:dyDescent="0.3">
      <c r="A10" s="15" t="s">
        <v>9</v>
      </c>
      <c r="B10" s="9">
        <v>172</v>
      </c>
      <c r="C10" s="16">
        <f>B10/B16</f>
        <v>3.1559633027522939E-2</v>
      </c>
      <c r="E10" s="15"/>
      <c r="F10" s="24" t="s">
        <v>62</v>
      </c>
      <c r="G10" s="28">
        <v>247</v>
      </c>
      <c r="H10" s="29">
        <f>G10/G11</f>
        <v>0.26760563380281688</v>
      </c>
      <c r="J10" s="27"/>
      <c r="K10" s="32" t="s">
        <v>15</v>
      </c>
      <c r="L10" s="45">
        <f>SUM(L8:L9)</f>
        <v>896</v>
      </c>
      <c r="M10" s="34">
        <f>SUM(M8:M9)</f>
        <v>1</v>
      </c>
      <c r="O10" s="32" t="s">
        <v>15</v>
      </c>
      <c r="P10" s="45">
        <f>SUM(P8:P9)</f>
        <v>1243</v>
      </c>
      <c r="Q10" s="34">
        <f>SUM(Q8:Q9)</f>
        <v>1</v>
      </c>
    </row>
    <row r="11" spans="1:17" ht="16.5" thickBot="1" x14ac:dyDescent="0.3">
      <c r="A11" s="15" t="s">
        <v>10</v>
      </c>
      <c r="B11" s="9">
        <v>16</v>
      </c>
      <c r="C11" s="16">
        <f>B11/B16</f>
        <v>2.9357798165137615E-3</v>
      </c>
      <c r="E11" s="27"/>
      <c r="F11" s="32" t="s">
        <v>15</v>
      </c>
      <c r="G11" s="45">
        <f>SUM(G8:G10)</f>
        <v>923</v>
      </c>
      <c r="H11" s="34">
        <f>SUM(H8:H10)</f>
        <v>1</v>
      </c>
    </row>
    <row r="12" spans="1:17" ht="16.5" thickBot="1" x14ac:dyDescent="0.3">
      <c r="A12" s="15" t="s">
        <v>11</v>
      </c>
      <c r="B12" s="9">
        <v>806</v>
      </c>
      <c r="C12" s="16">
        <f>B12/B16</f>
        <v>0.14788990825688073</v>
      </c>
      <c r="F12" s="4"/>
      <c r="J12" s="12" t="s">
        <v>221</v>
      </c>
      <c r="K12" s="13"/>
      <c r="L12" s="44" t="s">
        <v>16</v>
      </c>
      <c r="M12" s="19" t="s">
        <v>17</v>
      </c>
      <c r="O12" s="12" t="s">
        <v>560</v>
      </c>
      <c r="P12" s="44" t="s">
        <v>16</v>
      </c>
      <c r="Q12" s="19" t="s">
        <v>17</v>
      </c>
    </row>
    <row r="13" spans="1:17" x14ac:dyDescent="0.25">
      <c r="A13" s="15" t="s">
        <v>12</v>
      </c>
      <c r="B13" s="9">
        <v>9</v>
      </c>
      <c r="C13" s="16">
        <f>B13/B16</f>
        <v>1.6513761467889909E-3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509</v>
      </c>
      <c r="M13" s="16">
        <f>L13/L15</f>
        <v>0.7409024745269287</v>
      </c>
      <c r="O13" s="15" t="s">
        <v>561</v>
      </c>
      <c r="P13" s="9">
        <v>535</v>
      </c>
      <c r="Q13" s="16">
        <f>P13/P15</f>
        <v>0.38489208633093525</v>
      </c>
    </row>
    <row r="14" spans="1:17" ht="16.5" thickBot="1" x14ac:dyDescent="0.3">
      <c r="A14" s="15" t="s">
        <v>13</v>
      </c>
      <c r="B14" s="9">
        <v>2508</v>
      </c>
      <c r="C14" s="16">
        <f>B14/B16</f>
        <v>0.46018348623853211</v>
      </c>
      <c r="E14" s="21"/>
      <c r="F14" s="10" t="s">
        <v>64</v>
      </c>
      <c r="G14" s="9">
        <v>352</v>
      </c>
      <c r="H14" s="16">
        <f>G14/G17</f>
        <v>0.40136830102622578</v>
      </c>
      <c r="J14" s="15"/>
      <c r="K14" s="24" t="s">
        <v>223</v>
      </c>
      <c r="L14" s="28">
        <v>178</v>
      </c>
      <c r="M14" s="29">
        <f>L14/L15</f>
        <v>0.2590975254730713</v>
      </c>
      <c r="O14" s="17" t="s">
        <v>562</v>
      </c>
      <c r="P14" s="40">
        <v>855</v>
      </c>
      <c r="Q14" s="41">
        <f>P14/P15</f>
        <v>0.6151079136690647</v>
      </c>
    </row>
    <row r="15" spans="1:17" ht="16.5" thickBot="1" x14ac:dyDescent="0.3">
      <c r="A15" s="22" t="s">
        <v>14</v>
      </c>
      <c r="B15" s="28">
        <v>67</v>
      </c>
      <c r="C15" s="29">
        <f>B15/B16</f>
        <v>1.2293577981651376E-2</v>
      </c>
      <c r="E15" s="21"/>
      <c r="F15" s="10" t="s">
        <v>65</v>
      </c>
      <c r="G15" s="9">
        <v>343</v>
      </c>
      <c r="H15" s="16">
        <f>G15/G17</f>
        <v>0.39110604332953247</v>
      </c>
      <c r="J15" s="27"/>
      <c r="K15" s="32" t="s">
        <v>15</v>
      </c>
      <c r="L15" s="45">
        <f>SUM(L13:L14)</f>
        <v>687</v>
      </c>
      <c r="M15" s="34">
        <f>SUM(M13:M14)</f>
        <v>1</v>
      </c>
      <c r="O15" s="32" t="s">
        <v>15</v>
      </c>
      <c r="P15" s="45">
        <f>SUM(P13:P14)</f>
        <v>1390</v>
      </c>
      <c r="Q15" s="34">
        <f>SUM(Q13:Q14)</f>
        <v>1</v>
      </c>
    </row>
    <row r="16" spans="1:17" ht="16.5" thickBot="1" x14ac:dyDescent="0.3">
      <c r="A16" s="32" t="s">
        <v>15</v>
      </c>
      <c r="B16" s="45">
        <f>SUM(B3:B15)</f>
        <v>5450</v>
      </c>
      <c r="C16" s="34">
        <f>SUM(C3:C15)</f>
        <v>1</v>
      </c>
      <c r="E16" s="15"/>
      <c r="F16" s="31" t="s">
        <v>66</v>
      </c>
      <c r="G16" s="28">
        <v>182</v>
      </c>
      <c r="H16" s="29">
        <f>G16/G17</f>
        <v>0.20752565564424175</v>
      </c>
    </row>
    <row r="17" spans="1:13" ht="16.5" thickBot="1" x14ac:dyDescent="0.3">
      <c r="E17" s="27"/>
      <c r="F17" s="38" t="s">
        <v>15</v>
      </c>
      <c r="G17" s="45">
        <f>SUM(G14:G16)</f>
        <v>877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876</v>
      </c>
      <c r="M18" s="16">
        <f>L18/L20</f>
        <v>0.59389830508474573</v>
      </c>
    </row>
    <row r="19" spans="1:13" ht="16.5" thickBot="1" x14ac:dyDescent="0.3">
      <c r="A19" s="15" t="s">
        <v>19</v>
      </c>
      <c r="B19" s="9">
        <v>116</v>
      </c>
      <c r="C19" s="16">
        <f>B19/B24</f>
        <v>2.3283821758329989E-2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246</v>
      </c>
      <c r="L19" s="28">
        <v>599</v>
      </c>
      <c r="M19" s="29">
        <f>L19/L20</f>
        <v>0.40610169491525422</v>
      </c>
    </row>
    <row r="20" spans="1:13" ht="16.5" thickBot="1" x14ac:dyDescent="0.3">
      <c r="A20" s="15" t="s">
        <v>20</v>
      </c>
      <c r="B20" s="9">
        <v>111</v>
      </c>
      <c r="C20" s="16">
        <f>B20/B24</f>
        <v>2.228020875150542E-2</v>
      </c>
      <c r="E20" s="15"/>
      <c r="F20" s="11" t="s">
        <v>68</v>
      </c>
      <c r="G20" s="9">
        <v>417</v>
      </c>
      <c r="H20" s="16">
        <f>G20/G22</f>
        <v>0.49407582938388628</v>
      </c>
      <c r="J20" s="27"/>
      <c r="K20" s="32" t="s">
        <v>15</v>
      </c>
      <c r="L20" s="45">
        <f>SUM(L18:L19)</f>
        <v>1475</v>
      </c>
      <c r="M20" s="34">
        <f>SUM(M18:M19)</f>
        <v>1</v>
      </c>
    </row>
    <row r="21" spans="1:13" ht="16.5" thickBot="1" x14ac:dyDescent="0.3">
      <c r="A21" s="15" t="s">
        <v>21</v>
      </c>
      <c r="B21" s="9">
        <v>1160</v>
      </c>
      <c r="C21" s="16">
        <f>B21/B24</f>
        <v>0.23283821758329987</v>
      </c>
      <c r="E21" s="15"/>
      <c r="F21" s="23" t="s">
        <v>69</v>
      </c>
      <c r="G21" s="28">
        <v>427</v>
      </c>
      <c r="H21" s="29">
        <f>G21/G22</f>
        <v>0.50592417061611372</v>
      </c>
    </row>
    <row r="22" spans="1:13" ht="16.5" thickBot="1" x14ac:dyDescent="0.3">
      <c r="A22" s="15" t="s">
        <v>22</v>
      </c>
      <c r="B22" s="9">
        <v>56</v>
      </c>
      <c r="C22" s="16">
        <f>B22/B24</f>
        <v>1.1240465676435166E-2</v>
      </c>
      <c r="E22" s="27"/>
      <c r="F22" s="39" t="s">
        <v>15</v>
      </c>
      <c r="G22" s="45">
        <f>SUM(G20:G21)</f>
        <v>844</v>
      </c>
      <c r="H22" s="34">
        <f>SUM(H20:H21)</f>
        <v>1</v>
      </c>
    </row>
    <row r="23" spans="1:13" ht="16.5" thickBot="1" x14ac:dyDescent="0.3">
      <c r="A23" s="22" t="s">
        <v>23</v>
      </c>
      <c r="B23" s="28">
        <v>3539</v>
      </c>
      <c r="C23" s="29">
        <f>B23/B24</f>
        <v>0.7103572862304296</v>
      </c>
      <c r="F23" s="3"/>
    </row>
    <row r="24" spans="1:13" ht="16.5" thickBot="1" x14ac:dyDescent="0.3">
      <c r="A24" s="35" t="s">
        <v>15</v>
      </c>
      <c r="B24" s="45">
        <f>SUM(B19:B23)</f>
        <v>4982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343</v>
      </c>
      <c r="H25" s="16">
        <f>G25/G29</f>
        <v>0.41225961538461536</v>
      </c>
    </row>
    <row r="26" spans="1:13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120</v>
      </c>
      <c r="H26" s="16">
        <f>G26/G29</f>
        <v>0.14423076923076922</v>
      </c>
    </row>
    <row r="27" spans="1:13" x14ac:dyDescent="0.25">
      <c r="A27" s="15" t="s">
        <v>30</v>
      </c>
      <c r="B27" s="9">
        <v>907</v>
      </c>
      <c r="C27" s="16">
        <f>B27/B30</f>
        <v>0.17882492113564669</v>
      </c>
      <c r="E27" s="15"/>
      <c r="F27" s="11" t="s">
        <v>73</v>
      </c>
      <c r="G27" s="9">
        <v>129</v>
      </c>
      <c r="H27" s="16">
        <f>G27/G29</f>
        <v>0.15504807692307693</v>
      </c>
    </row>
    <row r="28" spans="1:13" ht="16.5" thickBot="1" x14ac:dyDescent="0.3">
      <c r="A28" s="15" t="s">
        <v>28</v>
      </c>
      <c r="B28" s="9">
        <v>3867</v>
      </c>
      <c r="C28" s="16">
        <f>B28/B30</f>
        <v>0.76242113564668768</v>
      </c>
      <c r="E28" s="15"/>
      <c r="F28" s="23" t="s">
        <v>74</v>
      </c>
      <c r="G28" s="28">
        <v>240</v>
      </c>
      <c r="H28" s="29">
        <f>G28/G29</f>
        <v>0.28846153846153844</v>
      </c>
    </row>
    <row r="29" spans="1:13" ht="16.5" thickBot="1" x14ac:dyDescent="0.3">
      <c r="A29" s="21" t="s">
        <v>29</v>
      </c>
      <c r="B29" s="28">
        <v>298</v>
      </c>
      <c r="C29" s="29">
        <f>B29/B30</f>
        <v>5.8753943217665618E-2</v>
      </c>
      <c r="E29" s="27"/>
      <c r="F29" s="39" t="s">
        <v>15</v>
      </c>
      <c r="G29" s="45">
        <f>SUM(G25:G28)</f>
        <v>832</v>
      </c>
      <c r="H29" s="34">
        <f>SUM(H25:H28)</f>
        <v>0.99999999999999989</v>
      </c>
    </row>
    <row r="30" spans="1:13" ht="16.5" thickBot="1" x14ac:dyDescent="0.3">
      <c r="A30" s="32" t="s">
        <v>15</v>
      </c>
      <c r="B30" s="45">
        <f>SUM(B27:B29)</f>
        <v>5072</v>
      </c>
      <c r="C30" s="34">
        <f>SUM(C27:C29)</f>
        <v>1</v>
      </c>
      <c r="E30" s="4"/>
      <c r="F30" s="3"/>
      <c r="G30" s="43"/>
      <c r="H30" s="6"/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299</v>
      </c>
      <c r="H32" s="16">
        <f>G32/G37</f>
        <v>0.36463414634146341</v>
      </c>
    </row>
    <row r="33" spans="1:8" x14ac:dyDescent="0.25">
      <c r="A33" s="15" t="s">
        <v>38</v>
      </c>
      <c r="B33" s="9">
        <v>872</v>
      </c>
      <c r="C33" s="16">
        <f>B33/B35</f>
        <v>0.22869131917125624</v>
      </c>
      <c r="E33" s="15"/>
      <c r="F33" s="11" t="s">
        <v>629</v>
      </c>
      <c r="G33" s="95">
        <v>154</v>
      </c>
      <c r="H33" s="16">
        <f>G33/G37</f>
        <v>0.18780487804878049</v>
      </c>
    </row>
    <row r="34" spans="1:8" ht="16.5" thickBot="1" x14ac:dyDescent="0.3">
      <c r="A34" s="22" t="s">
        <v>39</v>
      </c>
      <c r="B34" s="28">
        <v>2941</v>
      </c>
      <c r="C34" s="29">
        <f>B34/B35</f>
        <v>0.77130868082874382</v>
      </c>
      <c r="E34" s="15"/>
      <c r="F34" s="11" t="s">
        <v>630</v>
      </c>
      <c r="G34" s="95">
        <v>153</v>
      </c>
      <c r="H34" s="16">
        <f>G34/G37</f>
        <v>0.18658536585365854</v>
      </c>
    </row>
    <row r="35" spans="1:8" ht="16.5" thickBot="1" x14ac:dyDescent="0.3">
      <c r="A35" s="32" t="s">
        <v>15</v>
      </c>
      <c r="B35" s="45">
        <f>SUM(B33:B34)</f>
        <v>3813</v>
      </c>
      <c r="C35" s="34">
        <f>SUM(C33:C34)</f>
        <v>1</v>
      </c>
      <c r="E35" s="15"/>
      <c r="F35" s="11" t="s">
        <v>631</v>
      </c>
      <c r="G35" s="95">
        <v>146</v>
      </c>
      <c r="H35" s="16">
        <f>G35/G37</f>
        <v>0.17804878048780487</v>
      </c>
    </row>
    <row r="36" spans="1:8" ht="16.5" thickBot="1" x14ac:dyDescent="0.3">
      <c r="E36" s="15"/>
      <c r="F36" s="23" t="s">
        <v>632</v>
      </c>
      <c r="G36" s="96">
        <v>68</v>
      </c>
      <c r="H36" s="29">
        <f>G36/G37</f>
        <v>8.2926829268292687E-2</v>
      </c>
    </row>
    <row r="37" spans="1:8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820</v>
      </c>
      <c r="H37" s="37">
        <f>SUM(H32:H36)</f>
        <v>0.99999999999999989</v>
      </c>
    </row>
    <row r="38" spans="1:8" ht="16.5" thickBot="1" x14ac:dyDescent="0.3">
      <c r="A38" s="15" t="s">
        <v>53</v>
      </c>
      <c r="B38" s="9">
        <v>3345</v>
      </c>
      <c r="C38" s="16">
        <f>B38/B40</f>
        <v>0.71904557179707651</v>
      </c>
      <c r="F38" s="3"/>
    </row>
    <row r="39" spans="1:8" ht="16.5" thickBot="1" x14ac:dyDescent="0.3">
      <c r="A39" s="22" t="s">
        <v>54</v>
      </c>
      <c r="B39" s="28">
        <v>1307</v>
      </c>
      <c r="C39" s="29">
        <f>B39/B40</f>
        <v>0.28095442820292349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4652</v>
      </c>
      <c r="C40" s="34">
        <f>SUM(C38:C39)</f>
        <v>1</v>
      </c>
      <c r="E40" s="15"/>
      <c r="F40" s="11" t="s">
        <v>76</v>
      </c>
      <c r="G40" s="9">
        <v>435</v>
      </c>
      <c r="H40" s="16">
        <f>G40/G44</f>
        <v>0.54307116104868913</v>
      </c>
    </row>
    <row r="41" spans="1:8" x14ac:dyDescent="0.25">
      <c r="E41" s="15"/>
      <c r="F41" s="11" t="s">
        <v>77</v>
      </c>
      <c r="G41" s="9">
        <v>122</v>
      </c>
      <c r="H41" s="16">
        <f>G41/G44</f>
        <v>0.1523096129837703</v>
      </c>
    </row>
    <row r="42" spans="1:8" x14ac:dyDescent="0.25">
      <c r="E42" s="15"/>
      <c r="F42" s="11" t="s">
        <v>78</v>
      </c>
      <c r="G42" s="9">
        <v>159</v>
      </c>
      <c r="H42" s="16">
        <f>G42/G44</f>
        <v>0.19850187265917604</v>
      </c>
    </row>
    <row r="43" spans="1:8" ht="16.5" thickBot="1" x14ac:dyDescent="0.3">
      <c r="E43" s="15"/>
      <c r="F43" s="23" t="s">
        <v>79</v>
      </c>
      <c r="G43" s="28">
        <v>85</v>
      </c>
      <c r="H43" s="29">
        <f>G43/G44</f>
        <v>0.10611735330836454</v>
      </c>
    </row>
    <row r="44" spans="1:8" ht="16.5" thickBot="1" x14ac:dyDescent="0.3">
      <c r="E44" s="27"/>
      <c r="F44" s="39" t="s">
        <v>15</v>
      </c>
      <c r="G44" s="45">
        <f>SUM(G40:G43)</f>
        <v>801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556</v>
      </c>
      <c r="H47" s="16">
        <f>G47/G49</f>
        <v>0.71927554980595088</v>
      </c>
    </row>
    <row r="48" spans="1:8" ht="16.5" thickBot="1" x14ac:dyDescent="0.3">
      <c r="B48"/>
      <c r="E48" s="15"/>
      <c r="F48" s="23" t="s">
        <v>82</v>
      </c>
      <c r="G48" s="28">
        <v>217</v>
      </c>
      <c r="H48" s="29">
        <f>G48/G49</f>
        <v>0.28072445019404918</v>
      </c>
    </row>
    <row r="49" spans="2:8" ht="16.5" thickBot="1" x14ac:dyDescent="0.3">
      <c r="B49"/>
      <c r="E49" s="27"/>
      <c r="F49" s="39" t="s">
        <v>15</v>
      </c>
      <c r="G49" s="45">
        <f>SUM(G47:G48)</f>
        <v>773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544</v>
      </c>
      <c r="H52" s="16">
        <f>G52/G54</f>
        <v>0.75034482758620691</v>
      </c>
    </row>
    <row r="53" spans="2:8" ht="16.5" thickBot="1" x14ac:dyDescent="0.3">
      <c r="B53"/>
      <c r="E53" s="15"/>
      <c r="F53" s="23" t="s">
        <v>85</v>
      </c>
      <c r="G53" s="28">
        <v>181</v>
      </c>
      <c r="H53" s="29">
        <f>G53/G54</f>
        <v>0.24965517241379309</v>
      </c>
    </row>
    <row r="54" spans="2:8" ht="16.5" thickBot="1" x14ac:dyDescent="0.3">
      <c r="B54"/>
      <c r="E54" s="27"/>
      <c r="F54" s="39" t="s">
        <v>15</v>
      </c>
      <c r="G54" s="45">
        <f>SUM(G52:G53)</f>
        <v>725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368</v>
      </c>
      <c r="H57" s="16">
        <f>G57/G59</f>
        <v>0.47483870967741937</v>
      </c>
    </row>
    <row r="58" spans="2:8" ht="16.5" thickBot="1" x14ac:dyDescent="0.3">
      <c r="B58"/>
      <c r="E58" s="15"/>
      <c r="F58" s="23" t="s">
        <v>88</v>
      </c>
      <c r="G58" s="28">
        <v>407</v>
      </c>
      <c r="H58" s="29">
        <f>G58/G59</f>
        <v>0.52516129032258063</v>
      </c>
    </row>
    <row r="59" spans="2:8" ht="16.5" thickBot="1" x14ac:dyDescent="0.3">
      <c r="B59"/>
      <c r="E59" s="27"/>
      <c r="F59" s="39" t="s">
        <v>15</v>
      </c>
      <c r="G59" s="45">
        <f>SUM(G57:G58)</f>
        <v>775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412</v>
      </c>
      <c r="H62" s="16">
        <f>G62/G64</f>
        <v>0.52888318356867781</v>
      </c>
    </row>
    <row r="63" spans="2:8" ht="16.5" thickBot="1" x14ac:dyDescent="0.3">
      <c r="B63"/>
      <c r="E63" s="15"/>
      <c r="F63" s="23" t="s">
        <v>91</v>
      </c>
      <c r="G63" s="28">
        <v>367</v>
      </c>
      <c r="H63" s="29">
        <f>G63/G64</f>
        <v>0.47111681643132219</v>
      </c>
    </row>
    <row r="64" spans="2:8" ht="16.5" thickBot="1" x14ac:dyDescent="0.3">
      <c r="B64"/>
      <c r="E64" s="27"/>
      <c r="F64" s="39" t="s">
        <v>15</v>
      </c>
      <c r="G64" s="45">
        <f>SUM(G62:G63)</f>
        <v>779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479</v>
      </c>
      <c r="H67" s="16">
        <f>G67/G70</f>
        <v>0.45925215723873442</v>
      </c>
    </row>
    <row r="68" spans="2:8" x14ac:dyDescent="0.25">
      <c r="B68"/>
      <c r="E68" s="15"/>
      <c r="F68" s="11" t="s">
        <v>94</v>
      </c>
      <c r="G68" s="9">
        <v>249</v>
      </c>
      <c r="H68" s="16">
        <f>G68/G70</f>
        <v>0.23873441994247363</v>
      </c>
    </row>
    <row r="69" spans="2:8" ht="16.5" thickBot="1" x14ac:dyDescent="0.3">
      <c r="B69"/>
      <c r="E69" s="15"/>
      <c r="F69" s="23" t="s">
        <v>95</v>
      </c>
      <c r="G69" s="28">
        <v>315</v>
      </c>
      <c r="H69" s="29">
        <f>G69/G70</f>
        <v>0.30201342281879195</v>
      </c>
    </row>
    <row r="70" spans="2:8" ht="16.5" thickBot="1" x14ac:dyDescent="0.3">
      <c r="B70"/>
      <c r="E70" s="27"/>
      <c r="F70" s="39" t="s">
        <v>15</v>
      </c>
      <c r="G70" s="45">
        <f>SUM(G67:G69)</f>
        <v>1043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385</v>
      </c>
      <c r="H73" s="16">
        <f>G73/G75</f>
        <v>0.39487179487179486</v>
      </c>
    </row>
    <row r="74" spans="2:8" ht="16.5" thickBot="1" x14ac:dyDescent="0.3">
      <c r="B74"/>
      <c r="E74" s="15"/>
      <c r="F74" s="23" t="s">
        <v>98</v>
      </c>
      <c r="G74" s="28">
        <v>590</v>
      </c>
      <c r="H74" s="29">
        <f>G74/G75</f>
        <v>0.60512820512820509</v>
      </c>
    </row>
    <row r="75" spans="2:8" ht="16.5" thickBot="1" x14ac:dyDescent="0.3">
      <c r="B75"/>
      <c r="E75" s="27"/>
      <c r="F75" s="39" t="s">
        <v>15</v>
      </c>
      <c r="G75" s="45">
        <f>SUM(G73:G74)</f>
        <v>975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424</v>
      </c>
      <c r="H78" s="16">
        <f>G78/G82</f>
        <v>0.41938674579624136</v>
      </c>
    </row>
    <row r="79" spans="2:8" x14ac:dyDescent="0.25">
      <c r="B79"/>
      <c r="E79" s="22"/>
      <c r="F79" s="23" t="s">
        <v>101</v>
      </c>
      <c r="G79" s="28">
        <v>136</v>
      </c>
      <c r="H79" s="29">
        <f>G79/G82</f>
        <v>0.13452027695351138</v>
      </c>
    </row>
    <row r="80" spans="2:8" x14ac:dyDescent="0.25">
      <c r="B80"/>
      <c r="E80" s="15"/>
      <c r="F80" s="11" t="s">
        <v>635</v>
      </c>
      <c r="G80" s="9">
        <v>346</v>
      </c>
      <c r="H80" s="16">
        <f>G80/G82</f>
        <v>0.34223541048466866</v>
      </c>
    </row>
    <row r="81" spans="2:8" ht="16.5" thickBot="1" x14ac:dyDescent="0.3">
      <c r="B81"/>
      <c r="E81" s="17"/>
      <c r="F81" s="91" t="s">
        <v>636</v>
      </c>
      <c r="G81" s="40">
        <v>105</v>
      </c>
      <c r="H81" s="41">
        <f>G81/G82</f>
        <v>0.10385756676557864</v>
      </c>
    </row>
    <row r="82" spans="2:8" ht="16.5" thickBot="1" x14ac:dyDescent="0.3">
      <c r="B82"/>
      <c r="E82" s="104"/>
      <c r="F82" s="105" t="s">
        <v>15</v>
      </c>
      <c r="G82" s="106">
        <f>SUM(G78:G81)</f>
        <v>1011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384</v>
      </c>
      <c r="H85" s="16">
        <f>G85/G88</f>
        <v>0.38787878787878788</v>
      </c>
    </row>
    <row r="86" spans="2:8" x14ac:dyDescent="0.25">
      <c r="B86"/>
      <c r="E86" s="15"/>
      <c r="F86" s="11" t="s">
        <v>104</v>
      </c>
      <c r="G86" s="9">
        <v>295</v>
      </c>
      <c r="H86" s="16">
        <f>G86/G88</f>
        <v>0.29797979797979796</v>
      </c>
    </row>
    <row r="87" spans="2:8" ht="16.5" thickBot="1" x14ac:dyDescent="0.3">
      <c r="B87"/>
      <c r="E87" s="15"/>
      <c r="F87" s="23" t="s">
        <v>105</v>
      </c>
      <c r="G87" s="28">
        <v>311</v>
      </c>
      <c r="H87" s="29">
        <f>G87/G88</f>
        <v>0.31414141414141417</v>
      </c>
    </row>
    <row r="88" spans="2:8" ht="16.5" thickBot="1" x14ac:dyDescent="0.3">
      <c r="B88"/>
      <c r="E88" s="27"/>
      <c r="F88" s="39" t="s">
        <v>15</v>
      </c>
      <c r="G88" s="45">
        <f>SUM(G85:G87)</f>
        <v>990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587</v>
      </c>
      <c r="H91" s="16">
        <f>G91/G93</f>
        <v>0.6045314109165808</v>
      </c>
    </row>
    <row r="92" spans="2:8" ht="16.5" thickBot="1" x14ac:dyDescent="0.3">
      <c r="B92"/>
      <c r="E92" s="15"/>
      <c r="F92" s="23" t="s">
        <v>108</v>
      </c>
      <c r="G92" s="28">
        <v>384</v>
      </c>
      <c r="H92" s="29">
        <f>G92/G93</f>
        <v>0.39546858908341914</v>
      </c>
    </row>
    <row r="93" spans="2:8" ht="16.5" thickBot="1" x14ac:dyDescent="0.3">
      <c r="B93"/>
      <c r="E93" s="27"/>
      <c r="F93" s="39" t="s">
        <v>15</v>
      </c>
      <c r="G93" s="45">
        <f>SUM(G91:G92)</f>
        <v>971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469</v>
      </c>
      <c r="H96" s="16">
        <f>G96/G98</f>
        <v>0.50214132762312635</v>
      </c>
    </row>
    <row r="97" spans="2:8" ht="16.5" thickBot="1" x14ac:dyDescent="0.3">
      <c r="B97"/>
      <c r="E97" s="15"/>
      <c r="F97" s="23" t="s">
        <v>111</v>
      </c>
      <c r="G97" s="28">
        <v>465</v>
      </c>
      <c r="H97" s="29">
        <f>G97/G98</f>
        <v>0.49785867237687365</v>
      </c>
    </row>
    <row r="98" spans="2:8" ht="16.5" thickBot="1" x14ac:dyDescent="0.3">
      <c r="B98"/>
      <c r="E98" s="27"/>
      <c r="F98" s="39" t="s">
        <v>15</v>
      </c>
      <c r="G98" s="45">
        <f>SUM(G96:G97)</f>
        <v>934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276</v>
      </c>
      <c r="H101" s="16">
        <f>G101/G103</f>
        <v>0.64941176470588236</v>
      </c>
    </row>
    <row r="102" spans="2:8" ht="16.5" thickBot="1" x14ac:dyDescent="0.3">
      <c r="B102"/>
      <c r="E102" s="15"/>
      <c r="F102" s="23" t="s">
        <v>114</v>
      </c>
      <c r="G102" s="28">
        <v>149</v>
      </c>
      <c r="H102" s="29">
        <f>G102/G103</f>
        <v>0.35058823529411764</v>
      </c>
    </row>
    <row r="103" spans="2:8" ht="16.5" thickBot="1" x14ac:dyDescent="0.3">
      <c r="B103"/>
      <c r="E103" s="27"/>
      <c r="F103" s="39" t="s">
        <v>15</v>
      </c>
      <c r="G103" s="45">
        <f>SUM(G101:G102)</f>
        <v>425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282</v>
      </c>
      <c r="H106" s="16">
        <f>G106/G108</f>
        <v>0.55294117647058827</v>
      </c>
    </row>
    <row r="107" spans="2:8" ht="16.5" thickBot="1" x14ac:dyDescent="0.3">
      <c r="B107"/>
      <c r="E107" s="15"/>
      <c r="F107" s="23" t="s">
        <v>117</v>
      </c>
      <c r="G107" s="28">
        <v>228</v>
      </c>
      <c r="H107" s="29">
        <f>G107/G108</f>
        <v>0.44705882352941179</v>
      </c>
    </row>
    <row r="108" spans="2:8" ht="16.5" thickBot="1" x14ac:dyDescent="0.3">
      <c r="B108"/>
      <c r="E108" s="27"/>
      <c r="F108" s="39" t="s">
        <v>15</v>
      </c>
      <c r="G108" s="45">
        <f>SUM(G106:G107)</f>
        <v>510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315</v>
      </c>
      <c r="H111" s="16">
        <f>G111/G116</f>
        <v>0.38414634146341464</v>
      </c>
    </row>
    <row r="112" spans="2:8" x14ac:dyDescent="0.25">
      <c r="B112"/>
      <c r="E112" s="15"/>
      <c r="F112" s="11" t="s">
        <v>120</v>
      </c>
      <c r="G112" s="9">
        <v>54</v>
      </c>
      <c r="H112" s="16">
        <f>G112/G116</f>
        <v>6.5853658536585369E-2</v>
      </c>
    </row>
    <row r="113" spans="2:8" x14ac:dyDescent="0.25">
      <c r="B113"/>
      <c r="E113" s="15"/>
      <c r="F113" s="11" t="s">
        <v>121</v>
      </c>
      <c r="G113" s="9">
        <v>179</v>
      </c>
      <c r="H113" s="16">
        <f>G113/G116</f>
        <v>0.21829268292682927</v>
      </c>
    </row>
    <row r="114" spans="2:8" x14ac:dyDescent="0.25">
      <c r="B114"/>
      <c r="E114" s="15"/>
      <c r="F114" s="11" t="s">
        <v>122</v>
      </c>
      <c r="G114" s="9">
        <v>112</v>
      </c>
      <c r="H114" s="16">
        <f>G114/G116</f>
        <v>0.13658536585365855</v>
      </c>
    </row>
    <row r="115" spans="2:8" ht="16.5" thickBot="1" x14ac:dyDescent="0.3">
      <c r="B115"/>
      <c r="E115" s="15"/>
      <c r="F115" s="23" t="s">
        <v>123</v>
      </c>
      <c r="G115" s="28">
        <v>160</v>
      </c>
      <c r="H115" s="29">
        <f>G115/G116</f>
        <v>0.1951219512195122</v>
      </c>
    </row>
    <row r="116" spans="2:8" ht="16.5" thickBot="1" x14ac:dyDescent="0.3">
      <c r="B116"/>
      <c r="E116" s="27"/>
      <c r="F116" s="39" t="s">
        <v>15</v>
      </c>
      <c r="G116" s="45">
        <f>SUM(G111:G115)</f>
        <v>820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433</v>
      </c>
      <c r="H119" s="16">
        <f>G119/G121</f>
        <v>0.54879594423320655</v>
      </c>
    </row>
    <row r="120" spans="2:8" ht="16.5" thickBot="1" x14ac:dyDescent="0.3">
      <c r="B120"/>
      <c r="E120" s="15"/>
      <c r="F120" s="23" t="s">
        <v>126</v>
      </c>
      <c r="G120" s="28">
        <v>356</v>
      </c>
      <c r="H120" s="29">
        <f>G120/G121</f>
        <v>0.4512040557667934</v>
      </c>
    </row>
    <row r="121" spans="2:8" ht="16.5" thickBot="1" x14ac:dyDescent="0.3">
      <c r="B121"/>
      <c r="E121" s="27"/>
      <c r="F121" s="39" t="s">
        <v>15</v>
      </c>
      <c r="G121" s="45">
        <f>SUM(G119:G120)</f>
        <v>789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358</v>
      </c>
      <c r="H124" s="16">
        <f>G124/G127</f>
        <v>0.43872549019607843</v>
      </c>
    </row>
    <row r="125" spans="2:8" x14ac:dyDescent="0.25">
      <c r="B125"/>
      <c r="E125" s="15"/>
      <c r="F125" s="11" t="s">
        <v>129</v>
      </c>
      <c r="G125" s="9">
        <v>147</v>
      </c>
      <c r="H125" s="16">
        <f>G125/G127</f>
        <v>0.18014705882352941</v>
      </c>
    </row>
    <row r="126" spans="2:8" ht="16.5" thickBot="1" x14ac:dyDescent="0.3">
      <c r="B126"/>
      <c r="E126" s="15"/>
      <c r="F126" s="23" t="s">
        <v>130</v>
      </c>
      <c r="G126" s="28">
        <v>311</v>
      </c>
      <c r="H126" s="29">
        <f>G126/G127</f>
        <v>0.38112745098039214</v>
      </c>
    </row>
    <row r="127" spans="2:8" ht="16.5" thickBot="1" x14ac:dyDescent="0.3">
      <c r="B127"/>
      <c r="E127" s="27"/>
      <c r="F127" s="39" t="s">
        <v>15</v>
      </c>
      <c r="G127" s="45">
        <f>SUM(G124:G126)</f>
        <v>816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434</v>
      </c>
      <c r="H130" s="16">
        <f>G130/G134</f>
        <v>0.53382533825338252</v>
      </c>
    </row>
    <row r="131" spans="2:8" x14ac:dyDescent="0.25">
      <c r="B131"/>
      <c r="E131" s="15"/>
      <c r="F131" s="11" t="s">
        <v>133</v>
      </c>
      <c r="G131" s="9">
        <v>80</v>
      </c>
      <c r="H131" s="16">
        <f>G131/G134</f>
        <v>9.8400984009840098E-2</v>
      </c>
    </row>
    <row r="132" spans="2:8" x14ac:dyDescent="0.25">
      <c r="B132"/>
      <c r="E132" s="15"/>
      <c r="F132" s="11" t="s">
        <v>134</v>
      </c>
      <c r="G132" s="9">
        <v>241</v>
      </c>
      <c r="H132" s="16">
        <f>G132/G134</f>
        <v>0.29643296432964328</v>
      </c>
    </row>
    <row r="133" spans="2:8" ht="16.5" thickBot="1" x14ac:dyDescent="0.3">
      <c r="B133"/>
      <c r="E133" s="15"/>
      <c r="F133" s="23" t="s">
        <v>135</v>
      </c>
      <c r="G133" s="28">
        <v>58</v>
      </c>
      <c r="H133" s="29">
        <f>G133/G134</f>
        <v>7.1340713407134076E-2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813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509</v>
      </c>
      <c r="H137" s="16">
        <f>G137/G139</f>
        <v>0.63624999999999998</v>
      </c>
    </row>
    <row r="138" spans="2:8" ht="16.5" thickBot="1" x14ac:dyDescent="0.3">
      <c r="B138"/>
      <c r="E138" s="15"/>
      <c r="F138" s="23" t="s">
        <v>138</v>
      </c>
      <c r="G138" s="28">
        <v>291</v>
      </c>
      <c r="H138" s="29">
        <f>G138/G139</f>
        <v>0.36375000000000002</v>
      </c>
    </row>
    <row r="139" spans="2:8" ht="16.5" thickBot="1" x14ac:dyDescent="0.3">
      <c r="B139"/>
      <c r="E139" s="27"/>
      <c r="F139" s="39" t="s">
        <v>15</v>
      </c>
      <c r="G139" s="45">
        <f>SUM(G137:G138)</f>
        <v>800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182</v>
      </c>
      <c r="H142" s="16">
        <f>G142/G146</f>
        <v>0.22580645161290322</v>
      </c>
    </row>
    <row r="143" spans="2:8" x14ac:dyDescent="0.25">
      <c r="B143"/>
      <c r="E143" s="15"/>
      <c r="F143" s="11" t="s">
        <v>141</v>
      </c>
      <c r="G143" s="9">
        <v>278</v>
      </c>
      <c r="H143" s="16">
        <f>G143/G146</f>
        <v>0.34491315136476425</v>
      </c>
    </row>
    <row r="144" spans="2:8" x14ac:dyDescent="0.25">
      <c r="E144" s="15"/>
      <c r="F144" s="11" t="s">
        <v>142</v>
      </c>
      <c r="G144" s="9">
        <v>125</v>
      </c>
      <c r="H144" s="16">
        <f>G144/G146</f>
        <v>0.15508684863523572</v>
      </c>
    </row>
    <row r="145" spans="5:8" ht="16.5" thickBot="1" x14ac:dyDescent="0.3">
      <c r="E145" s="15"/>
      <c r="F145" s="23" t="s">
        <v>143</v>
      </c>
      <c r="G145" s="28">
        <v>221</v>
      </c>
      <c r="H145" s="29">
        <f>G145/G146</f>
        <v>0.27419354838709675</v>
      </c>
    </row>
    <row r="146" spans="5:8" ht="16.5" thickBot="1" x14ac:dyDescent="0.3">
      <c r="E146" s="27"/>
      <c r="F146" s="39" t="s">
        <v>15</v>
      </c>
      <c r="G146" s="45">
        <f>SUM(G142:G145)</f>
        <v>806</v>
      </c>
      <c r="H146" s="34">
        <f>SUM(H142:H145)</f>
        <v>0.99999999999999989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447</v>
      </c>
      <c r="H149" s="16">
        <f>G149/G152</f>
        <v>0.5491400491400491</v>
      </c>
    </row>
    <row r="150" spans="5:8" x14ac:dyDescent="0.25">
      <c r="E150" s="15"/>
      <c r="F150" s="11" t="s">
        <v>146</v>
      </c>
      <c r="G150" s="9">
        <v>137</v>
      </c>
      <c r="H150" s="16">
        <f>G150/G152</f>
        <v>0.16830466830466831</v>
      </c>
    </row>
    <row r="151" spans="5:8" ht="16.5" thickBot="1" x14ac:dyDescent="0.3">
      <c r="E151" s="15"/>
      <c r="F151" s="23" t="s">
        <v>147</v>
      </c>
      <c r="G151" s="28">
        <v>230</v>
      </c>
      <c r="H151" s="29">
        <f>G151/G152</f>
        <v>0.28255528255528256</v>
      </c>
    </row>
    <row r="152" spans="5:8" ht="16.5" thickBot="1" x14ac:dyDescent="0.3">
      <c r="E152" s="27"/>
      <c r="F152" s="39" t="s">
        <v>15</v>
      </c>
      <c r="G152" s="45">
        <f>SUM(G149:G151)</f>
        <v>814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407</v>
      </c>
      <c r="H155" s="16">
        <f>G155/G158</f>
        <v>0.50496277915632759</v>
      </c>
    </row>
    <row r="156" spans="5:8" x14ac:dyDescent="0.25">
      <c r="E156" s="15"/>
      <c r="F156" s="11" t="s">
        <v>150</v>
      </c>
      <c r="G156" s="9">
        <v>145</v>
      </c>
      <c r="H156" s="16">
        <f>G156/G158</f>
        <v>0.17990074441687345</v>
      </c>
    </row>
    <row r="157" spans="5:8" ht="16.5" thickBot="1" x14ac:dyDescent="0.3">
      <c r="E157" s="15"/>
      <c r="F157" s="23" t="s">
        <v>151</v>
      </c>
      <c r="G157" s="28">
        <v>254</v>
      </c>
      <c r="H157" s="29">
        <f>G157/G158</f>
        <v>0.31513647642679898</v>
      </c>
    </row>
    <row r="158" spans="5:8" ht="16.5" thickBot="1" x14ac:dyDescent="0.3">
      <c r="E158" s="27"/>
      <c r="F158" s="39" t="s">
        <v>15</v>
      </c>
      <c r="G158" s="45">
        <f>SUM(G155:G157)</f>
        <v>806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504</v>
      </c>
      <c r="H161" s="16">
        <f>G161/G163</f>
        <v>0.62764632627646322</v>
      </c>
    </row>
    <row r="162" spans="5:8" ht="16.5" thickBot="1" x14ac:dyDescent="0.3">
      <c r="E162" s="15"/>
      <c r="F162" s="23" t="s">
        <v>154</v>
      </c>
      <c r="G162" s="28">
        <v>299</v>
      </c>
      <c r="H162" s="29">
        <f>G162/G163</f>
        <v>0.37235367372353673</v>
      </c>
    </row>
    <row r="163" spans="5:8" ht="16.5" thickBot="1" x14ac:dyDescent="0.3">
      <c r="E163" s="27"/>
      <c r="F163" s="39" t="s">
        <v>15</v>
      </c>
      <c r="G163" s="45">
        <f>SUM(G161:G162)</f>
        <v>803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440</v>
      </c>
      <c r="H166" s="16">
        <f>G166/G168</f>
        <v>0.56482670089858789</v>
      </c>
    </row>
    <row r="167" spans="5:8" ht="16.5" thickBot="1" x14ac:dyDescent="0.3">
      <c r="E167" s="15"/>
      <c r="F167" s="23" t="s">
        <v>157</v>
      </c>
      <c r="G167" s="28">
        <v>339</v>
      </c>
      <c r="H167" s="29">
        <f>G167/G168</f>
        <v>0.43517329910141206</v>
      </c>
    </row>
    <row r="168" spans="5:8" ht="16.5" thickBot="1" x14ac:dyDescent="0.3">
      <c r="E168" s="27"/>
      <c r="F168" s="39" t="s">
        <v>15</v>
      </c>
      <c r="G168" s="45">
        <f>SUM(G166:G167)</f>
        <v>779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430</v>
      </c>
      <c r="H171" s="16">
        <f>G171/G176</f>
        <v>0.25671641791044775</v>
      </c>
    </row>
    <row r="172" spans="5:8" x14ac:dyDescent="0.25">
      <c r="E172" s="15"/>
      <c r="F172" s="11" t="s">
        <v>50</v>
      </c>
      <c r="G172" s="9">
        <v>622</v>
      </c>
      <c r="H172" s="16">
        <f>G172/G176</f>
        <v>0.37134328358208957</v>
      </c>
    </row>
    <row r="173" spans="5:8" x14ac:dyDescent="0.25">
      <c r="E173" s="15"/>
      <c r="F173" s="11" t="s">
        <v>160</v>
      </c>
      <c r="G173" s="9">
        <v>337</v>
      </c>
      <c r="H173" s="16">
        <f>G173/G176</f>
        <v>0.20119402985074628</v>
      </c>
    </row>
    <row r="174" spans="5:8" x14ac:dyDescent="0.25">
      <c r="E174" s="15"/>
      <c r="F174" s="11" t="s">
        <v>161</v>
      </c>
      <c r="G174" s="9">
        <v>107</v>
      </c>
      <c r="H174" s="16">
        <f>G174/G176</f>
        <v>6.3880597014925378E-2</v>
      </c>
    </row>
    <row r="175" spans="5:8" ht="16.5" thickBot="1" x14ac:dyDescent="0.3">
      <c r="E175" s="15"/>
      <c r="F175" s="23" t="s">
        <v>162</v>
      </c>
      <c r="G175" s="28">
        <v>179</v>
      </c>
      <c r="H175" s="29">
        <f>G175/G176</f>
        <v>0.10686567164179105</v>
      </c>
    </row>
    <row r="176" spans="5:8" ht="16.5" thickBot="1" x14ac:dyDescent="0.3">
      <c r="E176" s="27"/>
      <c r="F176" s="39" t="s">
        <v>15</v>
      </c>
      <c r="G176" s="45">
        <f>SUM(G171:G175)</f>
        <v>1675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1288</v>
      </c>
      <c r="H179" s="16">
        <f>G179/G181</f>
        <v>0.81108312342569266</v>
      </c>
    </row>
    <row r="180" spans="5:8" ht="16.5" thickBot="1" x14ac:dyDescent="0.3">
      <c r="E180" s="15"/>
      <c r="F180" s="23" t="s">
        <v>165</v>
      </c>
      <c r="G180" s="28">
        <v>300</v>
      </c>
      <c r="H180" s="29">
        <f>G180/G181</f>
        <v>0.18891687657430731</v>
      </c>
    </row>
    <row r="181" spans="5:8" ht="16.5" thickBot="1" x14ac:dyDescent="0.3">
      <c r="E181" s="27"/>
      <c r="F181" s="39" t="s">
        <v>15</v>
      </c>
      <c r="G181" s="45">
        <f>SUM(G179:G180)</f>
        <v>1588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1093</v>
      </c>
      <c r="H184" s="16">
        <f>G184/G186</f>
        <v>0.70836033700583279</v>
      </c>
    </row>
    <row r="185" spans="5:8" ht="16.5" thickBot="1" x14ac:dyDescent="0.3">
      <c r="E185" s="15"/>
      <c r="F185" s="23" t="s">
        <v>168</v>
      </c>
      <c r="G185" s="28">
        <v>450</v>
      </c>
      <c r="H185" s="29">
        <f>G185/G186</f>
        <v>0.29163966299416721</v>
      </c>
    </row>
    <row r="186" spans="5:8" ht="16.5" thickBot="1" x14ac:dyDescent="0.3">
      <c r="E186" s="27"/>
      <c r="F186" s="39" t="s">
        <v>15</v>
      </c>
      <c r="G186" s="45">
        <f>SUM(G184:G185)</f>
        <v>1543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F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2.875" customWidth="1"/>
    <col min="16" max="16" width="10.875" style="1"/>
    <col min="17" max="17" width="12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314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35</v>
      </c>
      <c r="C3" s="16">
        <f>B3/B16</f>
        <v>7.6737557553168169E-3</v>
      </c>
      <c r="E3" s="15" t="s">
        <v>56</v>
      </c>
      <c r="F3" s="8" t="s">
        <v>57</v>
      </c>
      <c r="G3" s="9">
        <v>412</v>
      </c>
      <c r="H3" s="16">
        <f>G3/G5</f>
        <v>0.4881516587677725</v>
      </c>
      <c r="J3" s="15"/>
      <c r="K3" s="8" t="s">
        <v>171</v>
      </c>
      <c r="L3" s="9">
        <v>661</v>
      </c>
      <c r="M3" s="16">
        <f>L3/L5</f>
        <v>0.51843137254901961</v>
      </c>
      <c r="O3" s="15" t="s">
        <v>517</v>
      </c>
      <c r="P3" s="9">
        <v>2011</v>
      </c>
      <c r="Q3" s="16">
        <f>P3/P5</f>
        <v>0.6861139542818151</v>
      </c>
    </row>
    <row r="4" spans="1:17" ht="16.5" thickBot="1" x14ac:dyDescent="0.3">
      <c r="A4" s="15" t="s">
        <v>3</v>
      </c>
      <c r="B4" s="9">
        <v>427</v>
      </c>
      <c r="C4" s="16">
        <f>B4/B16</f>
        <v>9.361982021486516E-2</v>
      </c>
      <c r="E4" s="15"/>
      <c r="F4" s="24" t="s">
        <v>58</v>
      </c>
      <c r="G4" s="28">
        <v>432</v>
      </c>
      <c r="H4" s="29">
        <f>G4/G5</f>
        <v>0.51184834123222744</v>
      </c>
      <c r="J4" s="15"/>
      <c r="K4" s="10" t="s">
        <v>170</v>
      </c>
      <c r="L4" s="28">
        <v>614</v>
      </c>
      <c r="M4" s="29">
        <f>L4/L5</f>
        <v>0.48156862745098039</v>
      </c>
      <c r="O4" s="17" t="s">
        <v>316</v>
      </c>
      <c r="P4" s="40">
        <v>920</v>
      </c>
      <c r="Q4" s="41">
        <f>P4/P5</f>
        <v>0.3138860457181849</v>
      </c>
    </row>
    <row r="5" spans="1:17" ht="16.5" thickBot="1" x14ac:dyDescent="0.3">
      <c r="A5" s="15" t="s">
        <v>4</v>
      </c>
      <c r="B5" s="9">
        <v>2</v>
      </c>
      <c r="C5" s="16">
        <f>B5/B16</f>
        <v>4.3850032887524668E-4</v>
      </c>
      <c r="E5" s="27"/>
      <c r="F5" s="32" t="s">
        <v>15</v>
      </c>
      <c r="G5" s="45">
        <f>SUM(G3:G4)</f>
        <v>844</v>
      </c>
      <c r="H5" s="34">
        <f>SUM(H3:H4)</f>
        <v>1</v>
      </c>
      <c r="J5" s="27"/>
      <c r="K5" s="32" t="s">
        <v>15</v>
      </c>
      <c r="L5" s="45">
        <f>SUM(L3:L4)</f>
        <v>1275</v>
      </c>
      <c r="M5" s="34">
        <f>SUM(M3:M4)</f>
        <v>1</v>
      </c>
      <c r="O5" s="32" t="s">
        <v>15</v>
      </c>
      <c r="P5" s="45">
        <f>SUM(P3:P4)</f>
        <v>2931</v>
      </c>
      <c r="Q5" s="34">
        <f>SUM(Q3:Q4)</f>
        <v>1</v>
      </c>
    </row>
    <row r="6" spans="1:17" ht="16.5" thickBot="1" x14ac:dyDescent="0.3">
      <c r="A6" s="15" t="s">
        <v>5</v>
      </c>
      <c r="B6" s="9">
        <v>942</v>
      </c>
      <c r="C6" s="16">
        <f>B6/B16</f>
        <v>0.20653365490024117</v>
      </c>
    </row>
    <row r="7" spans="1:17" x14ac:dyDescent="0.25">
      <c r="A7" s="15" t="s">
        <v>6</v>
      </c>
      <c r="B7" s="9">
        <v>3</v>
      </c>
      <c r="C7" s="16">
        <f>B7/B16</f>
        <v>6.5775049331286996E-4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  <c r="O7" s="12" t="s">
        <v>288</v>
      </c>
      <c r="P7" s="42" t="s">
        <v>16</v>
      </c>
      <c r="Q7" s="14" t="s">
        <v>17</v>
      </c>
    </row>
    <row r="8" spans="1:17" x14ac:dyDescent="0.25">
      <c r="A8" s="15" t="s">
        <v>7</v>
      </c>
      <c r="B8" s="9">
        <v>3</v>
      </c>
      <c r="C8" s="16">
        <f>B8/B16</f>
        <v>6.5775049331286996E-4</v>
      </c>
      <c r="E8" s="15"/>
      <c r="F8" s="8" t="s">
        <v>60</v>
      </c>
      <c r="G8" s="9">
        <v>212</v>
      </c>
      <c r="H8" s="16">
        <f>G8/G11</f>
        <v>0.23322332233223322</v>
      </c>
      <c r="J8" s="15"/>
      <c r="K8" s="8" t="s">
        <v>225</v>
      </c>
      <c r="L8" s="9">
        <v>273</v>
      </c>
      <c r="M8" s="16">
        <f>L8/L10</f>
        <v>0.34910485933503838</v>
      </c>
      <c r="O8" s="15" t="s">
        <v>658</v>
      </c>
      <c r="P8" s="9">
        <v>532</v>
      </c>
      <c r="Q8" s="16">
        <f>P8/P11</f>
        <v>0.44705882352941179</v>
      </c>
    </row>
    <row r="9" spans="1:17" ht="16.5" thickBot="1" x14ac:dyDescent="0.3">
      <c r="A9" s="15" t="s">
        <v>8</v>
      </c>
      <c r="B9" s="9">
        <v>25</v>
      </c>
      <c r="C9" s="16">
        <f>B9/B16</f>
        <v>5.4812541109405836E-3</v>
      </c>
      <c r="E9" s="15"/>
      <c r="F9" s="8" t="s">
        <v>61</v>
      </c>
      <c r="G9" s="9">
        <v>485</v>
      </c>
      <c r="H9" s="16">
        <f>G9/G11</f>
        <v>0.53355335533553361</v>
      </c>
      <c r="J9" s="15"/>
      <c r="K9" s="24" t="s">
        <v>226</v>
      </c>
      <c r="L9" s="28">
        <v>509</v>
      </c>
      <c r="M9" s="29">
        <f>L9/L10</f>
        <v>0.65089514066496168</v>
      </c>
      <c r="O9" s="15" t="s">
        <v>563</v>
      </c>
      <c r="P9" s="9">
        <v>266</v>
      </c>
      <c r="Q9" s="16">
        <f>P9/P11</f>
        <v>0.22352941176470589</v>
      </c>
    </row>
    <row r="10" spans="1:17" ht="16.5" thickBot="1" x14ac:dyDescent="0.3">
      <c r="A10" s="15" t="s">
        <v>9</v>
      </c>
      <c r="B10" s="9">
        <v>133</v>
      </c>
      <c r="C10" s="16">
        <f>B10/B16</f>
        <v>2.9160271870203903E-2</v>
      </c>
      <c r="E10" s="15"/>
      <c r="F10" s="24" t="s">
        <v>62</v>
      </c>
      <c r="G10" s="28">
        <v>212</v>
      </c>
      <c r="H10" s="29">
        <f>G10/G11</f>
        <v>0.23322332233223322</v>
      </c>
      <c r="J10" s="27"/>
      <c r="K10" s="32" t="s">
        <v>15</v>
      </c>
      <c r="L10" s="45">
        <f>SUM(L8:L9)</f>
        <v>782</v>
      </c>
      <c r="M10" s="34">
        <f>SUM(M8:M9)</f>
        <v>1</v>
      </c>
      <c r="O10" s="17" t="s">
        <v>564</v>
      </c>
      <c r="P10" s="40">
        <v>392</v>
      </c>
      <c r="Q10" s="41">
        <f>P10/P11</f>
        <v>0.32941176470588235</v>
      </c>
    </row>
    <row r="11" spans="1:17" ht="16.5" thickBot="1" x14ac:dyDescent="0.3">
      <c r="A11" s="15" t="s">
        <v>10</v>
      </c>
      <c r="B11" s="9">
        <v>7</v>
      </c>
      <c r="C11" s="16">
        <f>B11/B16</f>
        <v>1.5347511510633632E-3</v>
      </c>
      <c r="E11" s="27"/>
      <c r="F11" s="32" t="s">
        <v>15</v>
      </c>
      <c r="G11" s="45">
        <f>SUM(G8:G10)</f>
        <v>909</v>
      </c>
      <c r="H11" s="34">
        <f>SUM(H8:H10)</f>
        <v>1</v>
      </c>
      <c r="O11" s="32" t="s">
        <v>15</v>
      </c>
      <c r="P11" s="45">
        <f>SUM(P8:P10)</f>
        <v>1190</v>
      </c>
      <c r="Q11" s="34">
        <f>SUM(Q8:Q10)</f>
        <v>1</v>
      </c>
    </row>
    <row r="12" spans="1:17" ht="16.5" thickBot="1" x14ac:dyDescent="0.3">
      <c r="A12" s="15" t="s">
        <v>11</v>
      </c>
      <c r="B12" s="9">
        <v>585</v>
      </c>
      <c r="C12" s="16">
        <f>B12/B16</f>
        <v>0.12826134619600965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3</v>
      </c>
      <c r="C13" s="16">
        <f>B13/B16</f>
        <v>6.5775049331286996E-4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499</v>
      </c>
      <c r="M13" s="16">
        <f>L13/L15</f>
        <v>0.70182841068917023</v>
      </c>
      <c r="O13" s="12" t="s">
        <v>330</v>
      </c>
      <c r="P13" s="42" t="s">
        <v>16</v>
      </c>
      <c r="Q13" s="14" t="s">
        <v>17</v>
      </c>
    </row>
    <row r="14" spans="1:17" ht="16.5" thickBot="1" x14ac:dyDescent="0.3">
      <c r="A14" s="15" t="s">
        <v>13</v>
      </c>
      <c r="B14" s="9">
        <v>2353</v>
      </c>
      <c r="C14" s="16">
        <f>B14/B16</f>
        <v>0.51589563692172768</v>
      </c>
      <c r="E14" s="21"/>
      <c r="F14" s="10" t="s">
        <v>64</v>
      </c>
      <c r="G14" s="9">
        <v>356</v>
      </c>
      <c r="H14" s="16">
        <f>G14/G17</f>
        <v>0.43151515151515152</v>
      </c>
      <c r="J14" s="15"/>
      <c r="K14" s="10" t="s">
        <v>228</v>
      </c>
      <c r="L14" s="28">
        <v>212</v>
      </c>
      <c r="M14" s="29">
        <f>L14/L15</f>
        <v>0.29817158931082982</v>
      </c>
      <c r="O14" s="15" t="s">
        <v>565</v>
      </c>
      <c r="P14" s="9">
        <v>1625</v>
      </c>
      <c r="Q14" s="16">
        <f>P14/P17</f>
        <v>0.3979916727896155</v>
      </c>
    </row>
    <row r="15" spans="1:17" ht="16.5" thickBot="1" x14ac:dyDescent="0.3">
      <c r="A15" s="22" t="s">
        <v>14</v>
      </c>
      <c r="B15" s="28">
        <v>43</v>
      </c>
      <c r="C15" s="29">
        <f>B15/B16</f>
        <v>9.4277570708178032E-3</v>
      </c>
      <c r="E15" s="21"/>
      <c r="F15" s="10" t="s">
        <v>65</v>
      </c>
      <c r="G15" s="9">
        <v>291</v>
      </c>
      <c r="H15" s="16">
        <f>G15/G17</f>
        <v>0.35272727272727272</v>
      </c>
      <c r="J15" s="27"/>
      <c r="K15" s="32" t="s">
        <v>15</v>
      </c>
      <c r="L15" s="45">
        <f>SUM(L13:L14)</f>
        <v>711</v>
      </c>
      <c r="M15" s="34">
        <f>SUM(M13:M14)</f>
        <v>1</v>
      </c>
      <c r="O15" s="15" t="s">
        <v>566</v>
      </c>
      <c r="P15" s="9">
        <v>1366</v>
      </c>
      <c r="Q15" s="16">
        <f>P15/P17</f>
        <v>0.33455792309576293</v>
      </c>
    </row>
    <row r="16" spans="1:17" ht="16.5" thickBot="1" x14ac:dyDescent="0.3">
      <c r="A16" s="32" t="s">
        <v>15</v>
      </c>
      <c r="B16" s="45">
        <f>SUM(B3:B15)</f>
        <v>4561</v>
      </c>
      <c r="C16" s="34">
        <f>SUM(C3:C15)</f>
        <v>0.99999999999999989</v>
      </c>
      <c r="E16" s="15"/>
      <c r="F16" s="31" t="s">
        <v>66</v>
      </c>
      <c r="G16" s="28">
        <v>178</v>
      </c>
      <c r="H16" s="29">
        <f>G16/G17</f>
        <v>0.21575757575757576</v>
      </c>
      <c r="O16" s="17" t="s">
        <v>567</v>
      </c>
      <c r="P16" s="40">
        <v>1092</v>
      </c>
      <c r="Q16" s="41">
        <f>P16/P17</f>
        <v>0.26745040411462162</v>
      </c>
    </row>
    <row r="17" spans="1:17" ht="16.5" thickBot="1" x14ac:dyDescent="0.3">
      <c r="E17" s="27"/>
      <c r="F17" s="38" t="s">
        <v>15</v>
      </c>
      <c r="G17" s="45">
        <f>SUM(G14:G16)</f>
        <v>825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  <c r="O17" s="32" t="s">
        <v>15</v>
      </c>
      <c r="P17" s="45">
        <f>SUM(P14:P16)</f>
        <v>4083</v>
      </c>
      <c r="Q17" s="34">
        <f>SUM(Q14:Q16)</f>
        <v>1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443</v>
      </c>
      <c r="M18" s="16">
        <f>L18/L20</f>
        <v>0.62926136363636365</v>
      </c>
    </row>
    <row r="19" spans="1:17" ht="16.5" thickBot="1" x14ac:dyDescent="0.3">
      <c r="A19" s="15" t="s">
        <v>19</v>
      </c>
      <c r="B19" s="9">
        <v>125</v>
      </c>
      <c r="C19" s="16">
        <f>B19/B24</f>
        <v>3.2964135021097046E-2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261</v>
      </c>
      <c r="M19" s="29">
        <f>L19/L20</f>
        <v>0.37073863636363635</v>
      </c>
      <c r="O19" s="12" t="s">
        <v>304</v>
      </c>
      <c r="P19" s="42" t="s">
        <v>16</v>
      </c>
      <c r="Q19" s="14" t="s">
        <v>17</v>
      </c>
    </row>
    <row r="20" spans="1:17" ht="16.5" thickBot="1" x14ac:dyDescent="0.3">
      <c r="A20" s="15" t="s">
        <v>20</v>
      </c>
      <c r="B20" s="9">
        <v>274</v>
      </c>
      <c r="C20" s="16">
        <f>B20/B24</f>
        <v>7.2257383966244731E-2</v>
      </c>
      <c r="E20" s="15"/>
      <c r="F20" s="11" t="s">
        <v>68</v>
      </c>
      <c r="G20" s="9">
        <v>396</v>
      </c>
      <c r="H20" s="16">
        <f>G20/G22</f>
        <v>0.5025380710659898</v>
      </c>
      <c r="J20" s="27"/>
      <c r="K20" s="32" t="s">
        <v>15</v>
      </c>
      <c r="L20" s="45">
        <f>SUM(L18:L19)</f>
        <v>704</v>
      </c>
      <c r="M20" s="34">
        <f>SUM(M18:M19)</f>
        <v>1</v>
      </c>
      <c r="O20" s="15" t="s">
        <v>568</v>
      </c>
      <c r="P20" s="9">
        <v>432</v>
      </c>
      <c r="Q20" s="16">
        <f>P20/P22</f>
        <v>0.68354430379746833</v>
      </c>
    </row>
    <row r="21" spans="1:17" ht="16.5" thickBot="1" x14ac:dyDescent="0.3">
      <c r="A21" s="15" t="s">
        <v>21</v>
      </c>
      <c r="B21" s="9">
        <v>808</v>
      </c>
      <c r="C21" s="16">
        <f>B21/B24</f>
        <v>0.21308016877637131</v>
      </c>
      <c r="E21" s="15"/>
      <c r="F21" s="23" t="s">
        <v>69</v>
      </c>
      <c r="G21" s="28">
        <v>392</v>
      </c>
      <c r="H21" s="29">
        <f>G21/G22</f>
        <v>0.49746192893401014</v>
      </c>
      <c r="O21" s="17" t="s">
        <v>569</v>
      </c>
      <c r="P21" s="40">
        <v>200</v>
      </c>
      <c r="Q21" s="41">
        <f>P21/P22</f>
        <v>0.31645569620253167</v>
      </c>
    </row>
    <row r="22" spans="1:17" ht="16.5" thickBot="1" x14ac:dyDescent="0.3">
      <c r="A22" s="15" t="s">
        <v>22</v>
      </c>
      <c r="B22" s="9">
        <v>72</v>
      </c>
      <c r="C22" s="16">
        <f>B22/B24</f>
        <v>1.8987341772151899E-2</v>
      </c>
      <c r="E22" s="27"/>
      <c r="F22" s="39" t="s">
        <v>15</v>
      </c>
      <c r="G22" s="45">
        <f>SUM(G20:G21)</f>
        <v>788</v>
      </c>
      <c r="H22" s="34">
        <f>SUM(H20:H21)</f>
        <v>1</v>
      </c>
      <c r="O22" s="32" t="s">
        <v>15</v>
      </c>
      <c r="P22" s="45">
        <f>SUM(P20:P21)</f>
        <v>632</v>
      </c>
      <c r="Q22" s="34">
        <f>SUM(Q20:Q21)</f>
        <v>1</v>
      </c>
    </row>
    <row r="23" spans="1:17" ht="16.5" thickBot="1" x14ac:dyDescent="0.3">
      <c r="A23" s="22" t="s">
        <v>23</v>
      </c>
      <c r="B23" s="28">
        <v>2513</v>
      </c>
      <c r="C23" s="29">
        <f>B23/B24</f>
        <v>0.66271097046413507</v>
      </c>
      <c r="F23" s="3"/>
    </row>
    <row r="24" spans="1:17" ht="16.5" thickBot="1" x14ac:dyDescent="0.3">
      <c r="A24" s="35" t="s">
        <v>15</v>
      </c>
      <c r="B24" s="45">
        <f>SUM(B19:B23)</f>
        <v>3792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7" ht="16.5" thickBot="1" x14ac:dyDescent="0.3">
      <c r="E25" s="15"/>
      <c r="F25" s="11" t="s">
        <v>71</v>
      </c>
      <c r="G25" s="9">
        <v>237</v>
      </c>
      <c r="H25" s="16">
        <f>G25/G29</f>
        <v>0.30899608865710559</v>
      </c>
    </row>
    <row r="26" spans="1:17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106</v>
      </c>
      <c r="H26" s="16">
        <f>G26/G29</f>
        <v>0.13820078226857888</v>
      </c>
    </row>
    <row r="27" spans="1:17" x14ac:dyDescent="0.25">
      <c r="A27" s="15" t="s">
        <v>33</v>
      </c>
      <c r="B27" s="9">
        <v>816</v>
      </c>
      <c r="C27" s="16">
        <f>B27/B29</f>
        <v>0.21731025299600532</v>
      </c>
      <c r="E27" s="15"/>
      <c r="F27" s="11" t="s">
        <v>73</v>
      </c>
      <c r="G27" s="9">
        <v>146</v>
      </c>
      <c r="H27" s="16">
        <f>G27/G29</f>
        <v>0.19035202086049544</v>
      </c>
    </row>
    <row r="28" spans="1:17" ht="16.5" thickBot="1" x14ac:dyDescent="0.3">
      <c r="A28" s="21" t="s">
        <v>32</v>
      </c>
      <c r="B28" s="28">
        <v>2939</v>
      </c>
      <c r="C28" s="29">
        <f>B28/B29</f>
        <v>0.78268974700399463</v>
      </c>
      <c r="E28" s="15"/>
      <c r="F28" s="23" t="s">
        <v>74</v>
      </c>
      <c r="G28" s="28">
        <v>278</v>
      </c>
      <c r="H28" s="29">
        <f>G28/G29</f>
        <v>0.36245110821382009</v>
      </c>
    </row>
    <row r="29" spans="1:17" ht="16.5" thickBot="1" x14ac:dyDescent="0.3">
      <c r="A29" s="32" t="s">
        <v>15</v>
      </c>
      <c r="B29" s="45">
        <f>SUM(B27:B28)</f>
        <v>3755</v>
      </c>
      <c r="C29" s="34">
        <f>SUM(C27:C28)</f>
        <v>1</v>
      </c>
      <c r="E29" s="27"/>
      <c r="F29" s="39" t="s">
        <v>15</v>
      </c>
      <c r="G29" s="45">
        <f>SUM(G25:G28)</f>
        <v>767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</row>
    <row r="31" spans="1:17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5" t="s">
        <v>38</v>
      </c>
      <c r="B32" s="9">
        <v>696</v>
      </c>
      <c r="C32" s="16">
        <f>B32/B34</f>
        <v>0.24928366762177651</v>
      </c>
      <c r="E32" s="15"/>
      <c r="F32" s="11" t="s">
        <v>628</v>
      </c>
      <c r="G32" s="95">
        <v>262</v>
      </c>
      <c r="H32" s="16">
        <f>G32/G37</f>
        <v>0.35167785234899329</v>
      </c>
    </row>
    <row r="33" spans="1:8" ht="16.5" thickBot="1" x14ac:dyDescent="0.3">
      <c r="A33" s="22" t="s">
        <v>39</v>
      </c>
      <c r="B33" s="28">
        <v>2096</v>
      </c>
      <c r="C33" s="29">
        <f>B33/B34</f>
        <v>0.75071633237822355</v>
      </c>
      <c r="E33" s="15"/>
      <c r="F33" s="11" t="s">
        <v>629</v>
      </c>
      <c r="G33" s="95">
        <v>130</v>
      </c>
      <c r="H33" s="16">
        <f>G33/G37</f>
        <v>0.17449664429530201</v>
      </c>
    </row>
    <row r="34" spans="1:8" ht="16.5" thickBot="1" x14ac:dyDescent="0.3">
      <c r="A34" s="32" t="s">
        <v>15</v>
      </c>
      <c r="B34" s="45">
        <f>SUM(B32:B33)</f>
        <v>2792</v>
      </c>
      <c r="C34" s="34">
        <f>SUM(C32:C33)</f>
        <v>1</v>
      </c>
      <c r="E34" s="15"/>
      <c r="F34" s="11" t="s">
        <v>630</v>
      </c>
      <c r="G34" s="95">
        <v>141</v>
      </c>
      <c r="H34" s="16">
        <f>G34/G37</f>
        <v>0.18926174496644296</v>
      </c>
    </row>
    <row r="35" spans="1:8" ht="16.5" thickBot="1" x14ac:dyDescent="0.3">
      <c r="E35" s="15"/>
      <c r="F35" s="11" t="s">
        <v>631</v>
      </c>
      <c r="G35" s="95">
        <v>151</v>
      </c>
      <c r="H35" s="16">
        <f>G35/G37</f>
        <v>0.20268456375838925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61</v>
      </c>
      <c r="H36" s="29">
        <f>G36/G37</f>
        <v>8.1879194630872482E-2</v>
      </c>
    </row>
    <row r="37" spans="1:8" ht="16.5" thickBot="1" x14ac:dyDescent="0.3">
      <c r="A37" s="15" t="s">
        <v>53</v>
      </c>
      <c r="B37" s="9">
        <v>1421</v>
      </c>
      <c r="C37" s="16">
        <f>B37/B39</f>
        <v>0.45617977528089887</v>
      </c>
      <c r="E37" s="27"/>
      <c r="F37" s="39" t="s">
        <v>15</v>
      </c>
      <c r="G37" s="97">
        <f>SUM(G32:G36)</f>
        <v>745</v>
      </c>
      <c r="H37" s="37">
        <f>SUM(H32:H36)</f>
        <v>1</v>
      </c>
    </row>
    <row r="38" spans="1:8" ht="16.5" thickBot="1" x14ac:dyDescent="0.3">
      <c r="A38" s="22" t="s">
        <v>54</v>
      </c>
      <c r="B38" s="28">
        <v>1694</v>
      </c>
      <c r="C38" s="29">
        <f>B38/B39</f>
        <v>0.54382022471910108</v>
      </c>
      <c r="F38" s="3"/>
    </row>
    <row r="39" spans="1:8" ht="16.5" thickBot="1" x14ac:dyDescent="0.3">
      <c r="A39" s="32" t="s">
        <v>15</v>
      </c>
      <c r="B39" s="45">
        <f>SUM(B37:B38)</f>
        <v>3115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317</v>
      </c>
      <c r="H40" s="16">
        <f>G40/G44</f>
        <v>0.44900849858356939</v>
      </c>
    </row>
    <row r="41" spans="1:8" x14ac:dyDescent="0.25">
      <c r="E41" s="15"/>
      <c r="F41" s="11" t="s">
        <v>77</v>
      </c>
      <c r="G41" s="9">
        <v>126</v>
      </c>
      <c r="H41" s="16">
        <f>G41/G44</f>
        <v>0.17847025495750707</v>
      </c>
    </row>
    <row r="42" spans="1:8" x14ac:dyDescent="0.25">
      <c r="E42" s="15"/>
      <c r="F42" s="11" t="s">
        <v>78</v>
      </c>
      <c r="G42" s="9">
        <v>141</v>
      </c>
      <c r="H42" s="16">
        <f>G42/G44</f>
        <v>0.19971671388101983</v>
      </c>
    </row>
    <row r="43" spans="1:8" ht="16.5" thickBot="1" x14ac:dyDescent="0.3">
      <c r="E43" s="15"/>
      <c r="F43" s="23" t="s">
        <v>79</v>
      </c>
      <c r="G43" s="28">
        <v>122</v>
      </c>
      <c r="H43" s="29">
        <f>G43/G44</f>
        <v>0.17280453257790368</v>
      </c>
    </row>
    <row r="44" spans="1:8" ht="16.5" thickBot="1" x14ac:dyDescent="0.3">
      <c r="E44" s="27"/>
      <c r="F44" s="39" t="s">
        <v>15</v>
      </c>
      <c r="G44" s="45">
        <f>SUM(G40:G43)</f>
        <v>706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475</v>
      </c>
      <c r="H47" s="16">
        <f>G47/G49</f>
        <v>0.7078986587183308</v>
      </c>
    </row>
    <row r="48" spans="1:8" ht="16.5" thickBot="1" x14ac:dyDescent="0.3">
      <c r="B48"/>
      <c r="E48" s="15"/>
      <c r="F48" s="23" t="s">
        <v>82</v>
      </c>
      <c r="G48" s="28">
        <v>196</v>
      </c>
      <c r="H48" s="29">
        <f>G48/G49</f>
        <v>0.29210134128166915</v>
      </c>
    </row>
    <row r="49" spans="2:8" ht="16.5" thickBot="1" x14ac:dyDescent="0.3">
      <c r="B49"/>
      <c r="E49" s="27"/>
      <c r="F49" s="39" t="s">
        <v>15</v>
      </c>
      <c r="G49" s="45">
        <f>SUM(G47:G48)</f>
        <v>671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458</v>
      </c>
      <c r="H52" s="16">
        <f>G52/G54</f>
        <v>0.69393939393939397</v>
      </c>
    </row>
    <row r="53" spans="2:8" ht="16.5" thickBot="1" x14ac:dyDescent="0.3">
      <c r="B53"/>
      <c r="E53" s="15"/>
      <c r="F53" s="23" t="s">
        <v>85</v>
      </c>
      <c r="G53" s="28">
        <v>202</v>
      </c>
      <c r="H53" s="29">
        <f>G53/G54</f>
        <v>0.30606060606060603</v>
      </c>
    </row>
    <row r="54" spans="2:8" ht="16.5" thickBot="1" x14ac:dyDescent="0.3">
      <c r="B54"/>
      <c r="E54" s="27"/>
      <c r="F54" s="39" t="s">
        <v>15</v>
      </c>
      <c r="G54" s="45">
        <f>SUM(G52:G53)</f>
        <v>660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268</v>
      </c>
      <c r="H57" s="16">
        <f>G57/G59</f>
        <v>0.39353891336270191</v>
      </c>
    </row>
    <row r="58" spans="2:8" ht="16.5" thickBot="1" x14ac:dyDescent="0.3">
      <c r="B58"/>
      <c r="E58" s="15"/>
      <c r="F58" s="23" t="s">
        <v>88</v>
      </c>
      <c r="G58" s="28">
        <v>413</v>
      </c>
      <c r="H58" s="29">
        <f>G58/G59</f>
        <v>0.60646108663729814</v>
      </c>
    </row>
    <row r="59" spans="2:8" ht="16.5" thickBot="1" x14ac:dyDescent="0.3">
      <c r="B59"/>
      <c r="E59" s="27"/>
      <c r="F59" s="39" t="s">
        <v>15</v>
      </c>
      <c r="G59" s="45">
        <f>SUM(G57:G58)</f>
        <v>681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349</v>
      </c>
      <c r="H62" s="16">
        <f>G62/G64</f>
        <v>0.51323529411764701</v>
      </c>
    </row>
    <row r="63" spans="2:8" ht="16.5" thickBot="1" x14ac:dyDescent="0.3">
      <c r="B63"/>
      <c r="E63" s="15"/>
      <c r="F63" s="23" t="s">
        <v>91</v>
      </c>
      <c r="G63" s="28">
        <v>331</v>
      </c>
      <c r="H63" s="29">
        <f>G63/G64</f>
        <v>0.48676470588235293</v>
      </c>
    </row>
    <row r="64" spans="2:8" ht="16.5" thickBot="1" x14ac:dyDescent="0.3">
      <c r="B64"/>
      <c r="E64" s="27"/>
      <c r="F64" s="39" t="s">
        <v>15</v>
      </c>
      <c r="G64" s="45">
        <f>SUM(G62:G63)</f>
        <v>680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479</v>
      </c>
      <c r="H67" s="16">
        <f>G67/G70</f>
        <v>0.50849256900212314</v>
      </c>
    </row>
    <row r="68" spans="2:8" x14ac:dyDescent="0.25">
      <c r="B68"/>
      <c r="E68" s="15"/>
      <c r="F68" s="11" t="s">
        <v>94</v>
      </c>
      <c r="G68" s="9">
        <v>180</v>
      </c>
      <c r="H68" s="16">
        <f>G68/G70</f>
        <v>0.19108280254777071</v>
      </c>
    </row>
    <row r="69" spans="2:8" ht="16.5" thickBot="1" x14ac:dyDescent="0.3">
      <c r="B69"/>
      <c r="E69" s="15"/>
      <c r="F69" s="23" t="s">
        <v>95</v>
      </c>
      <c r="G69" s="28">
        <v>283</v>
      </c>
      <c r="H69" s="29">
        <f>G69/G70</f>
        <v>0.30042462845010615</v>
      </c>
    </row>
    <row r="70" spans="2:8" ht="16.5" thickBot="1" x14ac:dyDescent="0.3">
      <c r="B70"/>
      <c r="E70" s="27"/>
      <c r="F70" s="39" t="s">
        <v>15</v>
      </c>
      <c r="G70" s="45">
        <f>SUM(G67:G69)</f>
        <v>942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273</v>
      </c>
      <c r="H73" s="16">
        <f>G73/G75</f>
        <v>0.30333333333333334</v>
      </c>
    </row>
    <row r="74" spans="2:8" ht="16.5" thickBot="1" x14ac:dyDescent="0.3">
      <c r="B74"/>
      <c r="E74" s="15"/>
      <c r="F74" s="23" t="s">
        <v>98</v>
      </c>
      <c r="G74" s="28">
        <v>627</v>
      </c>
      <c r="H74" s="29">
        <f>G74/G75</f>
        <v>0.69666666666666666</v>
      </c>
    </row>
    <row r="75" spans="2:8" ht="16.5" thickBot="1" x14ac:dyDescent="0.3">
      <c r="B75"/>
      <c r="E75" s="27"/>
      <c r="F75" s="39" t="s">
        <v>15</v>
      </c>
      <c r="G75" s="45">
        <f>SUM(G73:G74)</f>
        <v>900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301</v>
      </c>
      <c r="H78" s="16">
        <f>G78/G82</f>
        <v>0.33076923076923076</v>
      </c>
    </row>
    <row r="79" spans="2:8" x14ac:dyDescent="0.25">
      <c r="B79"/>
      <c r="E79" s="22"/>
      <c r="F79" s="23" t="s">
        <v>101</v>
      </c>
      <c r="G79" s="28">
        <v>132</v>
      </c>
      <c r="H79" s="29">
        <f>G79/G82</f>
        <v>0.14505494505494507</v>
      </c>
    </row>
    <row r="80" spans="2:8" x14ac:dyDescent="0.25">
      <c r="B80"/>
      <c r="E80" s="15"/>
      <c r="F80" s="11" t="s">
        <v>635</v>
      </c>
      <c r="G80" s="9">
        <v>363</v>
      </c>
      <c r="H80" s="16">
        <f>G80/G82</f>
        <v>0.39890109890109893</v>
      </c>
    </row>
    <row r="81" spans="2:8" ht="16.5" thickBot="1" x14ac:dyDescent="0.3">
      <c r="B81"/>
      <c r="E81" s="17"/>
      <c r="F81" s="91" t="s">
        <v>636</v>
      </c>
      <c r="G81" s="40">
        <v>114</v>
      </c>
      <c r="H81" s="41">
        <f>G81/G82</f>
        <v>0.12527472527472527</v>
      </c>
    </row>
    <row r="82" spans="2:8" ht="16.5" thickBot="1" x14ac:dyDescent="0.3">
      <c r="B82"/>
      <c r="E82" s="104"/>
      <c r="F82" s="105" t="s">
        <v>15</v>
      </c>
      <c r="G82" s="106">
        <f>SUM(G78:G81)</f>
        <v>910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312</v>
      </c>
      <c r="H85" s="16">
        <f>G85/G88</f>
        <v>0.34475138121546961</v>
      </c>
    </row>
    <row r="86" spans="2:8" x14ac:dyDescent="0.25">
      <c r="B86"/>
      <c r="E86" s="15"/>
      <c r="F86" s="11" t="s">
        <v>104</v>
      </c>
      <c r="G86" s="9">
        <v>342</v>
      </c>
      <c r="H86" s="16">
        <f>G86/G88</f>
        <v>0.37790055248618787</v>
      </c>
    </row>
    <row r="87" spans="2:8" ht="16.5" thickBot="1" x14ac:dyDescent="0.3">
      <c r="B87"/>
      <c r="E87" s="15"/>
      <c r="F87" s="23" t="s">
        <v>105</v>
      </c>
      <c r="G87" s="28">
        <v>251</v>
      </c>
      <c r="H87" s="29">
        <f>G87/G88</f>
        <v>0.27734806629834252</v>
      </c>
    </row>
    <row r="88" spans="2:8" ht="16.5" thickBot="1" x14ac:dyDescent="0.3">
      <c r="B88"/>
      <c r="E88" s="27"/>
      <c r="F88" s="39" t="s">
        <v>15</v>
      </c>
      <c r="G88" s="45">
        <f>SUM(G85:G87)</f>
        <v>905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479</v>
      </c>
      <c r="H91" s="16">
        <f>G91/G93</f>
        <v>0.54618015963511968</v>
      </c>
    </row>
    <row r="92" spans="2:8" ht="16.5" thickBot="1" x14ac:dyDescent="0.3">
      <c r="B92"/>
      <c r="E92" s="15"/>
      <c r="F92" s="23" t="s">
        <v>108</v>
      </c>
      <c r="G92" s="28">
        <v>398</v>
      </c>
      <c r="H92" s="29">
        <f>G92/G93</f>
        <v>0.45381984036488027</v>
      </c>
    </row>
    <row r="93" spans="2:8" ht="16.5" thickBot="1" x14ac:dyDescent="0.3">
      <c r="B93"/>
      <c r="E93" s="27"/>
      <c r="F93" s="39" t="s">
        <v>15</v>
      </c>
      <c r="G93" s="45">
        <f>SUM(G91:G92)</f>
        <v>877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319</v>
      </c>
      <c r="H96" s="16">
        <f>G96/G98</f>
        <v>0.38203592814371257</v>
      </c>
    </row>
    <row r="97" spans="2:8" ht="16.5" thickBot="1" x14ac:dyDescent="0.3">
      <c r="B97"/>
      <c r="E97" s="15"/>
      <c r="F97" s="23" t="s">
        <v>111</v>
      </c>
      <c r="G97" s="28">
        <v>516</v>
      </c>
      <c r="H97" s="29">
        <f>G97/G98</f>
        <v>0.61796407185628743</v>
      </c>
    </row>
    <row r="98" spans="2:8" ht="16.5" thickBot="1" x14ac:dyDescent="0.3">
      <c r="B98"/>
      <c r="E98" s="27"/>
      <c r="F98" s="39" t="s">
        <v>15</v>
      </c>
      <c r="G98" s="45">
        <f>SUM(G96:G97)</f>
        <v>835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275</v>
      </c>
      <c r="H101" s="16">
        <f>G101/G103</f>
        <v>0.54133858267716539</v>
      </c>
    </row>
    <row r="102" spans="2:8" ht="16.5" thickBot="1" x14ac:dyDescent="0.3">
      <c r="B102"/>
      <c r="E102" s="15"/>
      <c r="F102" s="23" t="s">
        <v>114</v>
      </c>
      <c r="G102" s="28">
        <v>233</v>
      </c>
      <c r="H102" s="29">
        <f>G102/G103</f>
        <v>0.45866141732283466</v>
      </c>
    </row>
    <row r="103" spans="2:8" ht="16.5" thickBot="1" x14ac:dyDescent="0.3">
      <c r="B103"/>
      <c r="E103" s="27"/>
      <c r="F103" s="39" t="s">
        <v>15</v>
      </c>
      <c r="G103" s="45">
        <f>SUM(G101:G102)</f>
        <v>508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193</v>
      </c>
      <c r="H106" s="16">
        <f>G106/G108</f>
        <v>0.3541284403669725</v>
      </c>
    </row>
    <row r="107" spans="2:8" ht="16.5" thickBot="1" x14ac:dyDescent="0.3">
      <c r="B107"/>
      <c r="E107" s="15"/>
      <c r="F107" s="23" t="s">
        <v>117</v>
      </c>
      <c r="G107" s="28">
        <v>352</v>
      </c>
      <c r="H107" s="29">
        <f>G107/G108</f>
        <v>0.64587155963302756</v>
      </c>
    </row>
    <row r="108" spans="2:8" ht="16.5" thickBot="1" x14ac:dyDescent="0.3">
      <c r="B108"/>
      <c r="E108" s="27"/>
      <c r="F108" s="39" t="s">
        <v>15</v>
      </c>
      <c r="G108" s="45">
        <f>SUM(G106:G107)</f>
        <v>545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233</v>
      </c>
      <c r="H111" s="16">
        <f>G111/G116</f>
        <v>0.31025299600532624</v>
      </c>
    </row>
    <row r="112" spans="2:8" x14ac:dyDescent="0.25">
      <c r="B112"/>
      <c r="E112" s="15"/>
      <c r="F112" s="11" t="s">
        <v>120</v>
      </c>
      <c r="G112" s="9">
        <v>47</v>
      </c>
      <c r="H112" s="16">
        <f>G112/G116</f>
        <v>6.2583222370173108E-2</v>
      </c>
    </row>
    <row r="113" spans="2:8" x14ac:dyDescent="0.25">
      <c r="B113"/>
      <c r="E113" s="15"/>
      <c r="F113" s="11" t="s">
        <v>121</v>
      </c>
      <c r="G113" s="9">
        <v>176</v>
      </c>
      <c r="H113" s="16">
        <f>G113/G116</f>
        <v>0.23435419440745672</v>
      </c>
    </row>
    <row r="114" spans="2:8" x14ac:dyDescent="0.25">
      <c r="B114"/>
      <c r="E114" s="15"/>
      <c r="F114" s="11" t="s">
        <v>122</v>
      </c>
      <c r="G114" s="9">
        <v>120</v>
      </c>
      <c r="H114" s="16">
        <f>G114/G116</f>
        <v>0.15978695073235685</v>
      </c>
    </row>
    <row r="115" spans="2:8" ht="16.5" thickBot="1" x14ac:dyDescent="0.3">
      <c r="B115"/>
      <c r="E115" s="15"/>
      <c r="F115" s="23" t="s">
        <v>123</v>
      </c>
      <c r="G115" s="28">
        <v>175</v>
      </c>
      <c r="H115" s="29">
        <f>G115/G116</f>
        <v>0.23302263648468707</v>
      </c>
    </row>
    <row r="116" spans="2:8" ht="16.5" thickBot="1" x14ac:dyDescent="0.3">
      <c r="B116"/>
      <c r="E116" s="27"/>
      <c r="F116" s="39" t="s">
        <v>15</v>
      </c>
      <c r="G116" s="45">
        <f>SUM(G111:G115)</f>
        <v>751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320</v>
      </c>
      <c r="H119" s="16">
        <f>G119/G121</f>
        <v>0.44692737430167595</v>
      </c>
    </row>
    <row r="120" spans="2:8" ht="16.5" thickBot="1" x14ac:dyDescent="0.3">
      <c r="B120"/>
      <c r="E120" s="15"/>
      <c r="F120" s="23" t="s">
        <v>126</v>
      </c>
      <c r="G120" s="28">
        <v>396</v>
      </c>
      <c r="H120" s="29">
        <f>G120/G121</f>
        <v>0.55307262569832405</v>
      </c>
    </row>
    <row r="121" spans="2:8" ht="16.5" thickBot="1" x14ac:dyDescent="0.3">
      <c r="B121"/>
      <c r="E121" s="27"/>
      <c r="F121" s="39" t="s">
        <v>15</v>
      </c>
      <c r="G121" s="45">
        <f>SUM(G119:G120)</f>
        <v>716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335</v>
      </c>
      <c r="H124" s="16">
        <f>G124/G127</f>
        <v>0.4589041095890411</v>
      </c>
    </row>
    <row r="125" spans="2:8" x14ac:dyDescent="0.25">
      <c r="B125"/>
      <c r="E125" s="15"/>
      <c r="F125" s="11" t="s">
        <v>129</v>
      </c>
      <c r="G125" s="9">
        <v>141</v>
      </c>
      <c r="H125" s="16">
        <f>G125/G127</f>
        <v>0.19315068493150686</v>
      </c>
    </row>
    <row r="126" spans="2:8" ht="16.5" thickBot="1" x14ac:dyDescent="0.3">
      <c r="B126"/>
      <c r="E126" s="15"/>
      <c r="F126" s="23" t="s">
        <v>130</v>
      </c>
      <c r="G126" s="28">
        <v>254</v>
      </c>
      <c r="H126" s="29">
        <f>G126/G127</f>
        <v>0.34794520547945207</v>
      </c>
    </row>
    <row r="127" spans="2:8" ht="16.5" thickBot="1" x14ac:dyDescent="0.3">
      <c r="B127"/>
      <c r="E127" s="27"/>
      <c r="F127" s="39" t="s">
        <v>15</v>
      </c>
      <c r="G127" s="45">
        <f>SUM(G124:G126)</f>
        <v>730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338</v>
      </c>
      <c r="H130" s="16">
        <f>G130/G134</f>
        <v>0.4555256064690027</v>
      </c>
    </row>
    <row r="131" spans="2:8" x14ac:dyDescent="0.25">
      <c r="B131"/>
      <c r="E131" s="15"/>
      <c r="F131" s="11" t="s">
        <v>133</v>
      </c>
      <c r="G131" s="9">
        <v>85</v>
      </c>
      <c r="H131" s="16">
        <f>G131/G134</f>
        <v>0.11455525606469003</v>
      </c>
    </row>
    <row r="132" spans="2:8" x14ac:dyDescent="0.25">
      <c r="B132"/>
      <c r="E132" s="15"/>
      <c r="F132" s="11" t="s">
        <v>134</v>
      </c>
      <c r="G132" s="9">
        <v>254</v>
      </c>
      <c r="H132" s="16">
        <f>G132/G134</f>
        <v>0.3423180592991914</v>
      </c>
    </row>
    <row r="133" spans="2:8" ht="16.5" thickBot="1" x14ac:dyDescent="0.3">
      <c r="B133"/>
      <c r="E133" s="15"/>
      <c r="F133" s="23" t="s">
        <v>135</v>
      </c>
      <c r="G133" s="28">
        <v>65</v>
      </c>
      <c r="H133" s="29">
        <f>G133/G134</f>
        <v>8.7601078167115903E-2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742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376</v>
      </c>
      <c r="H137" s="16">
        <f>G137/G139</f>
        <v>0.52005532503457819</v>
      </c>
    </row>
    <row r="138" spans="2:8" ht="16.5" thickBot="1" x14ac:dyDescent="0.3">
      <c r="B138"/>
      <c r="E138" s="15"/>
      <c r="F138" s="23" t="s">
        <v>138</v>
      </c>
      <c r="G138" s="28">
        <v>347</v>
      </c>
      <c r="H138" s="29">
        <f>G138/G139</f>
        <v>0.47994467496542187</v>
      </c>
    </row>
    <row r="139" spans="2:8" ht="16.5" thickBot="1" x14ac:dyDescent="0.3">
      <c r="B139"/>
      <c r="E139" s="27"/>
      <c r="F139" s="39" t="s">
        <v>15</v>
      </c>
      <c r="G139" s="45">
        <f>SUM(G137:G138)</f>
        <v>723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116</v>
      </c>
      <c r="H142" s="16">
        <f>G142/G146</f>
        <v>0.15977961432506887</v>
      </c>
    </row>
    <row r="143" spans="2:8" x14ac:dyDescent="0.25">
      <c r="E143" s="15"/>
      <c r="F143" s="11" t="s">
        <v>141</v>
      </c>
      <c r="G143" s="9">
        <v>274</v>
      </c>
      <c r="H143" s="16">
        <f>G143/G146</f>
        <v>0.37741046831955921</v>
      </c>
    </row>
    <row r="144" spans="2:8" x14ac:dyDescent="0.25">
      <c r="E144" s="15"/>
      <c r="F144" s="11" t="s">
        <v>142</v>
      </c>
      <c r="G144" s="9">
        <v>148</v>
      </c>
      <c r="H144" s="16">
        <f>G144/G146</f>
        <v>0.20385674931129477</v>
      </c>
    </row>
    <row r="145" spans="5:8" ht="16.5" thickBot="1" x14ac:dyDescent="0.3">
      <c r="E145" s="15"/>
      <c r="F145" s="23" t="s">
        <v>143</v>
      </c>
      <c r="G145" s="28">
        <v>188</v>
      </c>
      <c r="H145" s="29">
        <f>G145/G146</f>
        <v>0.25895316804407714</v>
      </c>
    </row>
    <row r="146" spans="5:8" ht="16.5" thickBot="1" x14ac:dyDescent="0.3">
      <c r="E146" s="27"/>
      <c r="F146" s="39" t="s">
        <v>15</v>
      </c>
      <c r="G146" s="45">
        <f>SUM(G142:G145)</f>
        <v>726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294</v>
      </c>
      <c r="H149" s="16">
        <f>G149/G152</f>
        <v>0.4021887824897401</v>
      </c>
    </row>
    <row r="150" spans="5:8" x14ac:dyDescent="0.25">
      <c r="E150" s="15"/>
      <c r="F150" s="11" t="s">
        <v>146</v>
      </c>
      <c r="G150" s="9">
        <v>168</v>
      </c>
      <c r="H150" s="16">
        <f>G150/G152</f>
        <v>0.22982216142270862</v>
      </c>
    </row>
    <row r="151" spans="5:8" ht="16.5" thickBot="1" x14ac:dyDescent="0.3">
      <c r="E151" s="15"/>
      <c r="F151" s="23" t="s">
        <v>147</v>
      </c>
      <c r="G151" s="28">
        <v>269</v>
      </c>
      <c r="H151" s="29">
        <f>G151/G152</f>
        <v>0.36798905608755128</v>
      </c>
    </row>
    <row r="152" spans="5:8" ht="16.5" thickBot="1" x14ac:dyDescent="0.3">
      <c r="E152" s="27"/>
      <c r="F152" s="39" t="s">
        <v>15</v>
      </c>
      <c r="G152" s="45">
        <f>SUM(G149:G151)</f>
        <v>731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354</v>
      </c>
      <c r="H155" s="16">
        <f>G155/G158</f>
        <v>0.48626373626373626</v>
      </c>
    </row>
    <row r="156" spans="5:8" x14ac:dyDescent="0.25">
      <c r="E156" s="15"/>
      <c r="F156" s="11" t="s">
        <v>150</v>
      </c>
      <c r="G156" s="9">
        <v>107</v>
      </c>
      <c r="H156" s="16">
        <f>G156/G158</f>
        <v>0.14697802197802198</v>
      </c>
    </row>
    <row r="157" spans="5:8" ht="16.5" thickBot="1" x14ac:dyDescent="0.3">
      <c r="E157" s="15"/>
      <c r="F157" s="23" t="s">
        <v>151</v>
      </c>
      <c r="G157" s="28">
        <v>267</v>
      </c>
      <c r="H157" s="29">
        <f>G157/G158</f>
        <v>0.36675824175824173</v>
      </c>
    </row>
    <row r="158" spans="5:8" ht="16.5" thickBot="1" x14ac:dyDescent="0.3">
      <c r="E158" s="27"/>
      <c r="F158" s="39" t="s">
        <v>15</v>
      </c>
      <c r="G158" s="45">
        <f>SUM(G155:G157)</f>
        <v>728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372</v>
      </c>
      <c r="H161" s="16">
        <f>G161/G163</f>
        <v>0.53142857142857147</v>
      </c>
    </row>
    <row r="162" spans="5:8" ht="16.5" thickBot="1" x14ac:dyDescent="0.3">
      <c r="E162" s="15"/>
      <c r="F162" s="23" t="s">
        <v>154</v>
      </c>
      <c r="G162" s="28">
        <v>328</v>
      </c>
      <c r="H162" s="29">
        <f>G162/G163</f>
        <v>0.46857142857142858</v>
      </c>
    </row>
    <row r="163" spans="5:8" ht="16.5" thickBot="1" x14ac:dyDescent="0.3">
      <c r="E163" s="27"/>
      <c r="F163" s="39" t="s">
        <v>15</v>
      </c>
      <c r="G163" s="45">
        <f>SUM(G161:G162)</f>
        <v>700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390</v>
      </c>
      <c r="H166" s="16">
        <f>G166/G168</f>
        <v>0.5752212389380531</v>
      </c>
    </row>
    <row r="167" spans="5:8" ht="16.5" thickBot="1" x14ac:dyDescent="0.3">
      <c r="E167" s="15"/>
      <c r="F167" s="23" t="s">
        <v>157</v>
      </c>
      <c r="G167" s="28">
        <v>288</v>
      </c>
      <c r="H167" s="29">
        <f>G167/G168</f>
        <v>0.4247787610619469</v>
      </c>
    </row>
    <row r="168" spans="5:8" ht="16.5" thickBot="1" x14ac:dyDescent="0.3">
      <c r="E168" s="27"/>
      <c r="F168" s="39" t="s">
        <v>15</v>
      </c>
      <c r="G168" s="45">
        <f>SUM(G166:G167)</f>
        <v>678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272</v>
      </c>
      <c r="H171" s="16">
        <f>G171/G176</f>
        <v>0.16494845360824742</v>
      </c>
    </row>
    <row r="172" spans="5:8" x14ac:dyDescent="0.25">
      <c r="E172" s="15"/>
      <c r="F172" s="11" t="s">
        <v>50</v>
      </c>
      <c r="G172" s="9">
        <v>593</v>
      </c>
      <c r="H172" s="16">
        <f>G172/G176</f>
        <v>0.35961188599151001</v>
      </c>
    </row>
    <row r="173" spans="5:8" x14ac:dyDescent="0.25">
      <c r="E173" s="15"/>
      <c r="F173" s="11" t="s">
        <v>160</v>
      </c>
      <c r="G173" s="9">
        <v>357</v>
      </c>
      <c r="H173" s="16">
        <f>G173/G176</f>
        <v>0.21649484536082475</v>
      </c>
    </row>
    <row r="174" spans="5:8" x14ac:dyDescent="0.25">
      <c r="E174" s="15"/>
      <c r="F174" s="11" t="s">
        <v>161</v>
      </c>
      <c r="G174" s="9">
        <v>146</v>
      </c>
      <c r="H174" s="16">
        <f>G174/G176</f>
        <v>8.8538508186779871E-2</v>
      </c>
    </row>
    <row r="175" spans="5:8" ht="16.5" thickBot="1" x14ac:dyDescent="0.3">
      <c r="E175" s="15"/>
      <c r="F175" s="23" t="s">
        <v>162</v>
      </c>
      <c r="G175" s="28">
        <v>281</v>
      </c>
      <c r="H175" s="29">
        <f>G175/G176</f>
        <v>0.17040630685263797</v>
      </c>
    </row>
    <row r="176" spans="5:8" ht="16.5" thickBot="1" x14ac:dyDescent="0.3">
      <c r="E176" s="27"/>
      <c r="F176" s="39" t="s">
        <v>15</v>
      </c>
      <c r="G176" s="45">
        <f>SUM(G171:G175)</f>
        <v>1649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1215</v>
      </c>
      <c r="H179" s="16">
        <f>G179/G181</f>
        <v>0.78947368421052633</v>
      </c>
    </row>
    <row r="180" spans="5:8" ht="16.5" thickBot="1" x14ac:dyDescent="0.3">
      <c r="E180" s="15"/>
      <c r="F180" s="23" t="s">
        <v>165</v>
      </c>
      <c r="G180" s="28">
        <v>324</v>
      </c>
      <c r="H180" s="29">
        <f>G180/G181</f>
        <v>0.21052631578947367</v>
      </c>
    </row>
    <row r="181" spans="5:8" ht="16.5" thickBot="1" x14ac:dyDescent="0.3">
      <c r="E181" s="27"/>
      <c r="F181" s="39" t="s">
        <v>15</v>
      </c>
      <c r="G181" s="45">
        <f>SUM(G179:G180)</f>
        <v>1539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1005</v>
      </c>
      <c r="H184" s="16">
        <f>G184/G186</f>
        <v>0.67449664429530198</v>
      </c>
    </row>
    <row r="185" spans="5:8" ht="16.5" thickBot="1" x14ac:dyDescent="0.3">
      <c r="E185" s="15"/>
      <c r="F185" s="23" t="s">
        <v>168</v>
      </c>
      <c r="G185" s="28">
        <v>485</v>
      </c>
      <c r="H185" s="29">
        <f>G185/G186</f>
        <v>0.32550335570469796</v>
      </c>
    </row>
    <row r="186" spans="5:8" ht="16.5" thickBot="1" x14ac:dyDescent="0.3">
      <c r="E186" s="27"/>
      <c r="F186" s="39" t="s">
        <v>15</v>
      </c>
      <c r="G186" s="45">
        <f>SUM(G184:G185)</f>
        <v>1490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20</v>
      </c>
      <c r="C3" s="16">
        <f>B3/B16</f>
        <v>5.3163211057947902E-3</v>
      </c>
      <c r="E3" s="15" t="s">
        <v>56</v>
      </c>
      <c r="F3" s="8" t="s">
        <v>57</v>
      </c>
      <c r="G3" s="9">
        <v>345</v>
      </c>
      <c r="H3" s="16">
        <f>G3/G5</f>
        <v>0.45157068062827227</v>
      </c>
      <c r="J3" s="15"/>
      <c r="K3" s="8" t="s">
        <v>171</v>
      </c>
      <c r="L3" s="9">
        <v>343</v>
      </c>
      <c r="M3" s="16">
        <f>L3/L5</f>
        <v>0.55144694533762062</v>
      </c>
    </row>
    <row r="4" spans="1:13" ht="16.5" thickBot="1" x14ac:dyDescent="0.3">
      <c r="A4" s="15" t="s">
        <v>3</v>
      </c>
      <c r="B4" s="9">
        <v>298</v>
      </c>
      <c r="C4" s="16">
        <f>B4/B16</f>
        <v>7.9213184476342374E-2</v>
      </c>
      <c r="E4" s="15"/>
      <c r="F4" s="24" t="s">
        <v>58</v>
      </c>
      <c r="G4" s="28">
        <v>419</v>
      </c>
      <c r="H4" s="29">
        <f>G4/G5</f>
        <v>0.54842931937172779</v>
      </c>
      <c r="J4" s="15"/>
      <c r="K4" s="10" t="s">
        <v>170</v>
      </c>
      <c r="L4" s="28">
        <v>279</v>
      </c>
      <c r="M4" s="29">
        <f>L4/L5</f>
        <v>0.44855305466237944</v>
      </c>
    </row>
    <row r="5" spans="1:13" ht="16.5" thickBot="1" x14ac:dyDescent="0.3">
      <c r="A5" s="15" t="s">
        <v>4</v>
      </c>
      <c r="B5" s="9">
        <v>6</v>
      </c>
      <c r="C5" s="16">
        <f>B5/B16</f>
        <v>1.594896331738437E-3</v>
      </c>
      <c r="E5" s="27"/>
      <c r="F5" s="32" t="s">
        <v>15</v>
      </c>
      <c r="G5" s="45">
        <f>SUM(G3:G4)</f>
        <v>764</v>
      </c>
      <c r="H5" s="34">
        <f>SUM(H3:H4)</f>
        <v>1</v>
      </c>
      <c r="J5" s="27"/>
      <c r="K5" s="32" t="s">
        <v>15</v>
      </c>
      <c r="L5" s="45">
        <f>SUM(L3:L4)</f>
        <v>622</v>
      </c>
      <c r="M5" s="34">
        <f>SUM(M3:M4)</f>
        <v>1</v>
      </c>
    </row>
    <row r="6" spans="1:13" ht="16.5" thickBot="1" x14ac:dyDescent="0.3">
      <c r="A6" s="15" t="s">
        <v>5</v>
      </c>
      <c r="B6" s="9">
        <v>1017</v>
      </c>
      <c r="C6" s="16">
        <f>B6/B16</f>
        <v>0.27033492822966509</v>
      </c>
    </row>
    <row r="7" spans="1:13" x14ac:dyDescent="0.25">
      <c r="A7" s="15" t="s">
        <v>6</v>
      </c>
      <c r="B7" s="9">
        <v>4</v>
      </c>
      <c r="C7" s="16">
        <f>B7/B16</f>
        <v>1.0632642211589581E-3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3</v>
      </c>
      <c r="C8" s="16">
        <f>B8/B16</f>
        <v>7.9744816586921851E-4</v>
      </c>
      <c r="E8" s="15"/>
      <c r="F8" s="8" t="s">
        <v>60</v>
      </c>
      <c r="G8" s="9">
        <v>260</v>
      </c>
      <c r="H8" s="16">
        <f>G8/G11</f>
        <v>0.31137724550898205</v>
      </c>
      <c r="J8" s="15"/>
      <c r="K8" s="8" t="s">
        <v>225</v>
      </c>
      <c r="L8" s="9">
        <v>273</v>
      </c>
      <c r="M8" s="16">
        <f>L8/L10</f>
        <v>0.35316946959896506</v>
      </c>
    </row>
    <row r="9" spans="1:13" ht="16.5" thickBot="1" x14ac:dyDescent="0.3">
      <c r="A9" s="15" t="s">
        <v>8</v>
      </c>
      <c r="B9" s="9">
        <v>9</v>
      </c>
      <c r="C9" s="16">
        <f>B9/B16</f>
        <v>2.3923444976076554E-3</v>
      </c>
      <c r="E9" s="15"/>
      <c r="F9" s="8" t="s">
        <v>61</v>
      </c>
      <c r="G9" s="9">
        <v>327</v>
      </c>
      <c r="H9" s="16">
        <f>G9/G11</f>
        <v>0.39161676646706589</v>
      </c>
      <c r="J9" s="15"/>
      <c r="K9" s="24" t="s">
        <v>226</v>
      </c>
      <c r="L9" s="28">
        <v>500</v>
      </c>
      <c r="M9" s="29">
        <f>L9/L10</f>
        <v>0.64683053040103489</v>
      </c>
    </row>
    <row r="10" spans="1:13" ht="16.5" thickBot="1" x14ac:dyDescent="0.3">
      <c r="A10" s="15" t="s">
        <v>9</v>
      </c>
      <c r="B10" s="9">
        <v>106</v>
      </c>
      <c r="C10" s="16">
        <f>B10/B16</f>
        <v>2.8176501860712386E-2</v>
      </c>
      <c r="E10" s="15"/>
      <c r="F10" s="24" t="s">
        <v>62</v>
      </c>
      <c r="G10" s="28">
        <v>248</v>
      </c>
      <c r="H10" s="29">
        <f>G10/G11</f>
        <v>0.29700598802395212</v>
      </c>
      <c r="J10" s="27"/>
      <c r="K10" s="32" t="s">
        <v>15</v>
      </c>
      <c r="L10" s="45">
        <f>SUM(L8:L9)</f>
        <v>773</v>
      </c>
      <c r="M10" s="34">
        <f>SUM(M8:M9)</f>
        <v>1</v>
      </c>
    </row>
    <row r="11" spans="1:13" ht="16.5" thickBot="1" x14ac:dyDescent="0.3">
      <c r="A11" s="15" t="s">
        <v>10</v>
      </c>
      <c r="B11" s="9">
        <v>9</v>
      </c>
      <c r="C11" s="16">
        <f>B11/B16</f>
        <v>2.3923444976076554E-3</v>
      </c>
      <c r="E11" s="27"/>
      <c r="F11" s="32" t="s">
        <v>15</v>
      </c>
      <c r="G11" s="45">
        <f>SUM(G8:G10)</f>
        <v>835</v>
      </c>
      <c r="H11" s="34">
        <f>SUM(H8:H10)</f>
        <v>1</v>
      </c>
    </row>
    <row r="12" spans="1:13" ht="16.5" thickBot="1" x14ac:dyDescent="0.3">
      <c r="A12" s="15" t="s">
        <v>11</v>
      </c>
      <c r="B12" s="9">
        <v>463</v>
      </c>
      <c r="C12" s="16">
        <f>B12/B16</f>
        <v>0.12307283359914939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3</v>
      </c>
      <c r="C13" s="16">
        <f>B13/B16</f>
        <v>7.9744816586921851E-4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411</v>
      </c>
      <c r="M13" s="16">
        <f>L13/L15</f>
        <v>0.57563025210084029</v>
      </c>
    </row>
    <row r="14" spans="1:13" ht="16.5" thickBot="1" x14ac:dyDescent="0.3">
      <c r="A14" s="15" t="s">
        <v>13</v>
      </c>
      <c r="B14" s="9">
        <v>1785</v>
      </c>
      <c r="C14" s="16">
        <f>B14/B16</f>
        <v>0.474481658692185</v>
      </c>
      <c r="E14" s="21"/>
      <c r="F14" s="10" t="s">
        <v>64</v>
      </c>
      <c r="G14" s="9">
        <v>310</v>
      </c>
      <c r="H14" s="16">
        <f>G14/G17</f>
        <v>0.39092055485498106</v>
      </c>
      <c r="J14" s="15"/>
      <c r="K14" s="10" t="s">
        <v>228</v>
      </c>
      <c r="L14" s="28">
        <v>303</v>
      </c>
      <c r="M14" s="29">
        <f>L14/L15</f>
        <v>0.42436974789915966</v>
      </c>
    </row>
    <row r="15" spans="1:13" ht="16.5" thickBot="1" x14ac:dyDescent="0.3">
      <c r="A15" s="22" t="s">
        <v>14</v>
      </c>
      <c r="B15" s="28">
        <v>39</v>
      </c>
      <c r="C15" s="29">
        <f>B15/B16</f>
        <v>1.036682615629984E-2</v>
      </c>
      <c r="E15" s="21"/>
      <c r="F15" s="10" t="s">
        <v>65</v>
      </c>
      <c r="G15" s="9">
        <v>299</v>
      </c>
      <c r="H15" s="16">
        <f>G15/G17</f>
        <v>0.37704918032786883</v>
      </c>
      <c r="J15" s="27"/>
      <c r="K15" s="32" t="s">
        <v>15</v>
      </c>
      <c r="L15" s="45">
        <f>SUM(L13:L14)</f>
        <v>714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3762</v>
      </c>
      <c r="C16" s="34">
        <f>SUM(C3:C15)</f>
        <v>1.0000000000000002</v>
      </c>
      <c r="E16" s="15"/>
      <c r="F16" s="31" t="s">
        <v>66</v>
      </c>
      <c r="G16" s="28">
        <v>184</v>
      </c>
      <c r="H16" s="29">
        <f>G16/G17</f>
        <v>0.23203026481715006</v>
      </c>
    </row>
    <row r="17" spans="1:13" ht="16.5" thickBot="1" x14ac:dyDescent="0.3">
      <c r="E17" s="27"/>
      <c r="F17" s="38" t="s">
        <v>15</v>
      </c>
      <c r="G17" s="45">
        <f>SUM(G14:G16)</f>
        <v>793</v>
      </c>
      <c r="H17" s="34">
        <f>SUM(H14:H16)</f>
        <v>0.99999999999999989</v>
      </c>
      <c r="J17" s="12" t="s">
        <v>230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455</v>
      </c>
      <c r="M18" s="16">
        <f>L18/L20</f>
        <v>0.63547486033519551</v>
      </c>
    </row>
    <row r="19" spans="1:13" ht="16.5" thickBot="1" x14ac:dyDescent="0.3">
      <c r="A19" s="15" t="s">
        <v>19</v>
      </c>
      <c r="B19" s="9">
        <v>128</v>
      </c>
      <c r="C19" s="16">
        <f>B19/B24</f>
        <v>4.1104688503532431E-2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261</v>
      </c>
      <c r="M19" s="29">
        <f>L19/L20</f>
        <v>0.36452513966480449</v>
      </c>
    </row>
    <row r="20" spans="1:13" ht="16.5" thickBot="1" x14ac:dyDescent="0.3">
      <c r="A20" s="15" t="s">
        <v>20</v>
      </c>
      <c r="B20" s="9">
        <v>290</v>
      </c>
      <c r="C20" s="16">
        <f>B20/B24</f>
        <v>9.3127809890815677E-2</v>
      </c>
      <c r="E20" s="15"/>
      <c r="F20" s="11" t="s">
        <v>68</v>
      </c>
      <c r="G20" s="9">
        <v>392</v>
      </c>
      <c r="H20" s="16">
        <f>G20/G22</f>
        <v>0.51241830065359473</v>
      </c>
      <c r="J20" s="27"/>
      <c r="K20" s="32" t="s">
        <v>15</v>
      </c>
      <c r="L20" s="45">
        <f>SUM(L18:L19)</f>
        <v>716</v>
      </c>
      <c r="M20" s="34">
        <f>SUM(M18:M19)</f>
        <v>1</v>
      </c>
    </row>
    <row r="21" spans="1:13" ht="16.5" thickBot="1" x14ac:dyDescent="0.3">
      <c r="A21" s="15" t="s">
        <v>21</v>
      </c>
      <c r="B21" s="9">
        <v>422</v>
      </c>
      <c r="C21" s="16">
        <f>B21/B24</f>
        <v>0.1355170199100835</v>
      </c>
      <c r="E21" s="15"/>
      <c r="F21" s="23" t="s">
        <v>69</v>
      </c>
      <c r="G21" s="28">
        <v>373</v>
      </c>
      <c r="H21" s="29">
        <f>G21/G22</f>
        <v>0.48758169934640522</v>
      </c>
    </row>
    <row r="22" spans="1:13" ht="16.5" thickBot="1" x14ac:dyDescent="0.3">
      <c r="A22" s="15" t="s">
        <v>22</v>
      </c>
      <c r="B22" s="9">
        <v>94</v>
      </c>
      <c r="C22" s="16">
        <f>B22/B24</f>
        <v>3.0186255619781631E-2</v>
      </c>
      <c r="E22" s="27"/>
      <c r="F22" s="39" t="s">
        <v>15</v>
      </c>
      <c r="G22" s="45">
        <f>SUM(G20:G21)</f>
        <v>765</v>
      </c>
      <c r="H22" s="34">
        <f>SUM(H20:H21)</f>
        <v>1</v>
      </c>
    </row>
    <row r="23" spans="1:13" ht="16.5" thickBot="1" x14ac:dyDescent="0.3">
      <c r="A23" s="22" t="s">
        <v>23</v>
      </c>
      <c r="B23" s="28">
        <v>2180</v>
      </c>
      <c r="C23" s="29">
        <f>B23/B24</f>
        <v>0.70006422607578678</v>
      </c>
      <c r="F23" s="3"/>
    </row>
    <row r="24" spans="1:13" ht="16.5" thickBot="1" x14ac:dyDescent="0.3">
      <c r="A24" s="35" t="s">
        <v>15</v>
      </c>
      <c r="B24" s="45">
        <f>SUM(B19:B23)</f>
        <v>3114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285</v>
      </c>
      <c r="H25" s="16">
        <f>G25/G29</f>
        <v>0.37109375</v>
      </c>
    </row>
    <row r="26" spans="1:13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105</v>
      </c>
      <c r="H26" s="16">
        <f>G26/G29</f>
        <v>0.13671875</v>
      </c>
    </row>
    <row r="27" spans="1:13" x14ac:dyDescent="0.25">
      <c r="A27" s="15" t="s">
        <v>33</v>
      </c>
      <c r="B27" s="9">
        <v>954</v>
      </c>
      <c r="C27" s="16">
        <f>B27/B29</f>
        <v>0.29849812265331666</v>
      </c>
      <c r="E27" s="15"/>
      <c r="F27" s="11" t="s">
        <v>73</v>
      </c>
      <c r="G27" s="9">
        <v>132</v>
      </c>
      <c r="H27" s="16">
        <f>G27/G29</f>
        <v>0.171875</v>
      </c>
    </row>
    <row r="28" spans="1:13" ht="16.5" thickBot="1" x14ac:dyDescent="0.3">
      <c r="A28" s="21" t="s">
        <v>32</v>
      </c>
      <c r="B28" s="28">
        <v>2242</v>
      </c>
      <c r="C28" s="29">
        <f>B28/B29</f>
        <v>0.70150187734668334</v>
      </c>
      <c r="E28" s="15"/>
      <c r="F28" s="23" t="s">
        <v>74</v>
      </c>
      <c r="G28" s="28">
        <v>246</v>
      </c>
      <c r="H28" s="29">
        <f>G28/G29</f>
        <v>0.3203125</v>
      </c>
    </row>
    <row r="29" spans="1:13" ht="16.5" thickBot="1" x14ac:dyDescent="0.3">
      <c r="A29" s="32" t="s">
        <v>15</v>
      </c>
      <c r="B29" s="45">
        <f>SUM(B27:B28)</f>
        <v>3196</v>
      </c>
      <c r="C29" s="34">
        <f>SUM(C27:C28)</f>
        <v>1</v>
      </c>
      <c r="E29" s="27"/>
      <c r="F29" s="39" t="s">
        <v>15</v>
      </c>
      <c r="G29" s="45">
        <f>SUM(G25:G28)</f>
        <v>768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903</v>
      </c>
      <c r="C32" s="16">
        <f>B32/B34</f>
        <v>0.33543833580980681</v>
      </c>
      <c r="E32" s="15"/>
      <c r="F32" s="11" t="s">
        <v>628</v>
      </c>
      <c r="G32" s="95">
        <v>278</v>
      </c>
      <c r="H32" s="16">
        <f>G32/G37</f>
        <v>0.38082191780821917</v>
      </c>
    </row>
    <row r="33" spans="1:8" ht="16.5" thickBot="1" x14ac:dyDescent="0.3">
      <c r="A33" s="22" t="s">
        <v>39</v>
      </c>
      <c r="B33" s="28">
        <v>1789</v>
      </c>
      <c r="C33" s="29">
        <f>B33/B34</f>
        <v>0.66456166419019314</v>
      </c>
      <c r="E33" s="15"/>
      <c r="F33" s="11" t="s">
        <v>629</v>
      </c>
      <c r="G33" s="95">
        <v>107</v>
      </c>
      <c r="H33" s="16">
        <f>G33/G37</f>
        <v>0.14657534246575343</v>
      </c>
    </row>
    <row r="34" spans="1:8" ht="16.5" thickBot="1" x14ac:dyDescent="0.3">
      <c r="A34" s="32" t="s">
        <v>15</v>
      </c>
      <c r="B34" s="45">
        <f>SUM(B32:B33)</f>
        <v>2692</v>
      </c>
      <c r="C34" s="34">
        <f>SUM(C32:C33)</f>
        <v>1</v>
      </c>
      <c r="E34" s="15"/>
      <c r="F34" s="11" t="s">
        <v>630</v>
      </c>
      <c r="G34" s="95">
        <v>131</v>
      </c>
      <c r="H34" s="16">
        <f>G34/G37</f>
        <v>0.17945205479452056</v>
      </c>
    </row>
    <row r="35" spans="1:8" ht="16.5" thickBot="1" x14ac:dyDescent="0.3">
      <c r="E35" s="15"/>
      <c r="F35" s="11" t="s">
        <v>631</v>
      </c>
      <c r="G35" s="95">
        <v>141</v>
      </c>
      <c r="H35" s="16">
        <f>G35/G37</f>
        <v>0.19315068493150686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73</v>
      </c>
      <c r="H36" s="29">
        <f>G36/G37</f>
        <v>0.1</v>
      </c>
    </row>
    <row r="37" spans="1:8" ht="16.5" thickBot="1" x14ac:dyDescent="0.3">
      <c r="A37" s="15" t="s">
        <v>53</v>
      </c>
      <c r="B37" s="9">
        <v>961</v>
      </c>
      <c r="C37" s="16">
        <f>B37/B39</f>
        <v>0.34162815499466759</v>
      </c>
      <c r="E37" s="27"/>
      <c r="F37" s="39" t="s">
        <v>15</v>
      </c>
      <c r="G37" s="97">
        <f>SUM(G32:G36)</f>
        <v>730</v>
      </c>
      <c r="H37" s="37">
        <f>SUM(H32:H36)</f>
        <v>1</v>
      </c>
    </row>
    <row r="38" spans="1:8" ht="16.5" thickBot="1" x14ac:dyDescent="0.3">
      <c r="A38" s="22" t="s">
        <v>54</v>
      </c>
      <c r="B38" s="28">
        <v>1852</v>
      </c>
      <c r="C38" s="29">
        <f>B38/B39</f>
        <v>0.65837184500533241</v>
      </c>
      <c r="F38" s="3"/>
    </row>
    <row r="39" spans="1:8" ht="16.5" thickBot="1" x14ac:dyDescent="0.3">
      <c r="A39" s="32" t="s">
        <v>15</v>
      </c>
      <c r="B39" s="45">
        <f>SUM(B37:B38)</f>
        <v>2813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305</v>
      </c>
      <c r="H40" s="16">
        <f>G40/G44</f>
        <v>0.42479108635097496</v>
      </c>
    </row>
    <row r="41" spans="1:8" x14ac:dyDescent="0.25">
      <c r="E41" s="15"/>
      <c r="F41" s="11" t="s">
        <v>77</v>
      </c>
      <c r="G41" s="9">
        <v>114</v>
      </c>
      <c r="H41" s="16">
        <f>G41/G44</f>
        <v>0.15877437325905291</v>
      </c>
    </row>
    <row r="42" spans="1:8" x14ac:dyDescent="0.25">
      <c r="E42" s="15"/>
      <c r="F42" s="11" t="s">
        <v>78</v>
      </c>
      <c r="G42" s="9">
        <v>191</v>
      </c>
      <c r="H42" s="16">
        <f>G42/G44</f>
        <v>0.26601671309192199</v>
      </c>
    </row>
    <row r="43" spans="1:8" ht="16.5" thickBot="1" x14ac:dyDescent="0.3">
      <c r="E43" s="15"/>
      <c r="F43" s="23" t="s">
        <v>79</v>
      </c>
      <c r="G43" s="28">
        <v>108</v>
      </c>
      <c r="H43" s="29">
        <f>G43/G44</f>
        <v>0.15041782729805014</v>
      </c>
    </row>
    <row r="44" spans="1:8" ht="16.5" thickBot="1" x14ac:dyDescent="0.3">
      <c r="E44" s="27"/>
      <c r="F44" s="39" t="s">
        <v>15</v>
      </c>
      <c r="G44" s="45">
        <f>SUM(G40:G43)</f>
        <v>718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484</v>
      </c>
      <c r="H47" s="16">
        <f>G47/G49</f>
        <v>0.70656934306569341</v>
      </c>
    </row>
    <row r="48" spans="1:8" ht="16.5" thickBot="1" x14ac:dyDescent="0.3">
      <c r="B48"/>
      <c r="E48" s="15"/>
      <c r="F48" s="23" t="s">
        <v>82</v>
      </c>
      <c r="G48" s="28">
        <v>201</v>
      </c>
      <c r="H48" s="29">
        <f>G48/G49</f>
        <v>0.29343065693430659</v>
      </c>
    </row>
    <row r="49" spans="2:8" ht="16.5" thickBot="1" x14ac:dyDescent="0.3">
      <c r="B49"/>
      <c r="E49" s="27"/>
      <c r="F49" s="39" t="s">
        <v>15</v>
      </c>
      <c r="G49" s="45">
        <f>SUM(G47:G48)</f>
        <v>685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514</v>
      </c>
      <c r="H52" s="16">
        <f>G52/G54</f>
        <v>0.76946107784431139</v>
      </c>
    </row>
    <row r="53" spans="2:8" ht="16.5" thickBot="1" x14ac:dyDescent="0.3">
      <c r="B53"/>
      <c r="E53" s="15"/>
      <c r="F53" s="23" t="s">
        <v>85</v>
      </c>
      <c r="G53" s="28">
        <v>154</v>
      </c>
      <c r="H53" s="29">
        <f>G53/G54</f>
        <v>0.23053892215568864</v>
      </c>
    </row>
    <row r="54" spans="2:8" ht="16.5" thickBot="1" x14ac:dyDescent="0.3">
      <c r="B54"/>
      <c r="E54" s="27"/>
      <c r="F54" s="39" t="s">
        <v>15</v>
      </c>
      <c r="G54" s="45">
        <f>SUM(G52:G53)</f>
        <v>668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297</v>
      </c>
      <c r="H57" s="16">
        <f>G57/G59</f>
        <v>0.42550143266475643</v>
      </c>
    </row>
    <row r="58" spans="2:8" ht="16.5" thickBot="1" x14ac:dyDescent="0.3">
      <c r="B58"/>
      <c r="E58" s="15"/>
      <c r="F58" s="23" t="s">
        <v>88</v>
      </c>
      <c r="G58" s="28">
        <v>401</v>
      </c>
      <c r="H58" s="29">
        <f>G58/G59</f>
        <v>0.57449856733524352</v>
      </c>
    </row>
    <row r="59" spans="2:8" ht="16.5" thickBot="1" x14ac:dyDescent="0.3">
      <c r="B59"/>
      <c r="E59" s="27"/>
      <c r="F59" s="39" t="s">
        <v>15</v>
      </c>
      <c r="G59" s="45">
        <f>SUM(G57:G58)</f>
        <v>698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355</v>
      </c>
      <c r="H62" s="16">
        <f>G62/G64</f>
        <v>0.50714285714285712</v>
      </c>
    </row>
    <row r="63" spans="2:8" ht="16.5" thickBot="1" x14ac:dyDescent="0.3">
      <c r="B63"/>
      <c r="E63" s="15"/>
      <c r="F63" s="23" t="s">
        <v>91</v>
      </c>
      <c r="G63" s="28">
        <v>345</v>
      </c>
      <c r="H63" s="29">
        <f>G63/G64</f>
        <v>0.49285714285714288</v>
      </c>
    </row>
    <row r="64" spans="2:8" ht="16.5" thickBot="1" x14ac:dyDescent="0.3">
      <c r="B64"/>
      <c r="E64" s="27"/>
      <c r="F64" s="39" t="s">
        <v>15</v>
      </c>
      <c r="G64" s="45">
        <f>SUM(G62:G63)</f>
        <v>700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521</v>
      </c>
      <c r="H67" s="16">
        <f>G67/G70</f>
        <v>0.45264986967854037</v>
      </c>
    </row>
    <row r="68" spans="2:8" x14ac:dyDescent="0.25">
      <c r="B68"/>
      <c r="E68" s="15"/>
      <c r="F68" s="11" t="s">
        <v>94</v>
      </c>
      <c r="G68" s="9">
        <v>293</v>
      </c>
      <c r="H68" s="16">
        <f>G68/G70</f>
        <v>0.25456125108601219</v>
      </c>
    </row>
    <row r="69" spans="2:8" ht="16.5" thickBot="1" x14ac:dyDescent="0.3">
      <c r="B69"/>
      <c r="E69" s="15"/>
      <c r="F69" s="23" t="s">
        <v>95</v>
      </c>
      <c r="G69" s="28">
        <v>337</v>
      </c>
      <c r="H69" s="29">
        <f>G69/G70</f>
        <v>0.29278887923544744</v>
      </c>
    </row>
    <row r="70" spans="2:8" ht="16.5" thickBot="1" x14ac:dyDescent="0.3">
      <c r="B70"/>
      <c r="E70" s="27"/>
      <c r="F70" s="39" t="s">
        <v>15</v>
      </c>
      <c r="G70" s="45">
        <f>SUM(G67:G69)</f>
        <v>1151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423</v>
      </c>
      <c r="H73" s="16">
        <f>G73/G75</f>
        <v>0.38524590163934425</v>
      </c>
    </row>
    <row r="74" spans="2:8" ht="16.5" thickBot="1" x14ac:dyDescent="0.3">
      <c r="B74"/>
      <c r="E74" s="15"/>
      <c r="F74" s="23" t="s">
        <v>98</v>
      </c>
      <c r="G74" s="28">
        <v>675</v>
      </c>
      <c r="H74" s="29">
        <f>G74/G75</f>
        <v>0.61475409836065575</v>
      </c>
    </row>
    <row r="75" spans="2:8" ht="16.5" thickBot="1" x14ac:dyDescent="0.3">
      <c r="B75"/>
      <c r="E75" s="27"/>
      <c r="F75" s="39" t="s">
        <v>15</v>
      </c>
      <c r="G75" s="45">
        <f>SUM(G73:G74)</f>
        <v>1098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344</v>
      </c>
      <c r="H78" s="16">
        <f>G78/G82</f>
        <v>0.30796777081468218</v>
      </c>
    </row>
    <row r="79" spans="2:8" x14ac:dyDescent="0.25">
      <c r="B79"/>
      <c r="E79" s="22"/>
      <c r="F79" s="23" t="s">
        <v>101</v>
      </c>
      <c r="G79" s="28">
        <v>150</v>
      </c>
      <c r="H79" s="29">
        <f>G79/G82</f>
        <v>0.13428827215756492</v>
      </c>
    </row>
    <row r="80" spans="2:8" x14ac:dyDescent="0.25">
      <c r="B80"/>
      <c r="E80" s="15"/>
      <c r="F80" s="11" t="s">
        <v>635</v>
      </c>
      <c r="G80" s="9">
        <v>502</v>
      </c>
      <c r="H80" s="16">
        <f>G80/G82</f>
        <v>0.44941808415398388</v>
      </c>
    </row>
    <row r="81" spans="2:8" ht="16.5" thickBot="1" x14ac:dyDescent="0.3">
      <c r="B81"/>
      <c r="E81" s="17"/>
      <c r="F81" s="91" t="s">
        <v>636</v>
      </c>
      <c r="G81" s="40">
        <v>121</v>
      </c>
      <c r="H81" s="41">
        <f>G81/G82</f>
        <v>0.10832587287376902</v>
      </c>
    </row>
    <row r="82" spans="2:8" ht="16.5" thickBot="1" x14ac:dyDescent="0.3">
      <c r="B82"/>
      <c r="E82" s="104"/>
      <c r="F82" s="105" t="s">
        <v>15</v>
      </c>
      <c r="G82" s="106">
        <f>SUM(G78:G81)</f>
        <v>1117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364</v>
      </c>
      <c r="H85" s="16">
        <f>G85/G88</f>
        <v>0.32587287376902419</v>
      </c>
    </row>
    <row r="86" spans="2:8" x14ac:dyDescent="0.25">
      <c r="B86"/>
      <c r="E86" s="15"/>
      <c r="F86" s="11" t="s">
        <v>104</v>
      </c>
      <c r="G86" s="9">
        <v>386</v>
      </c>
      <c r="H86" s="16">
        <f>G86/G88</f>
        <v>0.34556848701880039</v>
      </c>
    </row>
    <row r="87" spans="2:8" ht="16.5" thickBot="1" x14ac:dyDescent="0.3">
      <c r="B87"/>
      <c r="E87" s="15"/>
      <c r="F87" s="23" t="s">
        <v>105</v>
      </c>
      <c r="G87" s="28">
        <v>367</v>
      </c>
      <c r="H87" s="29">
        <f>G87/G88</f>
        <v>0.32855863921217549</v>
      </c>
    </row>
    <row r="88" spans="2:8" ht="16.5" thickBot="1" x14ac:dyDescent="0.3">
      <c r="B88"/>
      <c r="E88" s="27"/>
      <c r="F88" s="39" t="s">
        <v>15</v>
      </c>
      <c r="G88" s="45">
        <f>SUM(G85:G87)</f>
        <v>1117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594</v>
      </c>
      <c r="H91" s="16">
        <f>G91/G93</f>
        <v>0.53853127833182235</v>
      </c>
    </row>
    <row r="92" spans="2:8" ht="16.5" thickBot="1" x14ac:dyDescent="0.3">
      <c r="B92"/>
      <c r="E92" s="15"/>
      <c r="F92" s="23" t="s">
        <v>108</v>
      </c>
      <c r="G92" s="28">
        <v>509</v>
      </c>
      <c r="H92" s="29">
        <f>G92/G93</f>
        <v>0.46146872166817771</v>
      </c>
    </row>
    <row r="93" spans="2:8" ht="16.5" thickBot="1" x14ac:dyDescent="0.3">
      <c r="B93"/>
      <c r="E93" s="27"/>
      <c r="F93" s="39" t="s">
        <v>15</v>
      </c>
      <c r="G93" s="45">
        <f>SUM(G91:G92)</f>
        <v>1103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505</v>
      </c>
      <c r="H96" s="16">
        <f>G96/G98</f>
        <v>0.47686496694995278</v>
      </c>
    </row>
    <row r="97" spans="2:8" ht="16.5" thickBot="1" x14ac:dyDescent="0.3">
      <c r="B97"/>
      <c r="E97" s="15"/>
      <c r="F97" s="23" t="s">
        <v>111</v>
      </c>
      <c r="G97" s="28">
        <v>554</v>
      </c>
      <c r="H97" s="29">
        <f>G97/G98</f>
        <v>0.52313503305004716</v>
      </c>
    </row>
    <row r="98" spans="2:8" ht="16.5" thickBot="1" x14ac:dyDescent="0.3">
      <c r="B98"/>
      <c r="E98" s="27"/>
      <c r="F98" s="39" t="s">
        <v>15</v>
      </c>
      <c r="G98" s="45">
        <f>SUM(G96:G97)</f>
        <v>1059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306</v>
      </c>
      <c r="H101" s="16">
        <f>G101/G103</f>
        <v>0.59765625</v>
      </c>
    </row>
    <row r="102" spans="2:8" ht="16.5" thickBot="1" x14ac:dyDescent="0.3">
      <c r="B102"/>
      <c r="E102" s="15"/>
      <c r="F102" s="23" t="s">
        <v>114</v>
      </c>
      <c r="G102" s="28">
        <v>206</v>
      </c>
      <c r="H102" s="29">
        <f>G102/G103</f>
        <v>0.40234375</v>
      </c>
    </row>
    <row r="103" spans="2:8" ht="16.5" thickBot="1" x14ac:dyDescent="0.3">
      <c r="B103"/>
      <c r="E103" s="27"/>
      <c r="F103" s="39" t="s">
        <v>15</v>
      </c>
      <c r="G103" s="45">
        <f>SUM(G101:G102)</f>
        <v>512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214</v>
      </c>
      <c r="H106" s="16">
        <f>G106/G108</f>
        <v>0.37742504409171074</v>
      </c>
    </row>
    <row r="107" spans="2:8" ht="16.5" thickBot="1" x14ac:dyDescent="0.3">
      <c r="B107"/>
      <c r="E107" s="15"/>
      <c r="F107" s="23" t="s">
        <v>117</v>
      </c>
      <c r="G107" s="28">
        <v>353</v>
      </c>
      <c r="H107" s="29">
        <f>G107/G108</f>
        <v>0.62257495590828926</v>
      </c>
    </row>
    <row r="108" spans="2:8" ht="16.5" thickBot="1" x14ac:dyDescent="0.3">
      <c r="B108"/>
      <c r="E108" s="27"/>
      <c r="F108" s="39" t="s">
        <v>15</v>
      </c>
      <c r="G108" s="45">
        <f>SUM(G106:G107)</f>
        <v>567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236</v>
      </c>
      <c r="H111" s="16">
        <f>G111/G116</f>
        <v>0.32065217391304346</v>
      </c>
    </row>
    <row r="112" spans="2:8" x14ac:dyDescent="0.25">
      <c r="B112"/>
      <c r="E112" s="15"/>
      <c r="F112" s="11" t="s">
        <v>120</v>
      </c>
      <c r="G112" s="9">
        <v>58</v>
      </c>
      <c r="H112" s="16">
        <f>G112/G116</f>
        <v>7.880434782608696E-2</v>
      </c>
    </row>
    <row r="113" spans="2:8" x14ac:dyDescent="0.25">
      <c r="B113"/>
      <c r="E113" s="15"/>
      <c r="F113" s="11" t="s">
        <v>121</v>
      </c>
      <c r="G113" s="9">
        <v>158</v>
      </c>
      <c r="H113" s="16">
        <f>G113/G116</f>
        <v>0.21467391304347827</v>
      </c>
    </row>
    <row r="114" spans="2:8" x14ac:dyDescent="0.25">
      <c r="B114"/>
      <c r="E114" s="15"/>
      <c r="F114" s="11" t="s">
        <v>122</v>
      </c>
      <c r="G114" s="9">
        <v>144</v>
      </c>
      <c r="H114" s="16">
        <f>G114/G116</f>
        <v>0.19565217391304349</v>
      </c>
    </row>
    <row r="115" spans="2:8" ht="16.5" thickBot="1" x14ac:dyDescent="0.3">
      <c r="B115"/>
      <c r="E115" s="15"/>
      <c r="F115" s="23" t="s">
        <v>123</v>
      </c>
      <c r="G115" s="28">
        <v>140</v>
      </c>
      <c r="H115" s="29">
        <f>G115/G116</f>
        <v>0.19021739130434784</v>
      </c>
    </row>
    <row r="116" spans="2:8" ht="16.5" thickBot="1" x14ac:dyDescent="0.3">
      <c r="B116"/>
      <c r="E116" s="27"/>
      <c r="F116" s="39" t="s">
        <v>15</v>
      </c>
      <c r="G116" s="45">
        <f>SUM(G111:G115)</f>
        <v>736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334</v>
      </c>
      <c r="H119" s="16">
        <f>G119/G121</f>
        <v>0.45753424657534247</v>
      </c>
    </row>
    <row r="120" spans="2:8" ht="16.5" thickBot="1" x14ac:dyDescent="0.3">
      <c r="B120"/>
      <c r="E120" s="15"/>
      <c r="F120" s="23" t="s">
        <v>126</v>
      </c>
      <c r="G120" s="28">
        <v>396</v>
      </c>
      <c r="H120" s="29">
        <f>G120/G121</f>
        <v>0.54246575342465753</v>
      </c>
    </row>
    <row r="121" spans="2:8" ht="16.5" thickBot="1" x14ac:dyDescent="0.3">
      <c r="B121"/>
      <c r="E121" s="27"/>
      <c r="F121" s="39" t="s">
        <v>15</v>
      </c>
      <c r="G121" s="45">
        <f>SUM(G119:G120)</f>
        <v>730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358</v>
      </c>
      <c r="H124" s="16">
        <f>G124/G127</f>
        <v>0.48313090418353577</v>
      </c>
    </row>
    <row r="125" spans="2:8" x14ac:dyDescent="0.25">
      <c r="B125"/>
      <c r="E125" s="15"/>
      <c r="F125" s="11" t="s">
        <v>129</v>
      </c>
      <c r="G125" s="9">
        <v>133</v>
      </c>
      <c r="H125" s="16">
        <f>G125/G127</f>
        <v>0.17948717948717949</v>
      </c>
    </row>
    <row r="126" spans="2:8" ht="16.5" thickBot="1" x14ac:dyDescent="0.3">
      <c r="B126"/>
      <c r="E126" s="15"/>
      <c r="F126" s="23" t="s">
        <v>130</v>
      </c>
      <c r="G126" s="28">
        <v>250</v>
      </c>
      <c r="H126" s="29">
        <f>G126/G127</f>
        <v>0.33738191632928477</v>
      </c>
    </row>
    <row r="127" spans="2:8" ht="16.5" thickBot="1" x14ac:dyDescent="0.3">
      <c r="B127"/>
      <c r="E127" s="27"/>
      <c r="F127" s="39" t="s">
        <v>15</v>
      </c>
      <c r="G127" s="45">
        <f>SUM(G124:G126)</f>
        <v>741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306</v>
      </c>
      <c r="H130" s="16">
        <f>G130/G134</f>
        <v>0.41407307171853858</v>
      </c>
    </row>
    <row r="131" spans="2:8" x14ac:dyDescent="0.25">
      <c r="B131"/>
      <c r="E131" s="15"/>
      <c r="F131" s="11" t="s">
        <v>133</v>
      </c>
      <c r="G131" s="9">
        <v>82</v>
      </c>
      <c r="H131" s="16">
        <f>G131/G134</f>
        <v>0.11096075778078485</v>
      </c>
    </row>
    <row r="132" spans="2:8" x14ac:dyDescent="0.25">
      <c r="B132"/>
      <c r="E132" s="15"/>
      <c r="F132" s="11" t="s">
        <v>134</v>
      </c>
      <c r="G132" s="9">
        <v>284</v>
      </c>
      <c r="H132" s="16">
        <f>G132/G134</f>
        <v>0.38430311231393777</v>
      </c>
    </row>
    <row r="133" spans="2:8" ht="16.5" thickBot="1" x14ac:dyDescent="0.3">
      <c r="B133"/>
      <c r="E133" s="15"/>
      <c r="F133" s="23" t="s">
        <v>135</v>
      </c>
      <c r="G133" s="28">
        <v>67</v>
      </c>
      <c r="H133" s="29">
        <f>G133/G134</f>
        <v>9.0663058186738837E-2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739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425</v>
      </c>
      <c r="H137" s="16">
        <f>G137/G139</f>
        <v>0.59109874826147424</v>
      </c>
    </row>
    <row r="138" spans="2:8" ht="16.5" thickBot="1" x14ac:dyDescent="0.3">
      <c r="B138"/>
      <c r="E138" s="15"/>
      <c r="F138" s="23" t="s">
        <v>138</v>
      </c>
      <c r="G138" s="28">
        <v>294</v>
      </c>
      <c r="H138" s="29">
        <f>G138/G139</f>
        <v>0.40890125173852571</v>
      </c>
    </row>
    <row r="139" spans="2:8" ht="16.5" thickBot="1" x14ac:dyDescent="0.3">
      <c r="B139"/>
      <c r="E139" s="27"/>
      <c r="F139" s="39" t="s">
        <v>15</v>
      </c>
      <c r="G139" s="45">
        <f>SUM(G137:G138)</f>
        <v>719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128</v>
      </c>
      <c r="H142" s="16">
        <f>G142/G146</f>
        <v>0.16998671978751659</v>
      </c>
    </row>
    <row r="143" spans="2:8" x14ac:dyDescent="0.25">
      <c r="E143" s="15"/>
      <c r="F143" s="11" t="s">
        <v>141</v>
      </c>
      <c r="G143" s="9">
        <v>242</v>
      </c>
      <c r="H143" s="16">
        <f>G143/G146</f>
        <v>0.32138114209827356</v>
      </c>
    </row>
    <row r="144" spans="2:8" x14ac:dyDescent="0.25">
      <c r="E144" s="15"/>
      <c r="F144" s="11" t="s">
        <v>142</v>
      </c>
      <c r="G144" s="9">
        <v>147</v>
      </c>
      <c r="H144" s="16">
        <f>G144/G146</f>
        <v>0.19521912350597609</v>
      </c>
    </row>
    <row r="145" spans="5:8" ht="16.5" thickBot="1" x14ac:dyDescent="0.3">
      <c r="E145" s="15"/>
      <c r="F145" s="23" t="s">
        <v>143</v>
      </c>
      <c r="G145" s="28">
        <v>236</v>
      </c>
      <c r="H145" s="29">
        <f>G145/G146</f>
        <v>0.31341301460823373</v>
      </c>
    </row>
    <row r="146" spans="5:8" ht="16.5" thickBot="1" x14ac:dyDescent="0.3">
      <c r="E146" s="27"/>
      <c r="F146" s="39" t="s">
        <v>15</v>
      </c>
      <c r="G146" s="45">
        <f>SUM(G142:G145)</f>
        <v>753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383</v>
      </c>
      <c r="H149" s="16">
        <f>G149/G152</f>
        <v>0.50795755968169765</v>
      </c>
    </row>
    <row r="150" spans="5:8" x14ac:dyDescent="0.25">
      <c r="E150" s="15"/>
      <c r="F150" s="11" t="s">
        <v>146</v>
      </c>
      <c r="G150" s="9">
        <v>139</v>
      </c>
      <c r="H150" s="16">
        <f>G150/G152</f>
        <v>0.1843501326259947</v>
      </c>
    </row>
    <row r="151" spans="5:8" ht="16.5" thickBot="1" x14ac:dyDescent="0.3">
      <c r="E151" s="15"/>
      <c r="F151" s="23" t="s">
        <v>147</v>
      </c>
      <c r="G151" s="28">
        <v>232</v>
      </c>
      <c r="H151" s="29">
        <f>G151/G152</f>
        <v>0.30769230769230771</v>
      </c>
    </row>
    <row r="152" spans="5:8" ht="16.5" thickBot="1" x14ac:dyDescent="0.3">
      <c r="E152" s="27"/>
      <c r="F152" s="39" t="s">
        <v>15</v>
      </c>
      <c r="G152" s="45">
        <f>SUM(G149:G151)</f>
        <v>754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327</v>
      </c>
      <c r="H155" s="16">
        <f>G155/G158</f>
        <v>0.44369063772048845</v>
      </c>
    </row>
    <row r="156" spans="5:8" x14ac:dyDescent="0.25">
      <c r="E156" s="15"/>
      <c r="F156" s="11" t="s">
        <v>150</v>
      </c>
      <c r="G156" s="9">
        <v>127</v>
      </c>
      <c r="H156" s="16">
        <f>G156/G158</f>
        <v>0.17232021709633649</v>
      </c>
    </row>
    <row r="157" spans="5:8" ht="16.5" thickBot="1" x14ac:dyDescent="0.3">
      <c r="E157" s="15"/>
      <c r="F157" s="23" t="s">
        <v>151</v>
      </c>
      <c r="G157" s="28">
        <v>283</v>
      </c>
      <c r="H157" s="29">
        <f>G157/G158</f>
        <v>0.38398914518317501</v>
      </c>
    </row>
    <row r="158" spans="5:8" ht="16.5" thickBot="1" x14ac:dyDescent="0.3">
      <c r="E158" s="27"/>
      <c r="F158" s="39" t="s">
        <v>15</v>
      </c>
      <c r="G158" s="45">
        <f>SUM(G155:G157)</f>
        <v>737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440</v>
      </c>
      <c r="H161" s="16">
        <f>G161/G163</f>
        <v>0.60857538035961267</v>
      </c>
    </row>
    <row r="162" spans="5:8" ht="16.5" thickBot="1" x14ac:dyDescent="0.3">
      <c r="E162" s="15"/>
      <c r="F162" s="23" t="s">
        <v>154</v>
      </c>
      <c r="G162" s="28">
        <v>283</v>
      </c>
      <c r="H162" s="29">
        <f>G162/G163</f>
        <v>0.39142461964038727</v>
      </c>
    </row>
    <row r="163" spans="5:8" ht="16.5" thickBot="1" x14ac:dyDescent="0.3">
      <c r="E163" s="27"/>
      <c r="F163" s="39" t="s">
        <v>15</v>
      </c>
      <c r="G163" s="45">
        <f>SUM(G161:G162)</f>
        <v>723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347</v>
      </c>
      <c r="H166" s="16">
        <f>G166/G168</f>
        <v>0.48942172073342738</v>
      </c>
    </row>
    <row r="167" spans="5:8" ht="16.5" thickBot="1" x14ac:dyDescent="0.3">
      <c r="E167" s="15"/>
      <c r="F167" s="23" t="s">
        <v>157</v>
      </c>
      <c r="G167" s="28">
        <v>362</v>
      </c>
      <c r="H167" s="29">
        <f>G167/G168</f>
        <v>0.51057827926657262</v>
      </c>
    </row>
    <row r="168" spans="5:8" ht="16.5" thickBot="1" x14ac:dyDescent="0.3">
      <c r="E168" s="27"/>
      <c r="F168" s="39" t="s">
        <v>15</v>
      </c>
      <c r="G168" s="45">
        <f>SUM(G166:G167)</f>
        <v>709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375</v>
      </c>
      <c r="H171" s="16">
        <f>G171/G176</f>
        <v>0.24115755627009647</v>
      </c>
    </row>
    <row r="172" spans="5:8" x14ac:dyDescent="0.25">
      <c r="E172" s="15"/>
      <c r="F172" s="11" t="s">
        <v>50</v>
      </c>
      <c r="G172" s="9">
        <v>374</v>
      </c>
      <c r="H172" s="16">
        <f>G172/G176</f>
        <v>0.24051446945337621</v>
      </c>
    </row>
    <row r="173" spans="5:8" x14ac:dyDescent="0.25">
      <c r="E173" s="15"/>
      <c r="F173" s="11" t="s">
        <v>160</v>
      </c>
      <c r="G173" s="9">
        <v>406</v>
      </c>
      <c r="H173" s="16">
        <f>G173/G176</f>
        <v>0.26109324758842445</v>
      </c>
    </row>
    <row r="174" spans="5:8" x14ac:dyDescent="0.25">
      <c r="E174" s="15"/>
      <c r="F174" s="11" t="s">
        <v>161</v>
      </c>
      <c r="G174" s="9">
        <v>136</v>
      </c>
      <c r="H174" s="16">
        <f>G174/G176</f>
        <v>8.7459807073954982E-2</v>
      </c>
    </row>
    <row r="175" spans="5:8" ht="16.5" thickBot="1" x14ac:dyDescent="0.3">
      <c r="E175" s="15"/>
      <c r="F175" s="23" t="s">
        <v>162</v>
      </c>
      <c r="G175" s="28">
        <v>264</v>
      </c>
      <c r="H175" s="29">
        <f>G175/G176</f>
        <v>0.16977491961414792</v>
      </c>
    </row>
    <row r="176" spans="5:8" ht="16.5" thickBot="1" x14ac:dyDescent="0.3">
      <c r="E176" s="27"/>
      <c r="F176" s="39" t="s">
        <v>15</v>
      </c>
      <c r="G176" s="45">
        <f>SUM(G171:G175)</f>
        <v>1555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1142</v>
      </c>
      <c r="H179" s="16">
        <f>G179/G181</f>
        <v>0.7608261159227182</v>
      </c>
    </row>
    <row r="180" spans="5:8" ht="16.5" thickBot="1" x14ac:dyDescent="0.3">
      <c r="E180" s="15"/>
      <c r="F180" s="23" t="s">
        <v>165</v>
      </c>
      <c r="G180" s="28">
        <v>359</v>
      </c>
      <c r="H180" s="29">
        <f>G180/G181</f>
        <v>0.23917388407728182</v>
      </c>
    </row>
    <row r="181" spans="5:8" ht="16.5" thickBot="1" x14ac:dyDescent="0.3">
      <c r="E181" s="27"/>
      <c r="F181" s="39" t="s">
        <v>15</v>
      </c>
      <c r="G181" s="45">
        <f>SUM(G179:G180)</f>
        <v>1501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929</v>
      </c>
      <c r="H184" s="16">
        <f>G184/G186</f>
        <v>0.63761153054220998</v>
      </c>
    </row>
    <row r="185" spans="5:8" ht="16.5" thickBot="1" x14ac:dyDescent="0.3">
      <c r="E185" s="15"/>
      <c r="F185" s="23" t="s">
        <v>168</v>
      </c>
      <c r="G185" s="28">
        <v>528</v>
      </c>
      <c r="H185" s="29">
        <f>G185/G186</f>
        <v>0.36238846945778996</v>
      </c>
    </row>
    <row r="186" spans="5:8" ht="16.5" thickBot="1" x14ac:dyDescent="0.3">
      <c r="E186" s="27"/>
      <c r="F186" s="39" t="s">
        <v>15</v>
      </c>
      <c r="G186" s="45">
        <f>SUM(G184:G185)</f>
        <v>1457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I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1.625" customWidth="1"/>
    <col min="16" max="16" width="10.875" style="1"/>
    <col min="17" max="17" width="13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192</v>
      </c>
      <c r="K2" s="13"/>
      <c r="L2" s="44" t="s">
        <v>16</v>
      </c>
      <c r="M2" s="19" t="s">
        <v>17</v>
      </c>
      <c r="O2" s="12" t="s">
        <v>574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200</v>
      </c>
      <c r="C3" s="16">
        <f>B3/B16</f>
        <v>3.7467216185837391E-3</v>
      </c>
      <c r="E3" s="15" t="s">
        <v>56</v>
      </c>
      <c r="F3" s="8" t="s">
        <v>57</v>
      </c>
      <c r="G3" s="9">
        <v>4011</v>
      </c>
      <c r="H3" s="16">
        <f>G3/G5</f>
        <v>0.49733415995040298</v>
      </c>
      <c r="J3" s="15"/>
      <c r="K3" s="8" t="s">
        <v>194</v>
      </c>
      <c r="L3" s="9">
        <v>3404</v>
      </c>
      <c r="M3" s="16">
        <f>L3/L5</f>
        <v>0.4499074808353159</v>
      </c>
      <c r="O3" s="15" t="s">
        <v>575</v>
      </c>
      <c r="P3" s="9">
        <v>18745</v>
      </c>
      <c r="Q3" s="16">
        <f>P3/P6</f>
        <v>0.45261378727514184</v>
      </c>
    </row>
    <row r="4" spans="1:17" ht="16.5" thickBot="1" x14ac:dyDescent="0.3">
      <c r="A4" s="15" t="s">
        <v>3</v>
      </c>
      <c r="B4" s="9">
        <v>5030</v>
      </c>
      <c r="C4" s="16">
        <f>B4/B16</f>
        <v>9.4230048707381039E-2</v>
      </c>
      <c r="E4" s="15"/>
      <c r="F4" s="24" t="s">
        <v>58</v>
      </c>
      <c r="G4" s="28">
        <v>4054</v>
      </c>
      <c r="H4" s="29">
        <f>G4/G5</f>
        <v>0.50266584004959702</v>
      </c>
      <c r="J4" s="15"/>
      <c r="K4" s="10" t="s">
        <v>193</v>
      </c>
      <c r="L4" s="28">
        <v>4162</v>
      </c>
      <c r="M4" s="29">
        <f>L4/L5</f>
        <v>0.55009251916468416</v>
      </c>
      <c r="O4" s="15" t="s">
        <v>576</v>
      </c>
      <c r="P4" s="9">
        <v>16286</v>
      </c>
      <c r="Q4" s="16">
        <f>P4/P6</f>
        <v>0.39323916455390556</v>
      </c>
    </row>
    <row r="5" spans="1:17" ht="16.5" thickBot="1" x14ac:dyDescent="0.3">
      <c r="A5" s="15" t="s">
        <v>4</v>
      </c>
      <c r="B5" s="9">
        <v>49</v>
      </c>
      <c r="C5" s="16">
        <f>B5/B16</f>
        <v>9.1794679655301614E-4</v>
      </c>
      <c r="E5" s="27"/>
      <c r="F5" s="32" t="s">
        <v>15</v>
      </c>
      <c r="G5" s="45">
        <f>SUM(G3:G4)</f>
        <v>8065</v>
      </c>
      <c r="H5" s="34">
        <f>SUM(H3:H4)</f>
        <v>1</v>
      </c>
      <c r="J5" s="27"/>
      <c r="K5" s="32" t="s">
        <v>15</v>
      </c>
      <c r="L5" s="45">
        <f>SUM(L3:L4)</f>
        <v>7566</v>
      </c>
      <c r="M5" s="34">
        <f>SUM(M3:M4)</f>
        <v>1</v>
      </c>
      <c r="O5" s="17" t="s">
        <v>577</v>
      </c>
      <c r="P5" s="40">
        <v>6384</v>
      </c>
      <c r="Q5" s="41">
        <f>P5/P6</f>
        <v>0.15414704817095257</v>
      </c>
    </row>
    <row r="6" spans="1:17" ht="16.5" thickBot="1" x14ac:dyDescent="0.3">
      <c r="A6" s="15" t="s">
        <v>5</v>
      </c>
      <c r="B6" s="9">
        <v>14075</v>
      </c>
      <c r="C6" s="16">
        <f>B6/B16</f>
        <v>0.26367553390783066</v>
      </c>
      <c r="O6" s="32" t="s">
        <v>15</v>
      </c>
      <c r="P6" s="45">
        <f>SUM(P3:P5)</f>
        <v>41415</v>
      </c>
      <c r="Q6" s="34">
        <f>SUM(Q3:Q5)</f>
        <v>1</v>
      </c>
    </row>
    <row r="7" spans="1:17" ht="16.5" thickBot="1" x14ac:dyDescent="0.3">
      <c r="A7" s="15" t="s">
        <v>6</v>
      </c>
      <c r="B7" s="9">
        <v>37</v>
      </c>
      <c r="C7" s="16">
        <f>B7/B16</f>
        <v>6.9314349943799174E-4</v>
      </c>
      <c r="E7" s="12" t="s">
        <v>59</v>
      </c>
      <c r="F7" s="13"/>
      <c r="G7" s="42" t="s">
        <v>16</v>
      </c>
      <c r="H7" s="19" t="s">
        <v>17</v>
      </c>
      <c r="J7" s="12" t="s">
        <v>218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11</v>
      </c>
      <c r="C8" s="16">
        <f>B8/B16</f>
        <v>2.0606968902210567E-4</v>
      </c>
      <c r="E8" s="15"/>
      <c r="F8" s="8" t="s">
        <v>60</v>
      </c>
      <c r="G8" s="9">
        <v>3418</v>
      </c>
      <c r="H8" s="16">
        <f>G8/G11</f>
        <v>0.37035431791093293</v>
      </c>
      <c r="J8" s="15"/>
      <c r="K8" s="8" t="s">
        <v>206</v>
      </c>
      <c r="L8" s="9">
        <v>6459</v>
      </c>
      <c r="M8" s="16">
        <f>L8/L10</f>
        <v>0.57659346545259771</v>
      </c>
      <c r="O8" s="12" t="s">
        <v>322</v>
      </c>
      <c r="P8" s="44" t="s">
        <v>16</v>
      </c>
      <c r="Q8" s="19" t="s">
        <v>17</v>
      </c>
    </row>
    <row r="9" spans="1:17" ht="16.5" thickBot="1" x14ac:dyDescent="0.3">
      <c r="A9" s="15" t="s">
        <v>8</v>
      </c>
      <c r="B9" s="9">
        <v>100</v>
      </c>
      <c r="C9" s="16">
        <f>B9/B16</f>
        <v>1.8733608092918695E-3</v>
      </c>
      <c r="E9" s="15"/>
      <c r="F9" s="8" t="s">
        <v>61</v>
      </c>
      <c r="G9" s="9">
        <v>3594</v>
      </c>
      <c r="H9" s="16">
        <f>G9/G11</f>
        <v>0.38942463972261349</v>
      </c>
      <c r="J9" s="15"/>
      <c r="K9" s="10" t="s">
        <v>205</v>
      </c>
      <c r="L9" s="28">
        <v>4743</v>
      </c>
      <c r="M9" s="29">
        <f>L9/L10</f>
        <v>0.42340653454740224</v>
      </c>
      <c r="O9" s="15" t="s">
        <v>578</v>
      </c>
      <c r="P9" s="9">
        <v>14468</v>
      </c>
      <c r="Q9" s="16">
        <f>P9/P11</f>
        <v>0.36425891890530981</v>
      </c>
    </row>
    <row r="10" spans="1:17" ht="16.5" thickBot="1" x14ac:dyDescent="0.3">
      <c r="A10" s="15" t="s">
        <v>9</v>
      </c>
      <c r="B10" s="9">
        <v>2687</v>
      </c>
      <c r="C10" s="16">
        <f>B10/B16</f>
        <v>5.0337204945672537E-2</v>
      </c>
      <c r="E10" s="15"/>
      <c r="F10" s="24" t="s">
        <v>62</v>
      </c>
      <c r="G10" s="28">
        <v>2217</v>
      </c>
      <c r="H10" s="29">
        <f>G10/G11</f>
        <v>0.24022104236645356</v>
      </c>
      <c r="J10" s="27"/>
      <c r="K10" s="32" t="s">
        <v>15</v>
      </c>
      <c r="L10" s="45">
        <f>SUM(L8:L9)</f>
        <v>11202</v>
      </c>
      <c r="M10" s="34">
        <f>SUM(M8:M9)</f>
        <v>1</v>
      </c>
      <c r="O10" s="17" t="s">
        <v>579</v>
      </c>
      <c r="P10" s="40">
        <v>25251</v>
      </c>
      <c r="Q10" s="41">
        <f>P10/P11</f>
        <v>0.63574108109469019</v>
      </c>
    </row>
    <row r="11" spans="1:17" ht="16.5" thickBot="1" x14ac:dyDescent="0.3">
      <c r="A11" s="15" t="s">
        <v>10</v>
      </c>
      <c r="B11" s="9">
        <v>136</v>
      </c>
      <c r="C11" s="16">
        <f>B11/B16</f>
        <v>2.5477707006369425E-3</v>
      </c>
      <c r="E11" s="27"/>
      <c r="F11" s="32" t="s">
        <v>15</v>
      </c>
      <c r="G11" s="45">
        <f>SUM(G8:G10)</f>
        <v>9229</v>
      </c>
      <c r="H11" s="34">
        <f>SUM(H8:H10)</f>
        <v>1</v>
      </c>
      <c r="O11" s="32" t="s">
        <v>15</v>
      </c>
      <c r="P11" s="45">
        <f>SUM(P9:P10)</f>
        <v>39719</v>
      </c>
      <c r="Q11" s="34">
        <f>SUM(Q9:Q10)</f>
        <v>1</v>
      </c>
    </row>
    <row r="12" spans="1:17" ht="16.5" thickBot="1" x14ac:dyDescent="0.3">
      <c r="A12" s="15" t="s">
        <v>11</v>
      </c>
      <c r="B12" s="9">
        <v>12250</v>
      </c>
      <c r="C12" s="16">
        <f>B12/B16</f>
        <v>0.22948669913825404</v>
      </c>
      <c r="F12" s="4"/>
      <c r="J12" s="12" t="s">
        <v>217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26</v>
      </c>
      <c r="C13" s="16">
        <f>B13/B16</f>
        <v>4.8707381041588612E-4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208</v>
      </c>
      <c r="L13" s="9">
        <v>2271</v>
      </c>
      <c r="M13" s="16" t="e">
        <f>L13/L17</f>
        <v>#DIV/0!</v>
      </c>
      <c r="O13" s="12" t="s">
        <v>580</v>
      </c>
      <c r="P13" s="44" t="s">
        <v>16</v>
      </c>
      <c r="Q13" s="19" t="s">
        <v>17</v>
      </c>
    </row>
    <row r="14" spans="1:17" x14ac:dyDescent="0.25">
      <c r="A14" s="15" t="s">
        <v>13</v>
      </c>
      <c r="B14" s="9">
        <v>18335</v>
      </c>
      <c r="C14" s="16">
        <f>B14/B16</f>
        <v>0.34348070438366429</v>
      </c>
      <c r="E14" s="21"/>
      <c r="F14" s="10" t="s">
        <v>64</v>
      </c>
      <c r="G14" s="9">
        <v>3827</v>
      </c>
      <c r="H14" s="16">
        <f>G14/G17</f>
        <v>0.43717157870687684</v>
      </c>
      <c r="J14" s="15"/>
      <c r="K14" s="10" t="s">
        <v>209</v>
      </c>
      <c r="L14" s="9">
        <v>6815</v>
      </c>
      <c r="M14" s="16">
        <f>L14/L16</f>
        <v>0.61568344023850397</v>
      </c>
      <c r="O14" s="15" t="s">
        <v>581</v>
      </c>
      <c r="P14" s="9">
        <v>2319</v>
      </c>
      <c r="Q14" s="16">
        <f>P14/P16</f>
        <v>0.39900206469373711</v>
      </c>
    </row>
    <row r="15" spans="1:17" ht="16.5" thickBot="1" x14ac:dyDescent="0.3">
      <c r="A15" s="22" t="s">
        <v>14</v>
      </c>
      <c r="B15" s="28">
        <v>444</v>
      </c>
      <c r="C15" s="29">
        <f>B15/B16</f>
        <v>8.3177219932559013E-3</v>
      </c>
      <c r="E15" s="21"/>
      <c r="F15" s="10" t="s">
        <v>65</v>
      </c>
      <c r="G15" s="9">
        <v>3074</v>
      </c>
      <c r="H15" s="16">
        <f>G15/G17</f>
        <v>0.35115375828192824</v>
      </c>
      <c r="J15" s="15"/>
      <c r="K15" s="10" t="s">
        <v>207</v>
      </c>
      <c r="L15" s="28">
        <v>1983</v>
      </c>
      <c r="M15" s="29">
        <f>L15/L16</f>
        <v>0.17914897461378626</v>
      </c>
      <c r="O15" s="17" t="s">
        <v>582</v>
      </c>
      <c r="P15" s="40">
        <v>3493</v>
      </c>
      <c r="Q15" s="41">
        <f>P15/P16</f>
        <v>0.60099793530626289</v>
      </c>
    </row>
    <row r="16" spans="1:17" ht="16.5" thickBot="1" x14ac:dyDescent="0.3">
      <c r="A16" s="32" t="s">
        <v>15</v>
      </c>
      <c r="B16" s="45">
        <f>SUM(B3:B15)</f>
        <v>53380</v>
      </c>
      <c r="C16" s="34">
        <f>SUM(C3:C15)</f>
        <v>1</v>
      </c>
      <c r="E16" s="15"/>
      <c r="F16" s="31" t="s">
        <v>66</v>
      </c>
      <c r="G16" s="28">
        <v>1853</v>
      </c>
      <c r="H16" s="29">
        <f>G16/G17</f>
        <v>0.21167466301119489</v>
      </c>
      <c r="J16" s="27"/>
      <c r="K16" s="32" t="s">
        <v>15</v>
      </c>
      <c r="L16" s="45">
        <f>SUM(L13:L15)</f>
        <v>11069</v>
      </c>
      <c r="M16" s="34" t="e">
        <f>SUM(M13:M15)</f>
        <v>#DIV/0!</v>
      </c>
      <c r="O16" s="32" t="s">
        <v>15</v>
      </c>
      <c r="P16" s="45">
        <f>SUM(P14:P15)</f>
        <v>5812</v>
      </c>
      <c r="Q16" s="34">
        <f>SUM(Q14:Q15)</f>
        <v>1</v>
      </c>
    </row>
    <row r="17" spans="1:17" ht="16.5" thickBot="1" x14ac:dyDescent="0.3">
      <c r="E17" s="27"/>
      <c r="F17" s="38" t="s">
        <v>15</v>
      </c>
      <c r="G17" s="45">
        <f>SUM(G14:G16)</f>
        <v>8754</v>
      </c>
      <c r="H17" s="34">
        <f>SUM(H14:H16)</f>
        <v>0.99999999999999989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236</v>
      </c>
      <c r="K18" s="13"/>
      <c r="L18" s="44" t="s">
        <v>16</v>
      </c>
      <c r="M18" s="19" t="s">
        <v>17</v>
      </c>
      <c r="O18" s="12" t="s">
        <v>301</v>
      </c>
      <c r="P18" s="44" t="s">
        <v>16</v>
      </c>
      <c r="Q18" s="19" t="s">
        <v>17</v>
      </c>
    </row>
    <row r="19" spans="1:17" x14ac:dyDescent="0.25">
      <c r="A19" s="15" t="s">
        <v>19</v>
      </c>
      <c r="B19" s="9">
        <v>1381</v>
      </c>
      <c r="C19" s="16">
        <f>B19/B24</f>
        <v>2.8237844027317712E-2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238</v>
      </c>
      <c r="L19" s="9">
        <v>6682</v>
      </c>
      <c r="M19" s="16">
        <f>L19/L21</f>
        <v>0.70049271412097702</v>
      </c>
      <c r="O19" s="15" t="s">
        <v>583</v>
      </c>
      <c r="P19" s="9">
        <v>1513</v>
      </c>
      <c r="Q19" s="16">
        <f>P19/P22</f>
        <v>0.38616641143440533</v>
      </c>
    </row>
    <row r="20" spans="1:17" ht="16.5" thickBot="1" x14ac:dyDescent="0.3">
      <c r="A20" s="15" t="s">
        <v>20</v>
      </c>
      <c r="B20" s="9">
        <v>1444</v>
      </c>
      <c r="C20" s="16">
        <f>B20/B24</f>
        <v>2.9526029526029528E-2</v>
      </c>
      <c r="E20" s="15"/>
      <c r="F20" s="11" t="s">
        <v>68</v>
      </c>
      <c r="G20" s="9">
        <v>4418</v>
      </c>
      <c r="H20" s="16">
        <f>G20/G22</f>
        <v>0.52853212106711334</v>
      </c>
      <c r="J20" s="15"/>
      <c r="K20" s="10" t="s">
        <v>237</v>
      </c>
      <c r="L20" s="28">
        <v>2857</v>
      </c>
      <c r="M20" s="29">
        <f>L20/L21</f>
        <v>0.29950728587902298</v>
      </c>
      <c r="O20" s="15" t="s">
        <v>584</v>
      </c>
      <c r="P20" s="9">
        <v>1143</v>
      </c>
      <c r="Q20" s="16">
        <f>P20/P22</f>
        <v>0.29173047473200614</v>
      </c>
    </row>
    <row r="21" spans="1:17" ht="16.5" thickBot="1" x14ac:dyDescent="0.3">
      <c r="A21" s="15" t="s">
        <v>21</v>
      </c>
      <c r="B21" s="9">
        <v>15736</v>
      </c>
      <c r="C21" s="16">
        <f>B21/B24</f>
        <v>0.32176011123379544</v>
      </c>
      <c r="E21" s="15"/>
      <c r="F21" s="23" t="s">
        <v>69</v>
      </c>
      <c r="G21" s="28">
        <v>3941</v>
      </c>
      <c r="H21" s="29">
        <f>G21/G22</f>
        <v>0.47146787893288672</v>
      </c>
      <c r="J21" s="27"/>
      <c r="K21" s="32" t="s">
        <v>15</v>
      </c>
      <c r="L21" s="45">
        <f>SUM(L19:L20)</f>
        <v>9539</v>
      </c>
      <c r="M21" s="34">
        <f>SUM(M19:M20)</f>
        <v>1</v>
      </c>
      <c r="O21" s="17" t="s">
        <v>585</v>
      </c>
      <c r="P21" s="40">
        <v>1262</v>
      </c>
      <c r="Q21" s="41">
        <f>P21/P22</f>
        <v>0.32210311383358858</v>
      </c>
    </row>
    <row r="22" spans="1:17" ht="16.5" thickBot="1" x14ac:dyDescent="0.3">
      <c r="A22" s="15" t="s">
        <v>22</v>
      </c>
      <c r="B22" s="9">
        <v>729</v>
      </c>
      <c r="C22" s="16">
        <f>B22/B24</f>
        <v>1.4906146485093854E-2</v>
      </c>
      <c r="E22" s="27"/>
      <c r="F22" s="39" t="s">
        <v>15</v>
      </c>
      <c r="G22" s="45">
        <f>SUM(G20:G21)</f>
        <v>8359</v>
      </c>
      <c r="H22" s="34">
        <f>SUM(H20:H21)</f>
        <v>1</v>
      </c>
      <c r="O22" s="32" t="s">
        <v>15</v>
      </c>
      <c r="P22" s="45">
        <f>SUM(P19:P21)</f>
        <v>3918</v>
      </c>
      <c r="Q22" s="34">
        <f>SUM(Q19:Q21)</f>
        <v>1</v>
      </c>
    </row>
    <row r="23" spans="1:17" ht="16.5" thickBot="1" x14ac:dyDescent="0.3">
      <c r="A23" s="22" t="s">
        <v>23</v>
      </c>
      <c r="B23" s="28">
        <v>29616</v>
      </c>
      <c r="C23" s="29">
        <f>B23/B24</f>
        <v>0.60556986872776342</v>
      </c>
      <c r="F23" s="3"/>
      <c r="J23" s="12" t="s">
        <v>260</v>
      </c>
      <c r="K23" s="13"/>
      <c r="L23" s="44" t="s">
        <v>16</v>
      </c>
      <c r="M23" s="19" t="s">
        <v>17</v>
      </c>
    </row>
    <row r="24" spans="1:17" ht="16.5" thickBot="1" x14ac:dyDescent="0.3">
      <c r="A24" s="35" t="s">
        <v>15</v>
      </c>
      <c r="B24" s="45">
        <f>SUM(B19:B23)</f>
        <v>48906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8" t="s">
        <v>262</v>
      </c>
      <c r="L24" s="9">
        <v>5990</v>
      </c>
      <c r="M24" s="16">
        <f>L24/L26</f>
        <v>0.42135621834552617</v>
      </c>
      <c r="O24" s="12" t="s">
        <v>350</v>
      </c>
      <c r="P24" s="44" t="s">
        <v>16</v>
      </c>
      <c r="Q24" s="19" t="s">
        <v>17</v>
      </c>
    </row>
    <row r="25" spans="1:17" ht="16.5" thickBot="1" x14ac:dyDescent="0.3">
      <c r="E25" s="15"/>
      <c r="F25" s="11" t="s">
        <v>71</v>
      </c>
      <c r="G25" s="9">
        <v>2649</v>
      </c>
      <c r="H25" s="16">
        <f>G25/G29</f>
        <v>0.3233642578125</v>
      </c>
      <c r="J25" s="15"/>
      <c r="K25" s="10" t="s">
        <v>261</v>
      </c>
      <c r="L25" s="28">
        <v>8226</v>
      </c>
      <c r="M25" s="29">
        <f>L25/L26</f>
        <v>0.57864378165447383</v>
      </c>
      <c r="O25" s="15" t="s">
        <v>586</v>
      </c>
      <c r="P25" s="9">
        <v>31815</v>
      </c>
      <c r="Q25" s="16">
        <f>P25/P27</f>
        <v>0.84763148079074968</v>
      </c>
    </row>
    <row r="26" spans="1:17" ht="16.5" thickBot="1" x14ac:dyDescent="0.3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1564</v>
      </c>
      <c r="H26" s="16">
        <f>G26/G29</f>
        <v>0.19091796875</v>
      </c>
      <c r="J26" s="27"/>
      <c r="K26" s="32" t="s">
        <v>15</v>
      </c>
      <c r="L26" s="45">
        <f>SUM(L24:L25)</f>
        <v>14216</v>
      </c>
      <c r="M26" s="34">
        <f>SUM(M24:M25)</f>
        <v>1</v>
      </c>
      <c r="O26" s="17" t="s">
        <v>587</v>
      </c>
      <c r="P26" s="40">
        <v>5719</v>
      </c>
      <c r="Q26" s="41">
        <f>P26/P27</f>
        <v>0.15236851920925029</v>
      </c>
    </row>
    <row r="27" spans="1:17" ht="16.5" thickBot="1" x14ac:dyDescent="0.3">
      <c r="A27" s="15" t="s">
        <v>38</v>
      </c>
      <c r="B27" s="9">
        <v>14592</v>
      </c>
      <c r="C27" s="16">
        <f>B27/B29</f>
        <v>0.36849415389277507</v>
      </c>
      <c r="E27" s="15"/>
      <c r="F27" s="11" t="s">
        <v>73</v>
      </c>
      <c r="G27" s="9">
        <v>1523</v>
      </c>
      <c r="H27" s="16">
        <f>G27/G29</f>
        <v>0.1859130859375</v>
      </c>
      <c r="O27" s="32" t="s">
        <v>15</v>
      </c>
      <c r="P27" s="45">
        <f>SUM(P25:P26)</f>
        <v>37534</v>
      </c>
      <c r="Q27" s="34">
        <f>SUM(Q25:Q26)</f>
        <v>1</v>
      </c>
    </row>
    <row r="28" spans="1:17" ht="16.5" thickBot="1" x14ac:dyDescent="0.3">
      <c r="A28" s="22" t="s">
        <v>39</v>
      </c>
      <c r="B28" s="28">
        <v>25007</v>
      </c>
      <c r="C28" s="29">
        <f>B28/B29</f>
        <v>0.63150584610722493</v>
      </c>
      <c r="E28" s="15"/>
      <c r="F28" s="23" t="s">
        <v>74</v>
      </c>
      <c r="G28" s="28">
        <v>2456</v>
      </c>
      <c r="H28" s="29">
        <f>G28/G29</f>
        <v>0.2998046875</v>
      </c>
    </row>
    <row r="29" spans="1:17" ht="16.5" thickBot="1" x14ac:dyDescent="0.3">
      <c r="A29" s="32" t="s">
        <v>15</v>
      </c>
      <c r="B29" s="45">
        <f>SUM(B27:B28)</f>
        <v>39599</v>
      </c>
      <c r="C29" s="34">
        <f>SUM(C27:C28)</f>
        <v>1</v>
      </c>
      <c r="E29" s="27"/>
      <c r="F29" s="39" t="s">
        <v>15</v>
      </c>
      <c r="G29" s="45">
        <f>SUM(G25:G28)</f>
        <v>8192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</row>
    <row r="31" spans="1:17" x14ac:dyDescent="0.25">
      <c r="A31" s="12" t="s">
        <v>47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5" t="s">
        <v>46</v>
      </c>
      <c r="B32" s="9">
        <v>16952</v>
      </c>
      <c r="C32" s="16">
        <f>B32/B34</f>
        <v>0.41676705593116165</v>
      </c>
      <c r="E32" s="15"/>
      <c r="F32" s="11" t="s">
        <v>628</v>
      </c>
      <c r="G32" s="95">
        <v>2238</v>
      </c>
      <c r="H32" s="16">
        <f>G32/G37</f>
        <v>0.28069735356829301</v>
      </c>
    </row>
    <row r="33" spans="1:8" ht="16.5" thickBot="1" x14ac:dyDescent="0.3">
      <c r="A33" s="22" t="s">
        <v>45</v>
      </c>
      <c r="B33" s="28">
        <v>23723</v>
      </c>
      <c r="C33" s="29">
        <f>B33/B34</f>
        <v>0.5832329440688383</v>
      </c>
      <c r="E33" s="15"/>
      <c r="F33" s="11" t="s">
        <v>629</v>
      </c>
      <c r="G33" s="95">
        <v>1358</v>
      </c>
      <c r="H33" s="16">
        <f>G33/G37</f>
        <v>0.17032484635645304</v>
      </c>
    </row>
    <row r="34" spans="1:8" ht="16.5" thickBot="1" x14ac:dyDescent="0.3">
      <c r="A34" s="32" t="s">
        <v>15</v>
      </c>
      <c r="B34" s="45">
        <f>SUM(B32+B33)</f>
        <v>40675</v>
      </c>
      <c r="C34" s="34">
        <f>SUM(C32:C33)</f>
        <v>1</v>
      </c>
      <c r="E34" s="15"/>
      <c r="F34" s="11" t="s">
        <v>630</v>
      </c>
      <c r="G34" s="95">
        <v>1700</v>
      </c>
      <c r="H34" s="16">
        <f>G34/G37</f>
        <v>0.21321961620469082</v>
      </c>
    </row>
    <row r="35" spans="1:8" ht="16.5" thickBot="1" x14ac:dyDescent="0.3">
      <c r="E35" s="15"/>
      <c r="F35" s="11" t="s">
        <v>631</v>
      </c>
      <c r="G35" s="95">
        <v>1923</v>
      </c>
      <c r="H35" s="16">
        <f>G35/G37</f>
        <v>0.24118901291860029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754</v>
      </c>
      <c r="H36" s="29">
        <f>G36/G37</f>
        <v>9.4569170951962878E-2</v>
      </c>
    </row>
    <row r="37" spans="1:8" ht="16.5" thickBot="1" x14ac:dyDescent="0.3">
      <c r="A37" s="15" t="s">
        <v>53</v>
      </c>
      <c r="B37" s="9">
        <v>27953</v>
      </c>
      <c r="C37" s="16">
        <f>B37/B39</f>
        <v>0.64002289639381793</v>
      </c>
      <c r="E37" s="27"/>
      <c r="F37" s="39" t="s">
        <v>15</v>
      </c>
      <c r="G37" s="97">
        <f>SUM(G32:G36)</f>
        <v>7973</v>
      </c>
      <c r="H37" s="37">
        <f>SUM(H32:H36)</f>
        <v>1</v>
      </c>
    </row>
    <row r="38" spans="1:8" ht="16.5" thickBot="1" x14ac:dyDescent="0.3">
      <c r="A38" s="22" t="s">
        <v>54</v>
      </c>
      <c r="B38" s="28">
        <v>15722</v>
      </c>
      <c r="C38" s="29">
        <f>B38/B39</f>
        <v>0.35997710360618201</v>
      </c>
      <c r="F38" s="3"/>
    </row>
    <row r="39" spans="1:8" ht="16.5" thickBot="1" x14ac:dyDescent="0.3">
      <c r="A39" s="32" t="s">
        <v>15</v>
      </c>
      <c r="B39" s="45">
        <f>SUM(B37:B38)</f>
        <v>43675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3211</v>
      </c>
      <c r="H40" s="16">
        <f>G40/G44</f>
        <v>0.41161389565440326</v>
      </c>
    </row>
    <row r="41" spans="1:8" x14ac:dyDescent="0.25">
      <c r="E41" s="15"/>
      <c r="F41" s="11" t="s">
        <v>77</v>
      </c>
      <c r="G41" s="9">
        <v>1379</v>
      </c>
      <c r="H41" s="16">
        <f>G41/G44</f>
        <v>0.17677220869119345</v>
      </c>
    </row>
    <row r="42" spans="1:8" x14ac:dyDescent="0.25">
      <c r="E42" s="15"/>
      <c r="F42" s="11" t="s">
        <v>78</v>
      </c>
      <c r="G42" s="9">
        <v>2300</v>
      </c>
      <c r="H42" s="16">
        <f>G42/G44</f>
        <v>0.29483399564158441</v>
      </c>
    </row>
    <row r="43" spans="1:8" ht="16.5" thickBot="1" x14ac:dyDescent="0.3">
      <c r="E43" s="15"/>
      <c r="F43" s="23" t="s">
        <v>79</v>
      </c>
      <c r="G43" s="28">
        <v>911</v>
      </c>
      <c r="H43" s="29">
        <f>G43/G44</f>
        <v>0.11677990001281886</v>
      </c>
    </row>
    <row r="44" spans="1:8" ht="16.5" thickBot="1" x14ac:dyDescent="0.3">
      <c r="E44" s="27"/>
      <c r="F44" s="39" t="s">
        <v>15</v>
      </c>
      <c r="G44" s="45">
        <f>SUM(G40:G43)</f>
        <v>7801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5561</v>
      </c>
      <c r="H47" s="16">
        <f>G47/G49</f>
        <v>0.74494306764902884</v>
      </c>
    </row>
    <row r="48" spans="1:8" ht="16.5" thickBot="1" x14ac:dyDescent="0.3">
      <c r="B48"/>
      <c r="E48" s="15"/>
      <c r="F48" s="23" t="s">
        <v>82</v>
      </c>
      <c r="G48" s="28">
        <v>1904</v>
      </c>
      <c r="H48" s="29">
        <f>G48/G49</f>
        <v>0.25505693235097121</v>
      </c>
    </row>
    <row r="49" spans="2:8" ht="16.5" thickBot="1" x14ac:dyDescent="0.3">
      <c r="B49"/>
      <c r="E49" s="27"/>
      <c r="F49" s="39" t="s">
        <v>15</v>
      </c>
      <c r="G49" s="45">
        <f>SUM(G47:G48)</f>
        <v>7465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5478</v>
      </c>
      <c r="H52" s="16">
        <f>G52/G54</f>
        <v>0.74723775746828536</v>
      </c>
    </row>
    <row r="53" spans="2:8" ht="16.5" thickBot="1" x14ac:dyDescent="0.3">
      <c r="B53"/>
      <c r="E53" s="15"/>
      <c r="F53" s="23" t="s">
        <v>85</v>
      </c>
      <c r="G53" s="28">
        <v>1853</v>
      </c>
      <c r="H53" s="29">
        <f>G53/G54</f>
        <v>0.25276224253171464</v>
      </c>
    </row>
    <row r="54" spans="2:8" ht="16.5" thickBot="1" x14ac:dyDescent="0.3">
      <c r="B54"/>
      <c r="E54" s="27"/>
      <c r="F54" s="39" t="s">
        <v>15</v>
      </c>
      <c r="G54" s="45">
        <f>SUM(G52:G53)</f>
        <v>7331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3168</v>
      </c>
      <c r="H57" s="16">
        <f>G57/G59</f>
        <v>0.41465968586387436</v>
      </c>
    </row>
    <row r="58" spans="2:8" ht="16.5" thickBot="1" x14ac:dyDescent="0.3">
      <c r="B58"/>
      <c r="E58" s="15"/>
      <c r="F58" s="23" t="s">
        <v>88</v>
      </c>
      <c r="G58" s="28">
        <v>4472</v>
      </c>
      <c r="H58" s="29">
        <f>G58/G59</f>
        <v>0.58534031413612564</v>
      </c>
    </row>
    <row r="59" spans="2:8" ht="16.5" thickBot="1" x14ac:dyDescent="0.3">
      <c r="B59"/>
      <c r="E59" s="27"/>
      <c r="F59" s="39" t="s">
        <v>15</v>
      </c>
      <c r="G59" s="45">
        <f>SUM(G57:G58)</f>
        <v>7640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4173</v>
      </c>
      <c r="H62" s="16">
        <f>G62/G64</f>
        <v>0.54944042132982229</v>
      </c>
    </row>
    <row r="63" spans="2:8" ht="16.5" thickBot="1" x14ac:dyDescent="0.3">
      <c r="B63"/>
      <c r="E63" s="15"/>
      <c r="F63" s="23" t="s">
        <v>91</v>
      </c>
      <c r="G63" s="28">
        <v>3422</v>
      </c>
      <c r="H63" s="29">
        <f>G63/G64</f>
        <v>0.45055957867017776</v>
      </c>
    </row>
    <row r="64" spans="2:8" ht="16.5" thickBot="1" x14ac:dyDescent="0.3">
      <c r="B64"/>
      <c r="E64" s="27"/>
      <c r="F64" s="39" t="s">
        <v>15</v>
      </c>
      <c r="G64" s="45">
        <f>SUM(G62:G63)</f>
        <v>7595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5469</v>
      </c>
      <c r="H67" s="16">
        <f>G67/G70</f>
        <v>0.42082179132040626</v>
      </c>
    </row>
    <row r="68" spans="2:8" x14ac:dyDescent="0.25">
      <c r="B68"/>
      <c r="E68" s="15"/>
      <c r="F68" s="11" t="s">
        <v>94</v>
      </c>
      <c r="G68" s="9">
        <v>3923</v>
      </c>
      <c r="H68" s="16">
        <f>G68/G70</f>
        <v>0.30186211141889813</v>
      </c>
    </row>
    <row r="69" spans="2:8" ht="16.5" thickBot="1" x14ac:dyDescent="0.3">
      <c r="B69"/>
      <c r="E69" s="15"/>
      <c r="F69" s="23" t="s">
        <v>95</v>
      </c>
      <c r="G69" s="28">
        <v>3604</v>
      </c>
      <c r="H69" s="29">
        <f>G69/G70</f>
        <v>0.27731609726069562</v>
      </c>
    </row>
    <row r="70" spans="2:8" ht="16.5" thickBot="1" x14ac:dyDescent="0.3">
      <c r="B70"/>
      <c r="E70" s="27"/>
      <c r="F70" s="39" t="s">
        <v>15</v>
      </c>
      <c r="G70" s="45">
        <f>SUM(G67:G69)</f>
        <v>12996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5137</v>
      </c>
      <c r="H73" s="16">
        <f>G73/G75</f>
        <v>0.41400709219858156</v>
      </c>
    </row>
    <row r="74" spans="2:8" ht="16.5" thickBot="1" x14ac:dyDescent="0.3">
      <c r="B74"/>
      <c r="E74" s="15"/>
      <c r="F74" s="23" t="s">
        <v>98</v>
      </c>
      <c r="G74" s="28">
        <v>7271</v>
      </c>
      <c r="H74" s="29">
        <f>G74/G75</f>
        <v>0.58599290780141844</v>
      </c>
    </row>
    <row r="75" spans="2:8" ht="16.5" thickBot="1" x14ac:dyDescent="0.3">
      <c r="B75"/>
      <c r="E75" s="27"/>
      <c r="F75" s="39" t="s">
        <v>15</v>
      </c>
      <c r="G75" s="45">
        <f>SUM(G73:G74)</f>
        <v>12408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5873</v>
      </c>
      <c r="H78" s="16">
        <f>G78/G82</f>
        <v>0.4545313830198901</v>
      </c>
    </row>
    <row r="79" spans="2:8" x14ac:dyDescent="0.25">
      <c r="B79"/>
      <c r="E79" s="22"/>
      <c r="F79" s="23" t="s">
        <v>101</v>
      </c>
      <c r="G79" s="28">
        <v>1319</v>
      </c>
      <c r="H79" s="29">
        <f>G79/G82</f>
        <v>0.1020818822072595</v>
      </c>
    </row>
    <row r="80" spans="2:8" x14ac:dyDescent="0.25">
      <c r="B80"/>
      <c r="E80" s="15"/>
      <c r="F80" s="11" t="s">
        <v>635</v>
      </c>
      <c r="G80" s="9">
        <v>4169</v>
      </c>
      <c r="H80" s="16">
        <f>G80/G82</f>
        <v>0.32265304542992029</v>
      </c>
    </row>
    <row r="81" spans="2:8" ht="16.5" thickBot="1" x14ac:dyDescent="0.3">
      <c r="B81"/>
      <c r="E81" s="17"/>
      <c r="F81" s="91" t="s">
        <v>636</v>
      </c>
      <c r="G81" s="40">
        <v>1560</v>
      </c>
      <c r="H81" s="41">
        <f>G81/G82</f>
        <v>0.12073368934293012</v>
      </c>
    </row>
    <row r="82" spans="2:8" ht="16.5" thickBot="1" x14ac:dyDescent="0.3">
      <c r="B82"/>
      <c r="E82" s="104"/>
      <c r="F82" s="105" t="s">
        <v>15</v>
      </c>
      <c r="G82" s="106">
        <f>SUM(G78:G81)</f>
        <v>12921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4698</v>
      </c>
      <c r="H85" s="16">
        <f>G85/G88</f>
        <v>0.37309402795425667</v>
      </c>
    </row>
    <row r="86" spans="2:8" x14ac:dyDescent="0.25">
      <c r="B86"/>
      <c r="E86" s="15"/>
      <c r="F86" s="11" t="s">
        <v>104</v>
      </c>
      <c r="G86" s="9">
        <v>4204</v>
      </c>
      <c r="H86" s="16">
        <f>G86/G88</f>
        <v>0.33386277001270648</v>
      </c>
    </row>
    <row r="87" spans="2:8" ht="16.5" thickBot="1" x14ac:dyDescent="0.3">
      <c r="B87"/>
      <c r="E87" s="15"/>
      <c r="F87" s="23" t="s">
        <v>105</v>
      </c>
      <c r="G87" s="28">
        <v>3690</v>
      </c>
      <c r="H87" s="29">
        <f>G87/G88</f>
        <v>0.29304320203303685</v>
      </c>
    </row>
    <row r="88" spans="2:8" ht="16.5" thickBot="1" x14ac:dyDescent="0.3">
      <c r="B88"/>
      <c r="E88" s="27"/>
      <c r="F88" s="39" t="s">
        <v>15</v>
      </c>
      <c r="G88" s="45">
        <f>SUM(G85:G87)</f>
        <v>12592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7713</v>
      </c>
      <c r="H91" s="16">
        <f>G91/G93</f>
        <v>0.62387769958747874</v>
      </c>
    </row>
    <row r="92" spans="2:8" ht="16.5" thickBot="1" x14ac:dyDescent="0.3">
      <c r="B92"/>
      <c r="E92" s="15"/>
      <c r="F92" s="23" t="s">
        <v>108</v>
      </c>
      <c r="G92" s="28">
        <v>4650</v>
      </c>
      <c r="H92" s="29">
        <f>G92/G93</f>
        <v>0.37612230041252126</v>
      </c>
    </row>
    <row r="93" spans="2:8" ht="16.5" thickBot="1" x14ac:dyDescent="0.3">
      <c r="B93"/>
      <c r="E93" s="27"/>
      <c r="F93" s="39" t="s">
        <v>15</v>
      </c>
      <c r="G93" s="45">
        <f>SUM(G91:G92)</f>
        <v>12363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5820</v>
      </c>
      <c r="H96" s="16">
        <f>G96/G98</f>
        <v>0.48739636546352899</v>
      </c>
    </row>
    <row r="97" spans="2:8" ht="16.5" thickBot="1" x14ac:dyDescent="0.3">
      <c r="B97"/>
      <c r="E97" s="15"/>
      <c r="F97" s="23" t="s">
        <v>111</v>
      </c>
      <c r="G97" s="28">
        <v>6121</v>
      </c>
      <c r="H97" s="29">
        <f>G97/G98</f>
        <v>0.51260363453647095</v>
      </c>
    </row>
    <row r="98" spans="2:8" ht="16.5" thickBot="1" x14ac:dyDescent="0.3">
      <c r="B98"/>
      <c r="E98" s="27"/>
      <c r="F98" s="39" t="s">
        <v>15</v>
      </c>
      <c r="G98" s="45">
        <f>SUM(G96:G97)</f>
        <v>11941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2623</v>
      </c>
      <c r="H101" s="16">
        <f>G101/G103</f>
        <v>0.5580851063829787</v>
      </c>
    </row>
    <row r="102" spans="2:8" ht="16.5" thickBot="1" x14ac:dyDescent="0.3">
      <c r="B102"/>
      <c r="E102" s="15"/>
      <c r="F102" s="23" t="s">
        <v>114</v>
      </c>
      <c r="G102" s="28">
        <v>2077</v>
      </c>
      <c r="H102" s="29">
        <f>G102/G103</f>
        <v>0.4419148936170213</v>
      </c>
    </row>
    <row r="103" spans="2:8" ht="16.5" thickBot="1" x14ac:dyDescent="0.3">
      <c r="B103"/>
      <c r="E103" s="27"/>
      <c r="F103" s="39" t="s">
        <v>15</v>
      </c>
      <c r="G103" s="45">
        <f>SUM(G101:G102)</f>
        <v>4700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2408</v>
      </c>
      <c r="H106" s="16">
        <f>G106/G108</f>
        <v>0.38788659793814434</v>
      </c>
    </row>
    <row r="107" spans="2:8" ht="16.5" thickBot="1" x14ac:dyDescent="0.3">
      <c r="B107"/>
      <c r="E107" s="15"/>
      <c r="F107" s="23" t="s">
        <v>117</v>
      </c>
      <c r="G107" s="28">
        <v>3800</v>
      </c>
      <c r="H107" s="29">
        <f>G107/G108</f>
        <v>0.61211340206185572</v>
      </c>
    </row>
    <row r="108" spans="2:8" ht="16.5" thickBot="1" x14ac:dyDescent="0.3">
      <c r="B108"/>
      <c r="E108" s="27"/>
      <c r="F108" s="39" t="s">
        <v>15</v>
      </c>
      <c r="G108" s="45">
        <f>SUM(G106:G107)</f>
        <v>6208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3511</v>
      </c>
      <c r="H111" s="16">
        <f>G111/G116</f>
        <v>0.30752386791626524</v>
      </c>
    </row>
    <row r="112" spans="2:8" x14ac:dyDescent="0.25">
      <c r="B112"/>
      <c r="E112" s="15"/>
      <c r="F112" s="11" t="s">
        <v>120</v>
      </c>
      <c r="G112" s="9">
        <v>866</v>
      </c>
      <c r="H112" s="16">
        <f>G112/G116</f>
        <v>7.5851799947446785E-2</v>
      </c>
    </row>
    <row r="113" spans="2:8" x14ac:dyDescent="0.25">
      <c r="B113"/>
      <c r="E113" s="15"/>
      <c r="F113" s="11" t="s">
        <v>121</v>
      </c>
      <c r="G113" s="9">
        <v>2546</v>
      </c>
      <c r="H113" s="16">
        <f>G113/G116</f>
        <v>0.22300078829815187</v>
      </c>
    </row>
    <row r="114" spans="2:8" x14ac:dyDescent="0.25">
      <c r="B114"/>
      <c r="E114" s="15"/>
      <c r="F114" s="11" t="s">
        <v>122</v>
      </c>
      <c r="G114" s="9">
        <v>2293</v>
      </c>
      <c r="H114" s="16">
        <f>G114/G116</f>
        <v>0.20084085136200402</v>
      </c>
    </row>
    <row r="115" spans="2:8" ht="16.5" thickBot="1" x14ac:dyDescent="0.3">
      <c r="B115"/>
      <c r="E115" s="15"/>
      <c r="F115" s="23" t="s">
        <v>123</v>
      </c>
      <c r="G115" s="28">
        <v>2201</v>
      </c>
      <c r="H115" s="29">
        <f>G115/G116</f>
        <v>0.19278269247613208</v>
      </c>
    </row>
    <row r="116" spans="2:8" ht="16.5" thickBot="1" x14ac:dyDescent="0.3">
      <c r="B116"/>
      <c r="E116" s="27"/>
      <c r="F116" s="39" t="s">
        <v>15</v>
      </c>
      <c r="G116" s="45">
        <f>SUM(G111:G115)</f>
        <v>11417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6034</v>
      </c>
      <c r="H119" s="16">
        <f>G119/G121</f>
        <v>0.5436036036036036</v>
      </c>
    </row>
    <row r="120" spans="2:8" ht="16.5" thickBot="1" x14ac:dyDescent="0.3">
      <c r="B120"/>
      <c r="E120" s="15"/>
      <c r="F120" s="23" t="s">
        <v>126</v>
      </c>
      <c r="G120" s="28">
        <v>5066</v>
      </c>
      <c r="H120" s="29">
        <f>G120/G121</f>
        <v>0.4563963963963964</v>
      </c>
    </row>
    <row r="121" spans="2:8" ht="16.5" thickBot="1" x14ac:dyDescent="0.3">
      <c r="B121"/>
      <c r="E121" s="27"/>
      <c r="F121" s="39" t="s">
        <v>15</v>
      </c>
      <c r="G121" s="45">
        <f>SUM(G119:G120)</f>
        <v>11100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4474</v>
      </c>
      <c r="H124" s="16">
        <f>G124/G127</f>
        <v>0.37236787349146899</v>
      </c>
    </row>
    <row r="125" spans="2:8" x14ac:dyDescent="0.25">
      <c r="B125"/>
      <c r="E125" s="15"/>
      <c r="F125" s="11" t="s">
        <v>129</v>
      </c>
      <c r="G125" s="9">
        <v>1662</v>
      </c>
      <c r="H125" s="16">
        <f>G125/G127</f>
        <v>0.13832709113607991</v>
      </c>
    </row>
    <row r="126" spans="2:8" ht="16.5" thickBot="1" x14ac:dyDescent="0.3">
      <c r="B126"/>
      <c r="E126" s="15"/>
      <c r="F126" s="23" t="s">
        <v>130</v>
      </c>
      <c r="G126" s="28">
        <v>5879</v>
      </c>
      <c r="H126" s="29">
        <f>G126/G127</f>
        <v>0.48930503537245112</v>
      </c>
    </row>
    <row r="127" spans="2:8" ht="16.5" thickBot="1" x14ac:dyDescent="0.3">
      <c r="B127"/>
      <c r="E127" s="27"/>
      <c r="F127" s="39" t="s">
        <v>15</v>
      </c>
      <c r="G127" s="45">
        <f>SUM(G124:G126)</f>
        <v>12015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5595</v>
      </c>
      <c r="H130" s="16">
        <f>G130/G134</f>
        <v>0.4854663774403471</v>
      </c>
    </row>
    <row r="131" spans="2:8" x14ac:dyDescent="0.25">
      <c r="B131"/>
      <c r="E131" s="15"/>
      <c r="F131" s="11" t="s">
        <v>133</v>
      </c>
      <c r="G131" s="9">
        <v>911</v>
      </c>
      <c r="H131" s="16">
        <f>G131/G134</f>
        <v>7.904555314533622E-2</v>
      </c>
    </row>
    <row r="132" spans="2:8" x14ac:dyDescent="0.25">
      <c r="B132"/>
      <c r="E132" s="15"/>
      <c r="F132" s="11" t="s">
        <v>134</v>
      </c>
      <c r="G132" s="9">
        <v>3889</v>
      </c>
      <c r="H132" s="16">
        <f>G132/G134</f>
        <v>0.33744034707158349</v>
      </c>
    </row>
    <row r="133" spans="2:8" ht="16.5" thickBot="1" x14ac:dyDescent="0.3">
      <c r="B133"/>
      <c r="E133" s="15"/>
      <c r="F133" s="23" t="s">
        <v>135</v>
      </c>
      <c r="G133" s="28">
        <v>1130</v>
      </c>
      <c r="H133" s="29">
        <f>G133/G134</f>
        <v>9.8047722342733193E-2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11525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9642</v>
      </c>
      <c r="H137" s="16">
        <f>G137/G139</f>
        <v>0.79528208512042231</v>
      </c>
    </row>
    <row r="138" spans="2:8" ht="16.5" thickBot="1" x14ac:dyDescent="0.3">
      <c r="B138"/>
      <c r="E138" s="15"/>
      <c r="F138" s="23" t="s">
        <v>138</v>
      </c>
      <c r="G138" s="28">
        <v>2482</v>
      </c>
      <c r="H138" s="29">
        <f>G138/G139</f>
        <v>0.20471791487957769</v>
      </c>
    </row>
    <row r="139" spans="2:8" ht="16.5" thickBot="1" x14ac:dyDescent="0.3">
      <c r="B139"/>
      <c r="E139" s="27"/>
      <c r="F139" s="39" t="s">
        <v>15</v>
      </c>
      <c r="G139" s="45">
        <f>SUM(G137:G138)</f>
        <v>12124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4563</v>
      </c>
      <c r="H142" s="16">
        <f>G142/G146</f>
        <v>0.38840653728294178</v>
      </c>
    </row>
    <row r="143" spans="2:8" x14ac:dyDescent="0.25">
      <c r="E143" s="15"/>
      <c r="F143" s="11" t="s">
        <v>141</v>
      </c>
      <c r="G143" s="9">
        <v>2547</v>
      </c>
      <c r="H143" s="16">
        <f>G143/G146</f>
        <v>0.21680286006128702</v>
      </c>
    </row>
    <row r="144" spans="2:8" x14ac:dyDescent="0.25">
      <c r="E144" s="15"/>
      <c r="F144" s="11" t="s">
        <v>142</v>
      </c>
      <c r="G144" s="9">
        <v>1399</v>
      </c>
      <c r="H144" s="16">
        <f>G144/G146</f>
        <v>0.11908409942117808</v>
      </c>
    </row>
    <row r="145" spans="5:8" ht="16.5" thickBot="1" x14ac:dyDescent="0.3">
      <c r="E145" s="15"/>
      <c r="F145" s="23" t="s">
        <v>143</v>
      </c>
      <c r="G145" s="28">
        <v>3239</v>
      </c>
      <c r="H145" s="29">
        <f>G145/G146</f>
        <v>0.27570650323459311</v>
      </c>
    </row>
    <row r="146" spans="5:8" ht="16.5" thickBot="1" x14ac:dyDescent="0.3">
      <c r="E146" s="27"/>
      <c r="F146" s="39" t="s">
        <v>15</v>
      </c>
      <c r="G146" s="45">
        <f>SUM(G142:G145)</f>
        <v>11748</v>
      </c>
      <c r="H146" s="34">
        <f>SUM(H142:H145)</f>
        <v>0.99999999999999989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5642</v>
      </c>
      <c r="H149" s="16">
        <f>G149/G152</f>
        <v>0.47575680917446667</v>
      </c>
    </row>
    <row r="150" spans="5:8" x14ac:dyDescent="0.25">
      <c r="E150" s="15"/>
      <c r="F150" s="11" t="s">
        <v>146</v>
      </c>
      <c r="G150" s="9">
        <v>3213</v>
      </c>
      <c r="H150" s="16">
        <f>G150/G152</f>
        <v>0.27093346825196052</v>
      </c>
    </row>
    <row r="151" spans="5:8" ht="16.5" thickBot="1" x14ac:dyDescent="0.3">
      <c r="E151" s="15"/>
      <c r="F151" s="23" t="s">
        <v>147</v>
      </c>
      <c r="G151" s="28">
        <v>3004</v>
      </c>
      <c r="H151" s="29">
        <f>G151/G152</f>
        <v>0.25330972257357282</v>
      </c>
    </row>
    <row r="152" spans="5:8" ht="16.5" thickBot="1" x14ac:dyDescent="0.3">
      <c r="E152" s="27"/>
      <c r="F152" s="39" t="s">
        <v>15</v>
      </c>
      <c r="G152" s="45">
        <f>SUM(G149:G151)</f>
        <v>11859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6500</v>
      </c>
      <c r="H155" s="16">
        <f>G155/G158</f>
        <v>0.57299012693935125</v>
      </c>
    </row>
    <row r="156" spans="5:8" x14ac:dyDescent="0.25">
      <c r="E156" s="15"/>
      <c r="F156" s="11" t="s">
        <v>150</v>
      </c>
      <c r="G156" s="9">
        <v>1696</v>
      </c>
      <c r="H156" s="16">
        <f>G156/G158</f>
        <v>0.14950634696755993</v>
      </c>
    </row>
    <row r="157" spans="5:8" ht="16.5" thickBot="1" x14ac:dyDescent="0.3">
      <c r="E157" s="15"/>
      <c r="F157" s="23" t="s">
        <v>151</v>
      </c>
      <c r="G157" s="28">
        <v>3148</v>
      </c>
      <c r="H157" s="29">
        <f>G157/G158</f>
        <v>0.27750352609308887</v>
      </c>
    </row>
    <row r="158" spans="5:8" ht="16.5" thickBot="1" x14ac:dyDescent="0.3">
      <c r="E158" s="27"/>
      <c r="F158" s="39" t="s">
        <v>15</v>
      </c>
      <c r="G158" s="45">
        <f>SUM(G155:G157)</f>
        <v>11344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7468</v>
      </c>
      <c r="H161" s="16">
        <f>G161/G163</f>
        <v>0.67109992810927388</v>
      </c>
    </row>
    <row r="162" spans="5:8" ht="16.5" thickBot="1" x14ac:dyDescent="0.3">
      <c r="E162" s="15"/>
      <c r="F162" s="23" t="s">
        <v>154</v>
      </c>
      <c r="G162" s="28">
        <v>3660</v>
      </c>
      <c r="H162" s="29">
        <f>G162/G163</f>
        <v>0.32890007189072612</v>
      </c>
    </row>
    <row r="163" spans="5:8" ht="16.5" thickBot="1" x14ac:dyDescent="0.3">
      <c r="E163" s="27"/>
      <c r="F163" s="39" t="s">
        <v>15</v>
      </c>
      <c r="G163" s="45">
        <f>SUM(G161:G162)</f>
        <v>11128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6219</v>
      </c>
      <c r="H166" s="16">
        <f>G166/G168</f>
        <v>0.58268528061463509</v>
      </c>
    </row>
    <row r="167" spans="5:8" ht="16.5" thickBot="1" x14ac:dyDescent="0.3">
      <c r="E167" s="15"/>
      <c r="F167" s="23" t="s">
        <v>157</v>
      </c>
      <c r="G167" s="28">
        <v>4454</v>
      </c>
      <c r="H167" s="29">
        <f>G167/G168</f>
        <v>0.41731471938536496</v>
      </c>
    </row>
    <row r="168" spans="5:8" ht="16.5" thickBot="1" x14ac:dyDescent="0.3">
      <c r="E168" s="27"/>
      <c r="F168" s="39" t="s">
        <v>15</v>
      </c>
      <c r="G168" s="45">
        <f>SUM(G166:G167)</f>
        <v>10673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2992</v>
      </c>
      <c r="H171" s="16">
        <f>G171/G176</f>
        <v>0.18846056941295036</v>
      </c>
    </row>
    <row r="172" spans="5:8" x14ac:dyDescent="0.25">
      <c r="E172" s="15"/>
      <c r="F172" s="11" t="s">
        <v>50</v>
      </c>
      <c r="G172" s="9">
        <v>5521</v>
      </c>
      <c r="H172" s="16">
        <f>G172/G176</f>
        <v>0.3477576215671454</v>
      </c>
    </row>
    <row r="173" spans="5:8" x14ac:dyDescent="0.25">
      <c r="E173" s="15"/>
      <c r="F173" s="11" t="s">
        <v>160</v>
      </c>
      <c r="G173" s="9">
        <v>2789</v>
      </c>
      <c r="H173" s="16">
        <f>G173/G176</f>
        <v>0.17567397329302092</v>
      </c>
    </row>
    <row r="174" spans="5:8" x14ac:dyDescent="0.25">
      <c r="E174" s="15"/>
      <c r="F174" s="11" t="s">
        <v>161</v>
      </c>
      <c r="G174" s="9">
        <v>1198</v>
      </c>
      <c r="H174" s="16">
        <f>G174/G176</f>
        <v>7.5459813555051644E-2</v>
      </c>
    </row>
    <row r="175" spans="5:8" ht="16.5" thickBot="1" x14ac:dyDescent="0.3">
      <c r="E175" s="15"/>
      <c r="F175" s="23" t="s">
        <v>162</v>
      </c>
      <c r="G175" s="28">
        <v>3376</v>
      </c>
      <c r="H175" s="29">
        <f>G175/G176</f>
        <v>0.21264802217183171</v>
      </c>
    </row>
    <row r="176" spans="5:8" ht="16.5" thickBot="1" x14ac:dyDescent="0.3">
      <c r="E176" s="27"/>
      <c r="F176" s="39" t="s">
        <v>15</v>
      </c>
      <c r="G176" s="45">
        <f>SUM(G171:G175)</f>
        <v>15876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12841</v>
      </c>
      <c r="H179" s="16">
        <f>G179/G181</f>
        <v>0.81421596601356916</v>
      </c>
    </row>
    <row r="180" spans="5:8" ht="16.5" thickBot="1" x14ac:dyDescent="0.3">
      <c r="E180" s="15"/>
      <c r="F180" s="23" t="s">
        <v>165</v>
      </c>
      <c r="G180" s="28">
        <v>2930</v>
      </c>
      <c r="H180" s="29">
        <f>G180/G181</f>
        <v>0.18578403398643079</v>
      </c>
    </row>
    <row r="181" spans="5:8" ht="16.5" thickBot="1" x14ac:dyDescent="0.3">
      <c r="E181" s="27"/>
      <c r="F181" s="39" t="s">
        <v>15</v>
      </c>
      <c r="G181" s="45">
        <f>SUM(G179:G180)</f>
        <v>15771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9199</v>
      </c>
      <c r="H184" s="16">
        <f>G184/G186</f>
        <v>0.61647232274494035</v>
      </c>
    </row>
    <row r="185" spans="5:8" ht="16.5" thickBot="1" x14ac:dyDescent="0.3">
      <c r="E185" s="15"/>
      <c r="F185" s="23" t="s">
        <v>168</v>
      </c>
      <c r="G185" s="28">
        <v>5723</v>
      </c>
      <c r="H185" s="29">
        <f>G185/G186</f>
        <v>0.38352767725505965</v>
      </c>
    </row>
    <row r="186" spans="5:8" ht="16.5" thickBot="1" x14ac:dyDescent="0.3">
      <c r="E186" s="27"/>
      <c r="F186" s="39" t="s">
        <v>15</v>
      </c>
      <c r="G186" s="45">
        <f>SUM(G184:G185)</f>
        <v>14922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9" customWidth="1"/>
    <col min="16" max="16" width="10.875" style="1"/>
    <col min="17" max="17" width="12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292</v>
      </c>
      <c r="P2" s="42" t="s">
        <v>287</v>
      </c>
      <c r="Q2" s="14" t="s">
        <v>17</v>
      </c>
    </row>
    <row r="3" spans="1:17" x14ac:dyDescent="0.25">
      <c r="A3" s="15" t="s">
        <v>2</v>
      </c>
      <c r="B3" s="9">
        <v>56</v>
      </c>
      <c r="C3" s="16">
        <f>B3/B16</f>
        <v>3.6932005539800829E-3</v>
      </c>
      <c r="E3" s="15" t="s">
        <v>56</v>
      </c>
      <c r="F3" s="8" t="s">
        <v>57</v>
      </c>
      <c r="G3" s="9">
        <v>1354</v>
      </c>
      <c r="H3" s="16">
        <f>G3/G5</f>
        <v>0.48600143575017946</v>
      </c>
      <c r="J3" s="15"/>
      <c r="K3" s="8" t="s">
        <v>183</v>
      </c>
      <c r="L3" s="9">
        <v>138</v>
      </c>
      <c r="M3" s="16">
        <f>L3/L5</f>
        <v>0.68656716417910446</v>
      </c>
      <c r="O3" s="15" t="s">
        <v>293</v>
      </c>
      <c r="P3" s="9">
        <v>9342</v>
      </c>
      <c r="Q3" s="16">
        <f>P3/P5</f>
        <v>0.64951679065563517</v>
      </c>
    </row>
    <row r="4" spans="1:17" ht="16.5" thickBot="1" x14ac:dyDescent="0.3">
      <c r="A4" s="15" t="s">
        <v>3</v>
      </c>
      <c r="B4" s="9">
        <v>1524</v>
      </c>
      <c r="C4" s="16">
        <f>B4/B16</f>
        <v>0.10050781507617226</v>
      </c>
      <c r="E4" s="15"/>
      <c r="F4" s="24" t="s">
        <v>58</v>
      </c>
      <c r="G4" s="28">
        <v>1432</v>
      </c>
      <c r="H4" s="29">
        <f>G4/G5</f>
        <v>0.51399856424982049</v>
      </c>
      <c r="J4" s="15"/>
      <c r="K4" s="24" t="s">
        <v>182</v>
      </c>
      <c r="L4" s="28">
        <v>63</v>
      </c>
      <c r="M4" s="29">
        <f>L4/L5</f>
        <v>0.31343283582089554</v>
      </c>
      <c r="O4" s="22" t="s">
        <v>294</v>
      </c>
      <c r="P4" s="28">
        <v>5041</v>
      </c>
      <c r="Q4" s="29">
        <f>P4/P5</f>
        <v>0.35048320934436489</v>
      </c>
    </row>
    <row r="5" spans="1:17" ht="16.5" thickBot="1" x14ac:dyDescent="0.3">
      <c r="A5" s="15" t="s">
        <v>4</v>
      </c>
      <c r="B5" s="9">
        <v>12</v>
      </c>
      <c r="C5" s="16">
        <f>B5/B16</f>
        <v>7.9140011871001777E-4</v>
      </c>
      <c r="E5" s="27"/>
      <c r="F5" s="32" t="s">
        <v>15</v>
      </c>
      <c r="G5" s="45">
        <f>SUM(G3:G4)</f>
        <v>2786</v>
      </c>
      <c r="H5" s="34">
        <f>SUM(H3:H4)</f>
        <v>1</v>
      </c>
      <c r="J5" s="27"/>
      <c r="K5" s="32" t="s">
        <v>15</v>
      </c>
      <c r="L5" s="45">
        <f>SUM(L3:L4)</f>
        <v>201</v>
      </c>
      <c r="M5" s="34">
        <f>SUM(M3:M4)</f>
        <v>1</v>
      </c>
      <c r="O5" s="32" t="s">
        <v>15</v>
      </c>
      <c r="P5" s="45">
        <f>SUM(P3:P4)</f>
        <v>14383</v>
      </c>
      <c r="Q5" s="34">
        <f>SUM(Q3:Q4)</f>
        <v>1</v>
      </c>
    </row>
    <row r="6" spans="1:17" ht="16.5" thickBot="1" x14ac:dyDescent="0.3">
      <c r="A6" s="15" t="s">
        <v>5</v>
      </c>
      <c r="B6" s="9">
        <v>3699</v>
      </c>
      <c r="C6" s="16">
        <f>B6/B16</f>
        <v>0.243949086592363</v>
      </c>
    </row>
    <row r="7" spans="1:17" x14ac:dyDescent="0.25">
      <c r="A7" s="15" t="s">
        <v>6</v>
      </c>
      <c r="B7" s="9">
        <v>10</v>
      </c>
      <c r="C7" s="16">
        <f>B7/B16</f>
        <v>6.5950009892501481E-4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295</v>
      </c>
      <c r="P7" s="42" t="s">
        <v>287</v>
      </c>
      <c r="Q7" s="14" t="s">
        <v>17</v>
      </c>
    </row>
    <row r="8" spans="1:17" x14ac:dyDescent="0.25">
      <c r="A8" s="15" t="s">
        <v>7</v>
      </c>
      <c r="B8" s="9">
        <v>4</v>
      </c>
      <c r="C8" s="16">
        <f>B8/B16</f>
        <v>2.6380003957000592E-4</v>
      </c>
      <c r="E8" s="15"/>
      <c r="F8" s="8" t="s">
        <v>60</v>
      </c>
      <c r="G8" s="9">
        <v>943</v>
      </c>
      <c r="H8" s="16">
        <f>G8/G11</f>
        <v>0.30380154639175255</v>
      </c>
      <c r="J8" s="15"/>
      <c r="K8" s="8" t="s">
        <v>186</v>
      </c>
      <c r="L8" s="9">
        <v>55</v>
      </c>
      <c r="M8" s="16">
        <f>L8/L11</f>
        <v>0.29255319148936171</v>
      </c>
      <c r="O8" s="15" t="s">
        <v>296</v>
      </c>
      <c r="P8" s="9">
        <v>452</v>
      </c>
      <c r="Q8" s="16">
        <f>P8/P13</f>
        <v>0.14917491749174919</v>
      </c>
    </row>
    <row r="9" spans="1:17" x14ac:dyDescent="0.25">
      <c r="A9" s="15" t="s">
        <v>8</v>
      </c>
      <c r="B9" s="9">
        <v>78</v>
      </c>
      <c r="C9" s="16">
        <f>B9/B16</f>
        <v>5.144100771615116E-3</v>
      </c>
      <c r="E9" s="15"/>
      <c r="F9" s="8" t="s">
        <v>61</v>
      </c>
      <c r="G9" s="9">
        <v>1177</v>
      </c>
      <c r="H9" s="16">
        <f>G9/G11</f>
        <v>0.37918814432989689</v>
      </c>
      <c r="J9" s="15"/>
      <c r="K9" s="8" t="s">
        <v>185</v>
      </c>
      <c r="L9" s="9">
        <v>68</v>
      </c>
      <c r="M9" s="16">
        <f>L9/L11</f>
        <v>0.36170212765957449</v>
      </c>
      <c r="O9" s="22" t="s">
        <v>297</v>
      </c>
      <c r="P9" s="28">
        <v>558</v>
      </c>
      <c r="Q9" s="29">
        <f>P9/P13</f>
        <v>0.18415841584158416</v>
      </c>
    </row>
    <row r="10" spans="1:17" ht="16.5" thickBot="1" x14ac:dyDescent="0.3">
      <c r="A10" s="15" t="s">
        <v>9</v>
      </c>
      <c r="B10" s="9">
        <v>337</v>
      </c>
      <c r="C10" s="16">
        <f>B10/B16</f>
        <v>2.2225153333773E-2</v>
      </c>
      <c r="E10" s="15"/>
      <c r="F10" s="24" t="s">
        <v>62</v>
      </c>
      <c r="G10" s="28">
        <v>984</v>
      </c>
      <c r="H10" s="29">
        <f>G10/G11</f>
        <v>0.3170103092783505</v>
      </c>
      <c r="J10" s="15"/>
      <c r="K10" s="24" t="s">
        <v>187</v>
      </c>
      <c r="L10" s="28">
        <v>65</v>
      </c>
      <c r="M10" s="29">
        <f>L10/L11</f>
        <v>0.34574468085106386</v>
      </c>
      <c r="O10" s="22" t="s">
        <v>298</v>
      </c>
      <c r="P10" s="28">
        <v>857</v>
      </c>
      <c r="Q10" s="29">
        <f>P10/P13</f>
        <v>0.28283828382838283</v>
      </c>
    </row>
    <row r="11" spans="1:17" ht="16.5" thickBot="1" x14ac:dyDescent="0.3">
      <c r="A11" s="15" t="s">
        <v>10</v>
      </c>
      <c r="B11" s="9">
        <v>25</v>
      </c>
      <c r="C11" s="16">
        <f>B11/B16</f>
        <v>1.648750247312537E-3</v>
      </c>
      <c r="E11" s="27"/>
      <c r="F11" s="32" t="s">
        <v>15</v>
      </c>
      <c r="G11" s="45">
        <f>SUM(G8:G10)</f>
        <v>3104</v>
      </c>
      <c r="H11" s="34">
        <f>SUM(H8:H10)</f>
        <v>1</v>
      </c>
      <c r="J11" s="27"/>
      <c r="K11" s="32" t="s">
        <v>15</v>
      </c>
      <c r="L11" s="45">
        <f>SUM(L8:L10)</f>
        <v>188</v>
      </c>
      <c r="M11" s="34">
        <f>SUM(M8:M10)</f>
        <v>1</v>
      </c>
      <c r="O11" s="22" t="s">
        <v>299</v>
      </c>
      <c r="P11" s="28">
        <v>734</v>
      </c>
      <c r="Q11" s="29">
        <f>P11/P13</f>
        <v>0.24224422442244226</v>
      </c>
    </row>
    <row r="12" spans="1:17" ht="16.5" thickBot="1" x14ac:dyDescent="0.3">
      <c r="A12" s="15" t="s">
        <v>11</v>
      </c>
      <c r="B12" s="9">
        <v>1843</v>
      </c>
      <c r="C12" s="16">
        <f>B12/B16</f>
        <v>0.12154586823188024</v>
      </c>
      <c r="F12" s="4"/>
      <c r="O12" s="22" t="s">
        <v>300</v>
      </c>
      <c r="P12" s="28">
        <v>429</v>
      </c>
      <c r="Q12" s="29">
        <f>P12/P13</f>
        <v>0.14158415841584157</v>
      </c>
    </row>
    <row r="13" spans="1:17" ht="16.5" thickBot="1" x14ac:dyDescent="0.3">
      <c r="A13" s="15" t="s">
        <v>12</v>
      </c>
      <c r="B13" s="9">
        <v>13</v>
      </c>
      <c r="C13" s="16">
        <f>B13/B16</f>
        <v>8.5735012860251925E-4</v>
      </c>
      <c r="E13" s="20" t="s">
        <v>63</v>
      </c>
      <c r="F13" s="13"/>
      <c r="G13" s="42" t="s">
        <v>16</v>
      </c>
      <c r="H13" s="19" t="s">
        <v>17</v>
      </c>
      <c r="J13" s="12" t="s">
        <v>192</v>
      </c>
      <c r="K13" s="13"/>
      <c r="L13" s="44" t="s">
        <v>16</v>
      </c>
      <c r="M13" s="19" t="s">
        <v>17</v>
      </c>
      <c r="O13" s="32" t="s">
        <v>15</v>
      </c>
      <c r="P13" s="45">
        <f>SUM(P8:P12)</f>
        <v>3030</v>
      </c>
      <c r="Q13" s="34">
        <f>SUM(Q8:Q12)</f>
        <v>1</v>
      </c>
    </row>
    <row r="14" spans="1:17" ht="16.5" thickBot="1" x14ac:dyDescent="0.3">
      <c r="A14" s="15" t="s">
        <v>13</v>
      </c>
      <c r="B14" s="9">
        <v>7392</v>
      </c>
      <c r="C14" s="16">
        <f>B14/B16</f>
        <v>0.48750247312537098</v>
      </c>
      <c r="E14" s="21"/>
      <c r="F14" s="10" t="s">
        <v>64</v>
      </c>
      <c r="G14" s="9">
        <v>1268</v>
      </c>
      <c r="H14" s="16">
        <f>G14/G17</f>
        <v>0.42224442224442227</v>
      </c>
      <c r="J14" s="15"/>
      <c r="K14" s="8" t="s">
        <v>194</v>
      </c>
      <c r="L14" s="9">
        <v>1183</v>
      </c>
      <c r="M14" s="16">
        <f>L14/L16</f>
        <v>0.489247311827957</v>
      </c>
    </row>
    <row r="15" spans="1:17" ht="16.5" thickBot="1" x14ac:dyDescent="0.3">
      <c r="A15" s="22" t="s">
        <v>14</v>
      </c>
      <c r="B15" s="28">
        <v>170</v>
      </c>
      <c r="C15" s="29">
        <f>B15/B16</f>
        <v>1.1211501681725253E-2</v>
      </c>
      <c r="E15" s="21"/>
      <c r="F15" s="10" t="s">
        <v>65</v>
      </c>
      <c r="G15" s="9">
        <v>1100</v>
      </c>
      <c r="H15" s="16">
        <f>G15/G17</f>
        <v>0.36630036630036628</v>
      </c>
      <c r="J15" s="15"/>
      <c r="K15" s="24" t="s">
        <v>193</v>
      </c>
      <c r="L15" s="28">
        <v>1235</v>
      </c>
      <c r="M15" s="29">
        <f>L15/L16</f>
        <v>0.510752688172043</v>
      </c>
      <c r="O15" s="12" t="s">
        <v>301</v>
      </c>
      <c r="P15" s="42" t="s">
        <v>287</v>
      </c>
      <c r="Q15" s="14" t="s">
        <v>17</v>
      </c>
    </row>
    <row r="16" spans="1:17" ht="16.5" thickBot="1" x14ac:dyDescent="0.3">
      <c r="A16" s="32" t="s">
        <v>15</v>
      </c>
      <c r="B16" s="45">
        <f>SUM(B3:B15)</f>
        <v>15163</v>
      </c>
      <c r="C16" s="34">
        <f>SUM(C3:C15)</f>
        <v>1</v>
      </c>
      <c r="E16" s="15"/>
      <c r="F16" s="31" t="s">
        <v>66</v>
      </c>
      <c r="G16" s="28">
        <v>635</v>
      </c>
      <c r="H16" s="29">
        <f>G16/G17</f>
        <v>0.21145521145521146</v>
      </c>
      <c r="J16" s="27"/>
      <c r="K16" s="32" t="s">
        <v>15</v>
      </c>
      <c r="L16" s="45">
        <f>SUM(L14:L15)</f>
        <v>2418</v>
      </c>
      <c r="M16" s="34">
        <f>SUM(M14:M15)</f>
        <v>1</v>
      </c>
      <c r="O16" s="15" t="s">
        <v>302</v>
      </c>
      <c r="P16" s="9">
        <v>1428</v>
      </c>
      <c r="Q16" s="16">
        <f>P16/P18</f>
        <v>0.40718562874251496</v>
      </c>
    </row>
    <row r="17" spans="1:17" ht="16.5" thickBot="1" x14ac:dyDescent="0.3">
      <c r="E17" s="27"/>
      <c r="F17" s="38" t="s">
        <v>15</v>
      </c>
      <c r="G17" s="45">
        <f>SUM(G14:G16)</f>
        <v>3003</v>
      </c>
      <c r="H17" s="34">
        <f>SUM(H14:H16)</f>
        <v>1</v>
      </c>
      <c r="O17" s="22" t="s">
        <v>303</v>
      </c>
      <c r="P17" s="28">
        <v>2079</v>
      </c>
      <c r="Q17" s="29">
        <f>P17/P18</f>
        <v>0.59281437125748504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218</v>
      </c>
      <c r="K18" s="13"/>
      <c r="L18" s="44" t="s">
        <v>16</v>
      </c>
      <c r="M18" s="19" t="s">
        <v>17</v>
      </c>
      <c r="O18" s="32" t="s">
        <v>15</v>
      </c>
      <c r="P18" s="45">
        <f>SUM(P16:P17)</f>
        <v>3507</v>
      </c>
      <c r="Q18" s="34">
        <f>SUM(Q16:Q17)</f>
        <v>1</v>
      </c>
    </row>
    <row r="19" spans="1:17" ht="16.5" thickBot="1" x14ac:dyDescent="0.3">
      <c r="A19" s="15" t="s">
        <v>19</v>
      </c>
      <c r="B19" s="9">
        <v>331</v>
      </c>
      <c r="C19" s="16">
        <f>B19/B24</f>
        <v>2.4295361127422196E-2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206</v>
      </c>
      <c r="L19" s="9">
        <v>1800</v>
      </c>
      <c r="M19" s="16">
        <f>L19/L21</f>
        <v>0.57288351368555057</v>
      </c>
    </row>
    <row r="20" spans="1:17" ht="16.5" thickBot="1" x14ac:dyDescent="0.3">
      <c r="A20" s="15" t="s">
        <v>20</v>
      </c>
      <c r="B20" s="9">
        <v>473</v>
      </c>
      <c r="C20" s="16">
        <f>B20/B24</f>
        <v>3.471814445096888E-2</v>
      </c>
      <c r="E20" s="15"/>
      <c r="F20" s="11" t="s">
        <v>68</v>
      </c>
      <c r="G20" s="9">
        <v>1396</v>
      </c>
      <c r="H20" s="16">
        <f>G20/G22</f>
        <v>0.48187780462547464</v>
      </c>
      <c r="J20" s="15"/>
      <c r="K20" s="24" t="s">
        <v>205</v>
      </c>
      <c r="L20" s="28">
        <v>1342</v>
      </c>
      <c r="M20" s="29">
        <f>L20/L21</f>
        <v>0.42711648631444937</v>
      </c>
      <c r="O20" s="12" t="s">
        <v>304</v>
      </c>
      <c r="P20" s="42" t="s">
        <v>287</v>
      </c>
      <c r="Q20" s="14" t="s">
        <v>17</v>
      </c>
    </row>
    <row r="21" spans="1:17" ht="16.5" thickBot="1" x14ac:dyDescent="0.3">
      <c r="A21" s="15" t="s">
        <v>21</v>
      </c>
      <c r="B21" s="9">
        <v>3992</v>
      </c>
      <c r="C21" s="16">
        <f>B21/B24</f>
        <v>0.29301233118027009</v>
      </c>
      <c r="E21" s="15"/>
      <c r="F21" s="23" t="s">
        <v>69</v>
      </c>
      <c r="G21" s="28">
        <v>1501</v>
      </c>
      <c r="H21" s="29">
        <f>G21/G22</f>
        <v>0.51812219537452542</v>
      </c>
      <c r="J21" s="27"/>
      <c r="K21" s="32" t="s">
        <v>15</v>
      </c>
      <c r="L21" s="45">
        <f>SUM(L19:L20)</f>
        <v>3142</v>
      </c>
      <c r="M21" s="34">
        <f>SUM(M19:M20)</f>
        <v>1</v>
      </c>
      <c r="O21" s="15" t="s">
        <v>305</v>
      </c>
      <c r="P21" s="9">
        <v>987</v>
      </c>
      <c r="Q21" s="16">
        <f>P21/P23</f>
        <v>0.43251533742331288</v>
      </c>
    </row>
    <row r="22" spans="1:17" ht="16.5" thickBot="1" x14ac:dyDescent="0.3">
      <c r="A22" s="15" t="s">
        <v>22</v>
      </c>
      <c r="B22" s="9">
        <v>160</v>
      </c>
      <c r="C22" s="16">
        <f>B22/B24</f>
        <v>1.1743981209630064E-2</v>
      </c>
      <c r="E22" s="27"/>
      <c r="F22" s="39" t="s">
        <v>15</v>
      </c>
      <c r="G22" s="45">
        <f>SUM(G20:G21)</f>
        <v>2897</v>
      </c>
      <c r="H22" s="34">
        <f>SUM(H20:H21)</f>
        <v>1</v>
      </c>
      <c r="O22" s="22" t="s">
        <v>306</v>
      </c>
      <c r="P22" s="28">
        <v>1295</v>
      </c>
      <c r="Q22" s="29">
        <f>P22/P23</f>
        <v>0.56748466257668717</v>
      </c>
    </row>
    <row r="23" spans="1:17" ht="16.5" thickBot="1" x14ac:dyDescent="0.3">
      <c r="A23" s="22" t="s">
        <v>23</v>
      </c>
      <c r="B23" s="28">
        <v>8668</v>
      </c>
      <c r="C23" s="29">
        <f>B23/B24</f>
        <v>0.63623018203170878</v>
      </c>
      <c r="F23" s="3"/>
      <c r="J23" s="12" t="s">
        <v>217</v>
      </c>
      <c r="K23" s="13"/>
      <c r="L23" s="44" t="s">
        <v>16</v>
      </c>
      <c r="M23" s="19" t="s">
        <v>17</v>
      </c>
      <c r="O23" s="32" t="s">
        <v>15</v>
      </c>
      <c r="P23" s="45">
        <f>SUM(P21:P22)</f>
        <v>2282</v>
      </c>
      <c r="Q23" s="34">
        <f>SUM(Q21:Q22)</f>
        <v>1</v>
      </c>
    </row>
    <row r="24" spans="1:17" ht="16.5" thickBot="1" x14ac:dyDescent="0.3">
      <c r="A24" s="35" t="s">
        <v>15</v>
      </c>
      <c r="B24" s="45">
        <f>SUM(B19:B23)</f>
        <v>13624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8" t="s">
        <v>208</v>
      </c>
      <c r="L24" s="9">
        <v>466</v>
      </c>
      <c r="M24" s="16">
        <f>L24/L27</f>
        <v>0.15164334526521314</v>
      </c>
    </row>
    <row r="25" spans="1:17" ht="16.5" thickBot="1" x14ac:dyDescent="0.3">
      <c r="E25" s="15"/>
      <c r="F25" s="11" t="s">
        <v>71</v>
      </c>
      <c r="G25" s="9">
        <v>931</v>
      </c>
      <c r="H25" s="16">
        <f>G25/G29</f>
        <v>0.32461645746164575</v>
      </c>
      <c r="J25" s="15"/>
      <c r="K25" s="8" t="s">
        <v>209</v>
      </c>
      <c r="L25" s="9">
        <v>2136</v>
      </c>
      <c r="M25" s="16">
        <f>L25/L27</f>
        <v>0.69508623494956068</v>
      </c>
    </row>
    <row r="26" spans="1:17" ht="16.5" thickBot="1" x14ac:dyDescent="0.3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457</v>
      </c>
      <c r="H26" s="16">
        <f>G26/G29</f>
        <v>0.15934449093444911</v>
      </c>
      <c r="J26" s="15"/>
      <c r="K26" s="24" t="s">
        <v>655</v>
      </c>
      <c r="L26" s="28">
        <v>471</v>
      </c>
      <c r="M26" s="29">
        <f>L26/L27</f>
        <v>0.15327041978522615</v>
      </c>
    </row>
    <row r="27" spans="1:17" ht="16.5" thickBot="1" x14ac:dyDescent="0.3">
      <c r="A27" s="15" t="s">
        <v>35</v>
      </c>
      <c r="B27" s="9">
        <v>792</v>
      </c>
      <c r="C27" s="16">
        <f>B27/B29</f>
        <v>0.81818181818181823</v>
      </c>
      <c r="E27" s="15"/>
      <c r="F27" s="11" t="s">
        <v>73</v>
      </c>
      <c r="G27" s="9">
        <v>421</v>
      </c>
      <c r="H27" s="16">
        <f>G27/G29</f>
        <v>0.14679218967921898</v>
      </c>
      <c r="J27" s="27"/>
      <c r="K27" s="32" t="s">
        <v>15</v>
      </c>
      <c r="L27" s="45">
        <f>SUM(L24:L26)</f>
        <v>3073</v>
      </c>
      <c r="M27" s="34">
        <f>SUM(M24:M26)</f>
        <v>1</v>
      </c>
    </row>
    <row r="28" spans="1:17" ht="16.5" thickBot="1" x14ac:dyDescent="0.3">
      <c r="A28" s="22" t="s">
        <v>36</v>
      </c>
      <c r="B28" s="28">
        <v>176</v>
      </c>
      <c r="C28" s="29">
        <f>B28/B29</f>
        <v>0.18181818181818182</v>
      </c>
      <c r="E28" s="15"/>
      <c r="F28" s="23" t="s">
        <v>74</v>
      </c>
      <c r="G28" s="28">
        <v>1059</v>
      </c>
      <c r="H28" s="29">
        <f>G28/G29</f>
        <v>0.3692468619246862</v>
      </c>
    </row>
    <row r="29" spans="1:17" ht="16.5" thickBot="1" x14ac:dyDescent="0.3">
      <c r="A29" s="32" t="s">
        <v>15</v>
      </c>
      <c r="B29" s="45">
        <f>SUM(B27:B28)</f>
        <v>968</v>
      </c>
      <c r="C29" s="34">
        <f>SUM(C27:C28)</f>
        <v>1</v>
      </c>
      <c r="E29" s="27"/>
      <c r="F29" s="39" t="s">
        <v>15</v>
      </c>
      <c r="G29" s="45">
        <f>SUM(G25:G28)</f>
        <v>2868</v>
      </c>
      <c r="H29" s="34">
        <f>SUM(H25:H28)</f>
        <v>1</v>
      </c>
      <c r="J29" s="12" t="s">
        <v>236</v>
      </c>
      <c r="K29" s="13"/>
      <c r="L29" s="44" t="s">
        <v>16</v>
      </c>
      <c r="M29" s="19" t="s">
        <v>17</v>
      </c>
    </row>
    <row r="30" spans="1:17" ht="16.5" thickBot="1" x14ac:dyDescent="0.3">
      <c r="E30" s="4"/>
      <c r="F30" s="3"/>
      <c r="G30" s="43"/>
      <c r="H30" s="6"/>
      <c r="J30" s="15"/>
      <c r="K30" s="8" t="s">
        <v>238</v>
      </c>
      <c r="L30" s="9">
        <v>1563</v>
      </c>
      <c r="M30" s="16">
        <f>L30/L32</f>
        <v>0.68522577816747043</v>
      </c>
    </row>
    <row r="31" spans="1:17" ht="16.5" thickBot="1" x14ac:dyDescent="0.3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15"/>
      <c r="K31" s="24" t="s">
        <v>237</v>
      </c>
      <c r="L31" s="28">
        <v>718</v>
      </c>
      <c r="M31" s="29">
        <f>L31/L32</f>
        <v>0.31477422183252957</v>
      </c>
    </row>
    <row r="32" spans="1:17" ht="16.5" thickBot="1" x14ac:dyDescent="0.3">
      <c r="A32" s="15" t="s">
        <v>38</v>
      </c>
      <c r="B32" s="9">
        <v>2749</v>
      </c>
      <c r="C32" s="16">
        <f>B32/B34</f>
        <v>0.24269444689679526</v>
      </c>
      <c r="E32" s="15"/>
      <c r="F32" s="11" t="s">
        <v>628</v>
      </c>
      <c r="G32" s="95">
        <v>990</v>
      </c>
      <c r="H32" s="16">
        <f>G32/G37</f>
        <v>0.35081502480510274</v>
      </c>
      <c r="J32" s="27"/>
      <c r="K32" s="32" t="s">
        <v>15</v>
      </c>
      <c r="L32" s="45">
        <f>SUM(L30:L31)</f>
        <v>2281</v>
      </c>
      <c r="M32" s="34">
        <f>SUM(M30:M31)</f>
        <v>1</v>
      </c>
    </row>
    <row r="33" spans="1:13" ht="16.5" thickBot="1" x14ac:dyDescent="0.3">
      <c r="A33" s="22" t="s">
        <v>39</v>
      </c>
      <c r="B33" s="28">
        <v>8578</v>
      </c>
      <c r="C33" s="29">
        <f>B33/B34</f>
        <v>0.75730555310320469</v>
      </c>
      <c r="E33" s="15"/>
      <c r="F33" s="11" t="s">
        <v>629</v>
      </c>
      <c r="G33" s="95">
        <v>451</v>
      </c>
      <c r="H33" s="16">
        <f>G33/G37</f>
        <v>0.15981573352232459</v>
      </c>
    </row>
    <row r="34" spans="1:13" ht="16.5" thickBot="1" x14ac:dyDescent="0.3">
      <c r="A34" s="32" t="s">
        <v>15</v>
      </c>
      <c r="B34" s="45">
        <f>SUM(B32:B33)</f>
        <v>11327</v>
      </c>
      <c r="C34" s="34">
        <f>SUM(C32:C33)</f>
        <v>1</v>
      </c>
      <c r="E34" s="15"/>
      <c r="F34" s="11" t="s">
        <v>630</v>
      </c>
      <c r="G34" s="95">
        <v>652</v>
      </c>
      <c r="H34" s="16">
        <f>G34/G37</f>
        <v>0.23104181431608789</v>
      </c>
      <c r="J34" s="12" t="s">
        <v>248</v>
      </c>
      <c r="K34" s="13"/>
      <c r="L34" s="44" t="s">
        <v>16</v>
      </c>
      <c r="M34" s="19" t="s">
        <v>17</v>
      </c>
    </row>
    <row r="35" spans="1:13" ht="16.5" thickBot="1" x14ac:dyDescent="0.3">
      <c r="E35" s="15"/>
      <c r="F35" s="11" t="s">
        <v>631</v>
      </c>
      <c r="G35" s="95">
        <v>540</v>
      </c>
      <c r="H35" s="16">
        <f>G35/G37</f>
        <v>0.19135364989369241</v>
      </c>
      <c r="J35" s="15"/>
      <c r="K35" s="8" t="s">
        <v>250</v>
      </c>
      <c r="L35" s="9">
        <v>192</v>
      </c>
      <c r="M35" s="16">
        <f>L35/L37</f>
        <v>0.45176470588235296</v>
      </c>
    </row>
    <row r="36" spans="1:13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189</v>
      </c>
      <c r="H36" s="29">
        <f>G36/G37</f>
        <v>6.6973777462792344E-2</v>
      </c>
      <c r="J36" s="15"/>
      <c r="K36" s="24" t="s">
        <v>249</v>
      </c>
      <c r="L36" s="28">
        <v>233</v>
      </c>
      <c r="M36" s="29">
        <f>L36/L37</f>
        <v>0.54823529411764704</v>
      </c>
    </row>
    <row r="37" spans="1:13" ht="16.5" thickBot="1" x14ac:dyDescent="0.3">
      <c r="A37" s="15" t="s">
        <v>53</v>
      </c>
      <c r="B37" s="9">
        <v>8113</v>
      </c>
      <c r="C37" s="16">
        <f>B37/B39</f>
        <v>0.63676320539989006</v>
      </c>
      <c r="E37" s="27"/>
      <c r="F37" s="39" t="s">
        <v>15</v>
      </c>
      <c r="G37" s="97">
        <f>SUM(G32:G36)</f>
        <v>2822</v>
      </c>
      <c r="H37" s="37">
        <f>SUM(H32:H36)</f>
        <v>0.99999999999999989</v>
      </c>
      <c r="J37" s="27"/>
      <c r="K37" s="32" t="s">
        <v>15</v>
      </c>
      <c r="L37" s="45">
        <f>SUM(L35:L36)</f>
        <v>425</v>
      </c>
      <c r="M37" s="34">
        <f>SUM(M35:M36)</f>
        <v>1</v>
      </c>
    </row>
    <row r="38" spans="1:13" ht="16.5" thickBot="1" x14ac:dyDescent="0.3">
      <c r="A38" s="22" t="s">
        <v>54</v>
      </c>
      <c r="B38" s="28">
        <v>4628</v>
      </c>
      <c r="C38" s="29">
        <f>B38/B39</f>
        <v>0.36323679460010988</v>
      </c>
      <c r="F38" s="3"/>
    </row>
    <row r="39" spans="1:13" ht="16.5" thickBot="1" x14ac:dyDescent="0.3">
      <c r="A39" s="32" t="s">
        <v>15</v>
      </c>
      <c r="B39" s="45">
        <f>SUM(B37:B38)</f>
        <v>12741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  <c r="J39" s="12" t="s">
        <v>260</v>
      </c>
      <c r="K39" s="13"/>
      <c r="L39" s="44" t="s">
        <v>16</v>
      </c>
      <c r="M39" s="19" t="s">
        <v>17</v>
      </c>
    </row>
    <row r="40" spans="1:13" ht="16.5" thickBot="1" x14ac:dyDescent="0.3">
      <c r="E40" s="15"/>
      <c r="F40" s="11" t="s">
        <v>76</v>
      </c>
      <c r="G40" s="9">
        <v>1259</v>
      </c>
      <c r="H40" s="16">
        <f>G40/G44</f>
        <v>0.46491875923190545</v>
      </c>
      <c r="J40" s="15"/>
      <c r="K40" s="31" t="s">
        <v>262</v>
      </c>
      <c r="L40" s="9">
        <v>2427</v>
      </c>
      <c r="M40" s="16">
        <f>L40/L42</f>
        <v>0.45069637883008357</v>
      </c>
    </row>
    <row r="41" spans="1:13" ht="16.5" thickBot="1" x14ac:dyDescent="0.3">
      <c r="A41" s="12" t="s">
        <v>646</v>
      </c>
      <c r="B41" s="42" t="s">
        <v>16</v>
      </c>
      <c r="C41" s="14" t="s">
        <v>17</v>
      </c>
      <c r="E41" s="15"/>
      <c r="F41" s="11" t="s">
        <v>77</v>
      </c>
      <c r="G41" s="9">
        <v>406</v>
      </c>
      <c r="H41" s="16">
        <f>G41/G44</f>
        <v>0.14992614475627769</v>
      </c>
      <c r="J41" s="15"/>
      <c r="K41" s="24" t="s">
        <v>261</v>
      </c>
      <c r="L41" s="28">
        <v>2958</v>
      </c>
      <c r="M41" s="29">
        <f>L41/L42</f>
        <v>0.54930362116991649</v>
      </c>
    </row>
    <row r="42" spans="1:13" ht="16.5" thickBot="1" x14ac:dyDescent="0.3">
      <c r="A42" s="15" t="s">
        <v>2</v>
      </c>
      <c r="B42" s="9">
        <v>5</v>
      </c>
      <c r="C42" s="16">
        <f>B42/B55</f>
        <v>4.7528517110266158E-3</v>
      </c>
      <c r="E42" s="15"/>
      <c r="F42" s="11" t="s">
        <v>78</v>
      </c>
      <c r="G42" s="9">
        <v>617</v>
      </c>
      <c r="H42" s="16">
        <f>G42/G44</f>
        <v>0.22784342688330872</v>
      </c>
      <c r="J42" s="27"/>
      <c r="K42" s="32" t="s">
        <v>15</v>
      </c>
      <c r="L42" s="45">
        <f>SUM(L40:L41)</f>
        <v>5385</v>
      </c>
      <c r="M42" s="34">
        <f>SUM(M40:M41)</f>
        <v>1</v>
      </c>
    </row>
    <row r="43" spans="1:13" ht="16.5" thickBot="1" x14ac:dyDescent="0.3">
      <c r="A43" s="15" t="s">
        <v>3</v>
      </c>
      <c r="B43" s="9">
        <v>117</v>
      </c>
      <c r="C43" s="16">
        <f>B43/B55</f>
        <v>0.11121673003802281</v>
      </c>
      <c r="E43" s="15"/>
      <c r="F43" s="23" t="s">
        <v>79</v>
      </c>
      <c r="G43" s="28">
        <v>426</v>
      </c>
      <c r="H43" s="29">
        <f>G43/G44</f>
        <v>0.15731166912850814</v>
      </c>
    </row>
    <row r="44" spans="1:13" ht="16.5" thickBot="1" x14ac:dyDescent="0.3">
      <c r="A44" s="15" t="s">
        <v>4</v>
      </c>
      <c r="B44" s="9">
        <v>0</v>
      </c>
      <c r="C44" s="16">
        <f>B44/B55</f>
        <v>0</v>
      </c>
      <c r="E44" s="27"/>
      <c r="F44" s="39" t="s">
        <v>15</v>
      </c>
      <c r="G44" s="45">
        <f>SUM(G40:G43)</f>
        <v>2708</v>
      </c>
      <c r="H44" s="34">
        <f>SUM(H40:H43)</f>
        <v>1</v>
      </c>
    </row>
    <row r="45" spans="1:13" ht="16.5" thickBot="1" x14ac:dyDescent="0.3">
      <c r="A45" s="15" t="s">
        <v>5</v>
      </c>
      <c r="B45" s="9">
        <v>191</v>
      </c>
      <c r="C45" s="16">
        <f>B45/B55</f>
        <v>0.18155893536121673</v>
      </c>
      <c r="E45" s="4"/>
      <c r="F45" s="3"/>
      <c r="G45" s="43"/>
      <c r="H45" s="4"/>
    </row>
    <row r="46" spans="1:13" x14ac:dyDescent="0.25">
      <c r="A46" s="15" t="s">
        <v>6</v>
      </c>
      <c r="B46" s="9">
        <v>0</v>
      </c>
      <c r="C46" s="16">
        <f>B46/B55</f>
        <v>0</v>
      </c>
      <c r="E46" s="12" t="s">
        <v>80</v>
      </c>
      <c r="F46" s="13"/>
      <c r="G46" s="42" t="s">
        <v>16</v>
      </c>
      <c r="H46" s="19" t="s">
        <v>17</v>
      </c>
    </row>
    <row r="47" spans="1:13" x14ac:dyDescent="0.25">
      <c r="A47" s="15" t="s">
        <v>7</v>
      </c>
      <c r="B47" s="9">
        <v>0</v>
      </c>
      <c r="C47" s="16">
        <f>B47/B55</f>
        <v>0</v>
      </c>
      <c r="E47" s="15"/>
      <c r="F47" s="11" t="s">
        <v>641</v>
      </c>
      <c r="G47" s="9">
        <v>1858</v>
      </c>
      <c r="H47" s="16">
        <f>G47/G49</f>
        <v>0.71187739463601529</v>
      </c>
    </row>
    <row r="48" spans="1:13" ht="16.5" thickBot="1" x14ac:dyDescent="0.3">
      <c r="A48" s="15" t="s">
        <v>8</v>
      </c>
      <c r="B48" s="9">
        <v>5</v>
      </c>
      <c r="C48" s="16">
        <f>B48/B55</f>
        <v>4.7528517110266158E-3</v>
      </c>
      <c r="E48" s="15"/>
      <c r="F48" s="23" t="s">
        <v>82</v>
      </c>
      <c r="G48" s="28">
        <v>752</v>
      </c>
      <c r="H48" s="29">
        <f>G48/G49</f>
        <v>0.28812260536398465</v>
      </c>
    </row>
    <row r="49" spans="1:8" ht="16.5" thickBot="1" x14ac:dyDescent="0.3">
      <c r="A49" s="15" t="s">
        <v>9</v>
      </c>
      <c r="B49" s="9">
        <v>29</v>
      </c>
      <c r="C49" s="16">
        <f>B49/B55</f>
        <v>2.7566539923954372E-2</v>
      </c>
      <c r="E49" s="27"/>
      <c r="F49" s="39" t="s">
        <v>15</v>
      </c>
      <c r="G49" s="45">
        <f>SUM(G47:G48)</f>
        <v>2610</v>
      </c>
      <c r="H49" s="34">
        <f>SUM(H47:H48)</f>
        <v>1</v>
      </c>
    </row>
    <row r="50" spans="1:8" ht="16.5" thickBot="1" x14ac:dyDescent="0.3">
      <c r="A50" s="15" t="s">
        <v>10</v>
      </c>
      <c r="B50" s="9">
        <v>5</v>
      </c>
      <c r="C50" s="16">
        <f>B50/B55</f>
        <v>4.7528517110266158E-3</v>
      </c>
      <c r="F50" s="3"/>
    </row>
    <row r="51" spans="1:8" x14ac:dyDescent="0.25">
      <c r="A51" s="15" t="s">
        <v>11</v>
      </c>
      <c r="B51" s="9">
        <v>127</v>
      </c>
      <c r="C51" s="16">
        <f>B51/B55</f>
        <v>0.12072243346007605</v>
      </c>
      <c r="E51" s="12" t="s">
        <v>83</v>
      </c>
      <c r="F51" s="13"/>
      <c r="G51" s="42" t="s">
        <v>16</v>
      </c>
      <c r="H51" s="19" t="s">
        <v>17</v>
      </c>
    </row>
    <row r="52" spans="1:8" x14ac:dyDescent="0.25">
      <c r="A52" s="15" t="s">
        <v>12</v>
      </c>
      <c r="B52" s="9">
        <v>3</v>
      </c>
      <c r="C52" s="16">
        <f>B52/B55</f>
        <v>2.8517110266159697E-3</v>
      </c>
      <c r="E52" s="15"/>
      <c r="F52" s="11" t="s">
        <v>84</v>
      </c>
      <c r="G52" s="9">
        <v>1871</v>
      </c>
      <c r="H52" s="16">
        <f>G52/G54</f>
        <v>0.72547499030632023</v>
      </c>
    </row>
    <row r="53" spans="1:8" ht="16.5" thickBot="1" x14ac:dyDescent="0.3">
      <c r="A53" s="15" t="s">
        <v>13</v>
      </c>
      <c r="B53" s="9">
        <v>560</v>
      </c>
      <c r="C53" s="16">
        <f>B53/B55</f>
        <v>0.53231939163498099</v>
      </c>
      <c r="E53" s="15"/>
      <c r="F53" s="23" t="s">
        <v>85</v>
      </c>
      <c r="G53" s="28">
        <v>708</v>
      </c>
      <c r="H53" s="29">
        <f>G53/G54</f>
        <v>0.27452500969367971</v>
      </c>
    </row>
    <row r="54" spans="1:8" ht="16.5" thickBot="1" x14ac:dyDescent="0.3">
      <c r="A54" s="22" t="s">
        <v>14</v>
      </c>
      <c r="B54" s="28">
        <v>10</v>
      </c>
      <c r="C54" s="29">
        <f>B54/B55</f>
        <v>9.5057034220532317E-3</v>
      </c>
      <c r="E54" s="27"/>
      <c r="F54" s="39" t="s">
        <v>15</v>
      </c>
      <c r="G54" s="45">
        <f>SUM(G52:G53)</f>
        <v>2579</v>
      </c>
      <c r="H54" s="34">
        <f>SUM(H52:H53)</f>
        <v>1</v>
      </c>
    </row>
    <row r="55" spans="1:8" ht="16.5" thickBot="1" x14ac:dyDescent="0.3">
      <c r="A55" s="32" t="s">
        <v>15</v>
      </c>
      <c r="B55" s="45">
        <f>SUM(B42:B54)</f>
        <v>1052</v>
      </c>
      <c r="C55" s="34">
        <f>SUM(C42:C54)</f>
        <v>1</v>
      </c>
      <c r="F55" s="3"/>
    </row>
    <row r="56" spans="1:8" ht="16.5" thickBot="1" x14ac:dyDescent="0.3">
      <c r="B56"/>
      <c r="E56" s="12" t="s">
        <v>86</v>
      </c>
      <c r="F56" s="13"/>
      <c r="G56" s="42" t="s">
        <v>16</v>
      </c>
      <c r="H56" s="19" t="s">
        <v>17</v>
      </c>
    </row>
    <row r="57" spans="1:8" x14ac:dyDescent="0.25">
      <c r="A57" s="12" t="s">
        <v>651</v>
      </c>
      <c r="B57" s="42" t="s">
        <v>16</v>
      </c>
      <c r="C57" s="14" t="s">
        <v>17</v>
      </c>
      <c r="E57" s="15"/>
      <c r="F57" s="11" t="s">
        <v>87</v>
      </c>
      <c r="G57" s="9">
        <v>1083</v>
      </c>
      <c r="H57" s="16">
        <f>G57/G59</f>
        <v>0.41038272072754833</v>
      </c>
    </row>
    <row r="58" spans="1:8" ht="16.5" thickBot="1" x14ac:dyDescent="0.3">
      <c r="A58" s="15" t="s">
        <v>2</v>
      </c>
      <c r="B58" s="9">
        <v>51</v>
      </c>
      <c r="C58" s="16">
        <f>B58/B71</f>
        <v>3.6152264833061599E-3</v>
      </c>
      <c r="E58" s="15"/>
      <c r="F58" s="23" t="s">
        <v>88</v>
      </c>
      <c r="G58" s="28">
        <v>1556</v>
      </c>
      <c r="H58" s="29">
        <f>G58/G59</f>
        <v>0.58961727927245167</v>
      </c>
    </row>
    <row r="59" spans="1:8" ht="16.5" thickBot="1" x14ac:dyDescent="0.3">
      <c r="A59" s="15" t="s">
        <v>3</v>
      </c>
      <c r="B59" s="9">
        <v>1406</v>
      </c>
      <c r="C59" s="16">
        <f>B59/B71</f>
        <v>9.9666832069185515E-2</v>
      </c>
      <c r="E59" s="27"/>
      <c r="F59" s="39" t="s">
        <v>15</v>
      </c>
      <c r="G59" s="45">
        <f>SUM(G57:G58)</f>
        <v>2639</v>
      </c>
      <c r="H59" s="34">
        <f>SUM(H57:H58)</f>
        <v>1</v>
      </c>
    </row>
    <row r="60" spans="1:8" ht="16.5" thickBot="1" x14ac:dyDescent="0.3">
      <c r="A60" s="15" t="s">
        <v>4</v>
      </c>
      <c r="B60" s="9">
        <v>12</v>
      </c>
      <c r="C60" s="16">
        <f>B60/B71</f>
        <v>8.5064152548380238E-4</v>
      </c>
      <c r="F60" s="3"/>
    </row>
    <row r="61" spans="1:8" x14ac:dyDescent="0.25">
      <c r="A61" s="15" t="s">
        <v>5</v>
      </c>
      <c r="B61" s="9">
        <v>3507</v>
      </c>
      <c r="C61" s="16">
        <f>B61/B71</f>
        <v>0.24859998582264123</v>
      </c>
      <c r="E61" s="12" t="s">
        <v>89</v>
      </c>
      <c r="F61" s="13"/>
      <c r="G61" s="42" t="s">
        <v>16</v>
      </c>
      <c r="H61" s="19" t="s">
        <v>17</v>
      </c>
    </row>
    <row r="62" spans="1:8" x14ac:dyDescent="0.25">
      <c r="A62" s="15" t="s">
        <v>6</v>
      </c>
      <c r="B62" s="9">
        <v>10</v>
      </c>
      <c r="C62" s="16">
        <f>B62/B71</f>
        <v>7.0886793790316861E-4</v>
      </c>
      <c r="E62" s="15"/>
      <c r="F62" s="11" t="s">
        <v>90</v>
      </c>
      <c r="G62" s="9">
        <v>1278</v>
      </c>
      <c r="H62" s="16">
        <f>G62/G64</f>
        <v>0.47972972972972971</v>
      </c>
    </row>
    <row r="63" spans="1:8" ht="16.5" thickBot="1" x14ac:dyDescent="0.3">
      <c r="A63" s="15" t="s">
        <v>7</v>
      </c>
      <c r="B63" s="9">
        <v>4</v>
      </c>
      <c r="C63" s="16">
        <f>B63/B71</f>
        <v>2.8354717516126748E-4</v>
      </c>
      <c r="E63" s="15"/>
      <c r="F63" s="23" t="s">
        <v>91</v>
      </c>
      <c r="G63" s="28">
        <v>1386</v>
      </c>
      <c r="H63" s="29">
        <f>G63/G64</f>
        <v>0.52027027027027029</v>
      </c>
    </row>
    <row r="64" spans="1:8" ht="16.5" thickBot="1" x14ac:dyDescent="0.3">
      <c r="A64" s="15" t="s">
        <v>8</v>
      </c>
      <c r="B64" s="9">
        <v>73</v>
      </c>
      <c r="C64" s="16">
        <f>B64/B71</f>
        <v>5.1747359466931308E-3</v>
      </c>
      <c r="E64" s="27"/>
      <c r="F64" s="39" t="s">
        <v>15</v>
      </c>
      <c r="G64" s="45">
        <f>SUM(G62:G63)</f>
        <v>2664</v>
      </c>
      <c r="H64" s="34">
        <f>SUM(H62:H63)</f>
        <v>1</v>
      </c>
    </row>
    <row r="65" spans="1:8" ht="16.5" thickBot="1" x14ac:dyDescent="0.3">
      <c r="A65" s="15" t="s">
        <v>9</v>
      </c>
      <c r="B65" s="9">
        <v>308</v>
      </c>
      <c r="C65" s="16">
        <f>B65/B71</f>
        <v>2.1833132487417594E-2</v>
      </c>
      <c r="F65" s="3"/>
    </row>
    <row r="66" spans="1:8" x14ac:dyDescent="0.25">
      <c r="A66" s="15" t="s">
        <v>10</v>
      </c>
      <c r="B66" s="9">
        <v>20</v>
      </c>
      <c r="C66" s="16">
        <f>B66/B71</f>
        <v>1.4177358758063372E-3</v>
      </c>
      <c r="E66" s="12" t="s">
        <v>92</v>
      </c>
      <c r="F66" s="13"/>
      <c r="G66" s="42" t="s">
        <v>16</v>
      </c>
      <c r="H66" s="19" t="s">
        <v>17</v>
      </c>
    </row>
    <row r="67" spans="1:8" x14ac:dyDescent="0.25">
      <c r="A67" s="15" t="s">
        <v>11</v>
      </c>
      <c r="B67" s="9">
        <v>1716</v>
      </c>
      <c r="C67" s="16">
        <f>B67/B71</f>
        <v>0.12164173814418373</v>
      </c>
      <c r="E67" s="15"/>
      <c r="F67" s="11" t="s">
        <v>93</v>
      </c>
      <c r="G67" s="9">
        <v>1072</v>
      </c>
      <c r="H67" s="16">
        <f>G67/G70</f>
        <v>0.25211665098777047</v>
      </c>
    </row>
    <row r="68" spans="1:8" x14ac:dyDescent="0.25">
      <c r="A68" s="15" t="s">
        <v>12</v>
      </c>
      <c r="B68" s="9">
        <v>10</v>
      </c>
      <c r="C68" s="16">
        <f>B68/B71</f>
        <v>7.0886793790316861E-4</v>
      </c>
      <c r="E68" s="15"/>
      <c r="F68" s="11" t="s">
        <v>94</v>
      </c>
      <c r="G68" s="9">
        <v>658</v>
      </c>
      <c r="H68" s="16">
        <f>G68/G70</f>
        <v>0.15475070555032927</v>
      </c>
    </row>
    <row r="69" spans="1:8" ht="16.5" thickBot="1" x14ac:dyDescent="0.3">
      <c r="A69" s="15" t="s">
        <v>13</v>
      </c>
      <c r="B69" s="9">
        <v>6830</v>
      </c>
      <c r="C69" s="16">
        <f>B69/B71</f>
        <v>0.48415680158786417</v>
      </c>
      <c r="E69" s="15"/>
      <c r="F69" s="23" t="s">
        <v>95</v>
      </c>
      <c r="G69" s="28">
        <v>2522</v>
      </c>
      <c r="H69" s="29">
        <f>G69/G70</f>
        <v>0.59313264346190031</v>
      </c>
    </row>
    <row r="70" spans="1:8" ht="16.5" thickBot="1" x14ac:dyDescent="0.3">
      <c r="A70" s="22" t="s">
        <v>14</v>
      </c>
      <c r="B70" s="28">
        <v>160</v>
      </c>
      <c r="C70" s="29">
        <f>B70/B71</f>
        <v>1.1341887006450698E-2</v>
      </c>
      <c r="E70" s="27"/>
      <c r="F70" s="39" t="s">
        <v>15</v>
      </c>
      <c r="G70" s="45">
        <f>SUM(G67:G69)</f>
        <v>4252</v>
      </c>
      <c r="H70" s="34">
        <f>SUM(H67:H69)</f>
        <v>1</v>
      </c>
    </row>
    <row r="71" spans="1:8" ht="16.5" thickBot="1" x14ac:dyDescent="0.3">
      <c r="A71" s="32" t="s">
        <v>15</v>
      </c>
      <c r="B71" s="45">
        <f>SUM(B58:B70)</f>
        <v>14107</v>
      </c>
      <c r="C71" s="34">
        <f>SUM(C58:C70)</f>
        <v>0.99999999999999989</v>
      </c>
      <c r="F71" s="3"/>
    </row>
    <row r="72" spans="1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1:8" x14ac:dyDescent="0.25">
      <c r="B73"/>
      <c r="E73" s="15"/>
      <c r="F73" s="11" t="s">
        <v>97</v>
      </c>
      <c r="G73" s="9">
        <v>1122</v>
      </c>
      <c r="H73" s="16">
        <f>G73/G75</f>
        <v>0.29713983050847459</v>
      </c>
    </row>
    <row r="74" spans="1:8" ht="16.5" thickBot="1" x14ac:dyDescent="0.3">
      <c r="B74"/>
      <c r="E74" s="15"/>
      <c r="F74" s="23" t="s">
        <v>98</v>
      </c>
      <c r="G74" s="28">
        <v>2654</v>
      </c>
      <c r="H74" s="29">
        <f>G74/G75</f>
        <v>0.70286016949152541</v>
      </c>
    </row>
    <row r="75" spans="1:8" ht="16.5" thickBot="1" x14ac:dyDescent="0.3">
      <c r="B75"/>
      <c r="E75" s="27"/>
      <c r="F75" s="39" t="s">
        <v>15</v>
      </c>
      <c r="G75" s="45">
        <f>SUM(G73:G74)</f>
        <v>3776</v>
      </c>
      <c r="H75" s="34">
        <f>SUM(H73:H74)</f>
        <v>1</v>
      </c>
    </row>
    <row r="76" spans="1:8" ht="16.5" thickBot="1" x14ac:dyDescent="0.3">
      <c r="B76"/>
      <c r="F76" s="3"/>
    </row>
    <row r="77" spans="1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1:8" x14ac:dyDescent="0.25">
      <c r="B78"/>
      <c r="E78" s="15"/>
      <c r="F78" s="11" t="s">
        <v>100</v>
      </c>
      <c r="G78" s="9">
        <v>1958</v>
      </c>
      <c r="H78" s="16">
        <f>G78/G82</f>
        <v>0.50140845070422535</v>
      </c>
    </row>
    <row r="79" spans="1:8" x14ac:dyDescent="0.25">
      <c r="B79"/>
      <c r="E79" s="22"/>
      <c r="F79" s="23" t="s">
        <v>101</v>
      </c>
      <c r="G79" s="28">
        <v>446</v>
      </c>
      <c r="H79" s="29">
        <f>G79/G82</f>
        <v>0.11421254801536491</v>
      </c>
    </row>
    <row r="80" spans="1:8" x14ac:dyDescent="0.25">
      <c r="B80"/>
      <c r="E80" s="15"/>
      <c r="F80" s="11" t="s">
        <v>635</v>
      </c>
      <c r="G80" s="9">
        <v>1129</v>
      </c>
      <c r="H80" s="16">
        <f>G80/G82</f>
        <v>0.28911651728553139</v>
      </c>
    </row>
    <row r="81" spans="2:8" ht="16.5" thickBot="1" x14ac:dyDescent="0.3">
      <c r="B81"/>
      <c r="E81" s="17"/>
      <c r="F81" s="91" t="s">
        <v>636</v>
      </c>
      <c r="G81" s="40">
        <v>372</v>
      </c>
      <c r="H81" s="41">
        <f>G81/G82</f>
        <v>9.5262483994878355E-2</v>
      </c>
    </row>
    <row r="82" spans="2:8" ht="16.5" thickBot="1" x14ac:dyDescent="0.3">
      <c r="B82"/>
      <c r="E82" s="104"/>
      <c r="F82" s="105" t="s">
        <v>15</v>
      </c>
      <c r="G82" s="106">
        <f>SUM(G78:G81)</f>
        <v>3905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1798</v>
      </c>
      <c r="H85" s="16">
        <f>G85/G88</f>
        <v>0.46138054914036436</v>
      </c>
    </row>
    <row r="86" spans="2:8" x14ac:dyDescent="0.25">
      <c r="B86"/>
      <c r="E86" s="15"/>
      <c r="F86" s="11" t="s">
        <v>104</v>
      </c>
      <c r="G86" s="9">
        <v>1163</v>
      </c>
      <c r="H86" s="16">
        <f>G86/G88</f>
        <v>0.29843469335386197</v>
      </c>
    </row>
    <row r="87" spans="2:8" ht="16.5" thickBot="1" x14ac:dyDescent="0.3">
      <c r="B87"/>
      <c r="E87" s="15"/>
      <c r="F87" s="23" t="s">
        <v>105</v>
      </c>
      <c r="G87" s="28">
        <v>936</v>
      </c>
      <c r="H87" s="29">
        <f>G87/G88</f>
        <v>0.24018475750577367</v>
      </c>
    </row>
    <row r="88" spans="2:8" ht="16.5" thickBot="1" x14ac:dyDescent="0.3">
      <c r="B88"/>
      <c r="E88" s="27"/>
      <c r="F88" s="39" t="s">
        <v>15</v>
      </c>
      <c r="G88" s="45">
        <f>SUM(G85:G87)</f>
        <v>3897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2320</v>
      </c>
      <c r="H91" s="16">
        <f>G91/G93</f>
        <v>0.61229875956716817</v>
      </c>
    </row>
    <row r="92" spans="2:8" ht="16.5" thickBot="1" x14ac:dyDescent="0.3">
      <c r="B92"/>
      <c r="E92" s="15"/>
      <c r="F92" s="23" t="s">
        <v>108</v>
      </c>
      <c r="G92" s="28">
        <v>1469</v>
      </c>
      <c r="H92" s="29">
        <f>G92/G93</f>
        <v>0.38770124043283188</v>
      </c>
    </row>
    <row r="93" spans="2:8" ht="16.5" thickBot="1" x14ac:dyDescent="0.3">
      <c r="B93"/>
      <c r="E93" s="27"/>
      <c r="F93" s="39" t="s">
        <v>15</v>
      </c>
      <c r="G93" s="45">
        <f>SUM(G91:G92)</f>
        <v>3789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1597</v>
      </c>
      <c r="H96" s="16">
        <f>G96/G98</f>
        <v>0.44043022614451188</v>
      </c>
    </row>
    <row r="97" spans="2:8" ht="16.5" thickBot="1" x14ac:dyDescent="0.3">
      <c r="B97"/>
      <c r="E97" s="15"/>
      <c r="F97" s="23" t="s">
        <v>111</v>
      </c>
      <c r="G97" s="28">
        <v>2029</v>
      </c>
      <c r="H97" s="29">
        <f>G97/G98</f>
        <v>0.55956977385548812</v>
      </c>
    </row>
    <row r="98" spans="2:8" ht="16.5" thickBot="1" x14ac:dyDescent="0.3">
      <c r="B98"/>
      <c r="E98" s="27"/>
      <c r="F98" s="39" t="s">
        <v>15</v>
      </c>
      <c r="G98" s="45">
        <f>SUM(G96:G97)</f>
        <v>3626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1101</v>
      </c>
      <c r="H101" s="16">
        <f>G101/G103</f>
        <v>0.58161648177496039</v>
      </c>
    </row>
    <row r="102" spans="2:8" ht="16.5" thickBot="1" x14ac:dyDescent="0.3">
      <c r="B102"/>
      <c r="E102" s="15"/>
      <c r="F102" s="23" t="s">
        <v>114</v>
      </c>
      <c r="G102" s="28">
        <v>792</v>
      </c>
      <c r="H102" s="29">
        <f>G102/G103</f>
        <v>0.41838351822503961</v>
      </c>
    </row>
    <row r="103" spans="2:8" ht="16.5" thickBot="1" x14ac:dyDescent="0.3">
      <c r="B103"/>
      <c r="E103" s="27"/>
      <c r="F103" s="39" t="s">
        <v>15</v>
      </c>
      <c r="G103" s="45">
        <f>SUM(G101:G102)</f>
        <v>1893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687</v>
      </c>
      <c r="H106" s="16">
        <f>G106/G108</f>
        <v>0.34714502273875697</v>
      </c>
    </row>
    <row r="107" spans="2:8" ht="16.5" thickBot="1" x14ac:dyDescent="0.3">
      <c r="B107"/>
      <c r="E107" s="15"/>
      <c r="F107" s="23" t="s">
        <v>117</v>
      </c>
      <c r="G107" s="28">
        <v>1292</v>
      </c>
      <c r="H107" s="29">
        <f>G107/G108</f>
        <v>0.65285497726124309</v>
      </c>
    </row>
    <row r="108" spans="2:8" ht="16.5" thickBot="1" x14ac:dyDescent="0.3">
      <c r="B108"/>
      <c r="E108" s="27"/>
      <c r="F108" s="39" t="s">
        <v>15</v>
      </c>
      <c r="G108" s="45">
        <f>SUM(G106:G107)</f>
        <v>1979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817</v>
      </c>
      <c r="H111" s="16">
        <f>G111/G116</f>
        <v>0.28407510431154381</v>
      </c>
    </row>
    <row r="112" spans="2:8" x14ac:dyDescent="0.25">
      <c r="B112"/>
      <c r="E112" s="15"/>
      <c r="F112" s="11" t="s">
        <v>120</v>
      </c>
      <c r="G112" s="9">
        <v>214</v>
      </c>
      <c r="H112" s="16">
        <f>G112/G116</f>
        <v>7.4408901251738532E-2</v>
      </c>
    </row>
    <row r="113" spans="2:8" x14ac:dyDescent="0.25">
      <c r="B113"/>
      <c r="E113" s="15"/>
      <c r="F113" s="11" t="s">
        <v>121</v>
      </c>
      <c r="G113" s="9">
        <v>550</v>
      </c>
      <c r="H113" s="16">
        <f>G113/G116</f>
        <v>0.19123783031988872</v>
      </c>
    </row>
    <row r="114" spans="2:8" x14ac:dyDescent="0.25">
      <c r="B114"/>
      <c r="E114" s="15"/>
      <c r="F114" s="11" t="s">
        <v>122</v>
      </c>
      <c r="G114" s="9">
        <v>324</v>
      </c>
      <c r="H114" s="16">
        <f>G114/G116</f>
        <v>0.11265646731571627</v>
      </c>
    </row>
    <row r="115" spans="2:8" ht="16.5" thickBot="1" x14ac:dyDescent="0.3">
      <c r="B115"/>
      <c r="E115" s="15"/>
      <c r="F115" s="23" t="s">
        <v>123</v>
      </c>
      <c r="G115" s="28">
        <v>971</v>
      </c>
      <c r="H115" s="29">
        <f>G115/G116</f>
        <v>0.33762169680111265</v>
      </c>
    </row>
    <row r="116" spans="2:8" ht="16.5" thickBot="1" x14ac:dyDescent="0.3">
      <c r="B116"/>
      <c r="E116" s="27"/>
      <c r="F116" s="39" t="s">
        <v>15</v>
      </c>
      <c r="G116" s="45">
        <f>SUM(G111:G115)</f>
        <v>2876</v>
      </c>
      <c r="H116" s="34">
        <f>SUM(H111:H115)</f>
        <v>0.99999999999999989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1012</v>
      </c>
      <c r="H119" s="16">
        <f>G119/G121</f>
        <v>0.36027055891776433</v>
      </c>
    </row>
    <row r="120" spans="2:8" ht="16.5" thickBot="1" x14ac:dyDescent="0.3">
      <c r="B120"/>
      <c r="E120" s="15"/>
      <c r="F120" s="23" t="s">
        <v>126</v>
      </c>
      <c r="G120" s="28">
        <v>1797</v>
      </c>
      <c r="H120" s="29">
        <f>G120/G121</f>
        <v>0.63972944108223562</v>
      </c>
    </row>
    <row r="121" spans="2:8" ht="16.5" thickBot="1" x14ac:dyDescent="0.3">
      <c r="B121"/>
      <c r="E121" s="27"/>
      <c r="F121" s="39" t="s">
        <v>15</v>
      </c>
      <c r="G121" s="45">
        <f>SUM(G119:G120)</f>
        <v>2809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1335</v>
      </c>
      <c r="H124" s="16">
        <f>G124/G127</f>
        <v>0.48317046688382193</v>
      </c>
    </row>
    <row r="125" spans="2:8" x14ac:dyDescent="0.25">
      <c r="B125"/>
      <c r="E125" s="15"/>
      <c r="F125" s="11" t="s">
        <v>129</v>
      </c>
      <c r="G125" s="9">
        <v>459</v>
      </c>
      <c r="H125" s="16">
        <f>G125/G127</f>
        <v>0.16612377850162866</v>
      </c>
    </row>
    <row r="126" spans="2:8" ht="16.5" thickBot="1" x14ac:dyDescent="0.3">
      <c r="B126"/>
      <c r="E126" s="15"/>
      <c r="F126" s="23" t="s">
        <v>130</v>
      </c>
      <c r="G126" s="28">
        <v>969</v>
      </c>
      <c r="H126" s="29">
        <f>G126/G127</f>
        <v>0.35070575461454939</v>
      </c>
    </row>
    <row r="127" spans="2:8" ht="16.5" thickBot="1" x14ac:dyDescent="0.3">
      <c r="B127"/>
      <c r="E127" s="27"/>
      <c r="F127" s="39" t="s">
        <v>15</v>
      </c>
      <c r="G127" s="45">
        <f>SUM(G124:G126)</f>
        <v>2763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1371</v>
      </c>
      <c r="H130" s="16">
        <f>G130/G134</f>
        <v>0.49441038586368552</v>
      </c>
    </row>
    <row r="131" spans="2:8" x14ac:dyDescent="0.25">
      <c r="B131"/>
      <c r="E131" s="15"/>
      <c r="F131" s="11" t="s">
        <v>133</v>
      </c>
      <c r="G131" s="9">
        <v>256</v>
      </c>
      <c r="H131" s="16">
        <f>G131/G134</f>
        <v>9.2318788315903358E-2</v>
      </c>
    </row>
    <row r="132" spans="2:8" x14ac:dyDescent="0.25">
      <c r="B132"/>
      <c r="E132" s="15"/>
      <c r="F132" s="11" t="s">
        <v>134</v>
      </c>
      <c r="G132" s="9">
        <v>884</v>
      </c>
      <c r="H132" s="16">
        <f>G132/G134</f>
        <v>0.31878831590335377</v>
      </c>
    </row>
    <row r="133" spans="2:8" ht="16.5" thickBot="1" x14ac:dyDescent="0.3">
      <c r="B133"/>
      <c r="E133" s="15"/>
      <c r="F133" s="23" t="s">
        <v>135</v>
      </c>
      <c r="G133" s="28">
        <v>262</v>
      </c>
      <c r="H133" s="29">
        <f>G133/G134</f>
        <v>9.4482509917057339E-2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2773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1953</v>
      </c>
      <c r="H137" s="16">
        <f>G137/G139</f>
        <v>0.69206236711552094</v>
      </c>
    </row>
    <row r="138" spans="2:8" ht="16.5" thickBot="1" x14ac:dyDescent="0.3">
      <c r="B138"/>
      <c r="E138" s="15"/>
      <c r="F138" s="23" t="s">
        <v>138</v>
      </c>
      <c r="G138" s="28">
        <v>869</v>
      </c>
      <c r="H138" s="29">
        <f>G138/G139</f>
        <v>0.30793763288447912</v>
      </c>
    </row>
    <row r="139" spans="2:8" ht="16.5" thickBot="1" x14ac:dyDescent="0.3">
      <c r="B139"/>
      <c r="E139" s="27"/>
      <c r="F139" s="39" t="s">
        <v>15</v>
      </c>
      <c r="G139" s="45">
        <f>SUM(G137:G138)</f>
        <v>2822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902</v>
      </c>
      <c r="H142" s="16">
        <f>G142/G146</f>
        <v>0.3170474516695958</v>
      </c>
    </row>
    <row r="143" spans="2:8" x14ac:dyDescent="0.25">
      <c r="E143" s="15"/>
      <c r="F143" s="11" t="s">
        <v>141</v>
      </c>
      <c r="G143" s="9">
        <v>904</v>
      </c>
      <c r="H143" s="16">
        <f>G143/G146</f>
        <v>0.31775043936731107</v>
      </c>
    </row>
    <row r="144" spans="2:8" x14ac:dyDescent="0.25">
      <c r="E144" s="15"/>
      <c r="F144" s="11" t="s">
        <v>142</v>
      </c>
      <c r="G144" s="9">
        <v>403</v>
      </c>
      <c r="H144" s="16">
        <f>G144/G146</f>
        <v>0.14165202108963093</v>
      </c>
    </row>
    <row r="145" spans="5:8" ht="16.5" thickBot="1" x14ac:dyDescent="0.3">
      <c r="E145" s="15"/>
      <c r="F145" s="23" t="s">
        <v>143</v>
      </c>
      <c r="G145" s="28">
        <v>636</v>
      </c>
      <c r="H145" s="29">
        <f>G145/G146</f>
        <v>0.22355008787346223</v>
      </c>
    </row>
    <row r="146" spans="5:8" ht="16.5" thickBot="1" x14ac:dyDescent="0.3">
      <c r="E146" s="27"/>
      <c r="F146" s="39" t="s">
        <v>15</v>
      </c>
      <c r="G146" s="45">
        <f>SUM(G142:G145)</f>
        <v>2845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1228</v>
      </c>
      <c r="H149" s="16">
        <f>G149/G152</f>
        <v>0.43951324266284897</v>
      </c>
    </row>
    <row r="150" spans="5:8" x14ac:dyDescent="0.25">
      <c r="E150" s="15"/>
      <c r="F150" s="11" t="s">
        <v>146</v>
      </c>
      <c r="G150" s="9">
        <v>479</v>
      </c>
      <c r="H150" s="16">
        <f>G150/G152</f>
        <v>0.1714387974230494</v>
      </c>
    </row>
    <row r="151" spans="5:8" ht="16.5" thickBot="1" x14ac:dyDescent="0.3">
      <c r="E151" s="15"/>
      <c r="F151" s="23" t="s">
        <v>147</v>
      </c>
      <c r="G151" s="28">
        <v>1087</v>
      </c>
      <c r="H151" s="29">
        <f>G151/G152</f>
        <v>0.38904795991410163</v>
      </c>
    </row>
    <row r="152" spans="5:8" ht="16.5" thickBot="1" x14ac:dyDescent="0.3">
      <c r="E152" s="27"/>
      <c r="F152" s="39" t="s">
        <v>15</v>
      </c>
      <c r="G152" s="45">
        <f>SUM(G149:G151)</f>
        <v>2794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1339</v>
      </c>
      <c r="H155" s="16">
        <f>G155/G158</f>
        <v>0.48886454910551297</v>
      </c>
    </row>
    <row r="156" spans="5:8" x14ac:dyDescent="0.25">
      <c r="E156" s="15"/>
      <c r="F156" s="11" t="s">
        <v>150</v>
      </c>
      <c r="G156" s="9">
        <v>427</v>
      </c>
      <c r="H156" s="16">
        <f>G156/G158</f>
        <v>0.15589631252281855</v>
      </c>
    </row>
    <row r="157" spans="5:8" ht="16.5" thickBot="1" x14ac:dyDescent="0.3">
      <c r="E157" s="15"/>
      <c r="F157" s="23" t="s">
        <v>151</v>
      </c>
      <c r="G157" s="28">
        <v>973</v>
      </c>
      <c r="H157" s="29">
        <f>G157/G158</f>
        <v>0.35523913837166848</v>
      </c>
    </row>
    <row r="158" spans="5:8" ht="16.5" thickBot="1" x14ac:dyDescent="0.3">
      <c r="E158" s="27"/>
      <c r="F158" s="39" t="s">
        <v>15</v>
      </c>
      <c r="G158" s="45">
        <f>SUM(G155:G157)</f>
        <v>2739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1310</v>
      </c>
      <c r="H161" s="16">
        <f>G161/G163</f>
        <v>0.48393055042482452</v>
      </c>
    </row>
    <row r="162" spans="5:8" ht="16.5" thickBot="1" x14ac:dyDescent="0.3">
      <c r="E162" s="15"/>
      <c r="F162" s="23" t="s">
        <v>154</v>
      </c>
      <c r="G162" s="28">
        <v>1397</v>
      </c>
      <c r="H162" s="29">
        <f>G162/G163</f>
        <v>0.51606944957517542</v>
      </c>
    </row>
    <row r="163" spans="5:8" ht="16.5" thickBot="1" x14ac:dyDescent="0.3">
      <c r="E163" s="27"/>
      <c r="F163" s="39" t="s">
        <v>15</v>
      </c>
      <c r="G163" s="45">
        <f>SUM(G161:G162)</f>
        <v>2707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1487</v>
      </c>
      <c r="H166" s="16">
        <f>G166/G168</f>
        <v>0.57280431432973811</v>
      </c>
    </row>
    <row r="167" spans="5:8" ht="16.5" thickBot="1" x14ac:dyDescent="0.3">
      <c r="E167" s="15"/>
      <c r="F167" s="23" t="s">
        <v>157</v>
      </c>
      <c r="G167" s="28">
        <v>1109</v>
      </c>
      <c r="H167" s="29">
        <f>G167/G168</f>
        <v>0.42719568567026195</v>
      </c>
    </row>
    <row r="168" spans="5:8" ht="16.5" thickBot="1" x14ac:dyDescent="0.3">
      <c r="E168" s="27"/>
      <c r="F168" s="39" t="s">
        <v>15</v>
      </c>
      <c r="G168" s="45">
        <f>SUM(G166:G167)</f>
        <v>2596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1335</v>
      </c>
      <c r="H171" s="16">
        <f>G171/G176</f>
        <v>0.23173060232598508</v>
      </c>
    </row>
    <row r="172" spans="5:8" x14ac:dyDescent="0.25">
      <c r="E172" s="15"/>
      <c r="F172" s="11" t="s">
        <v>50</v>
      </c>
      <c r="G172" s="9">
        <v>1804</v>
      </c>
      <c r="H172" s="16">
        <f>G172/G176</f>
        <v>0.31314007984724873</v>
      </c>
    </row>
    <row r="173" spans="5:8" x14ac:dyDescent="0.25">
      <c r="E173" s="15"/>
      <c r="F173" s="11" t="s">
        <v>160</v>
      </c>
      <c r="G173" s="9">
        <v>1094</v>
      </c>
      <c r="H173" s="16">
        <f>G173/G176</f>
        <v>0.1898975872244402</v>
      </c>
    </row>
    <row r="174" spans="5:8" x14ac:dyDescent="0.25">
      <c r="E174" s="15"/>
      <c r="F174" s="11" t="s">
        <v>161</v>
      </c>
      <c r="G174" s="9">
        <v>539</v>
      </c>
      <c r="H174" s="16">
        <f>G174/G176</f>
        <v>9.356014580801944E-2</v>
      </c>
    </row>
    <row r="175" spans="5:8" ht="16.5" thickBot="1" x14ac:dyDescent="0.3">
      <c r="E175" s="15"/>
      <c r="F175" s="23" t="s">
        <v>162</v>
      </c>
      <c r="G175" s="28">
        <v>989</v>
      </c>
      <c r="H175" s="29">
        <f>G175/G176</f>
        <v>0.17167158479430655</v>
      </c>
    </row>
    <row r="176" spans="5:8" ht="16.5" thickBot="1" x14ac:dyDescent="0.3">
      <c r="E176" s="27"/>
      <c r="F176" s="39" t="s">
        <v>15</v>
      </c>
      <c r="G176" s="45">
        <f>SUM(G171:G175)</f>
        <v>5761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4811</v>
      </c>
      <c r="H179" s="16">
        <f>G179/G181</f>
        <v>0.84359109240750485</v>
      </c>
    </row>
    <row r="180" spans="5:8" ht="16.5" thickBot="1" x14ac:dyDescent="0.3">
      <c r="E180" s="15"/>
      <c r="F180" s="23" t="s">
        <v>165</v>
      </c>
      <c r="G180" s="28">
        <v>892</v>
      </c>
      <c r="H180" s="29">
        <f>G180/G181</f>
        <v>0.15640890759249518</v>
      </c>
    </row>
    <row r="181" spans="5:8" ht="16.5" thickBot="1" x14ac:dyDescent="0.3">
      <c r="E181" s="27"/>
      <c r="F181" s="39" t="s">
        <v>15</v>
      </c>
      <c r="G181" s="45">
        <f>SUM(G179:G180)</f>
        <v>5703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3171</v>
      </c>
      <c r="H184" s="16">
        <f>G184/G186</f>
        <v>0.58162142333088773</v>
      </c>
    </row>
    <row r="185" spans="5:8" ht="16.5" thickBot="1" x14ac:dyDescent="0.3">
      <c r="E185" s="15"/>
      <c r="F185" s="23" t="s">
        <v>168</v>
      </c>
      <c r="G185" s="28">
        <v>2281</v>
      </c>
      <c r="H185" s="29">
        <f>G185/G186</f>
        <v>0.41837857666911227</v>
      </c>
    </row>
    <row r="186" spans="5:8" ht="16.5" thickBot="1" x14ac:dyDescent="0.3">
      <c r="E186" s="27"/>
      <c r="F186" s="39" t="s">
        <v>15</v>
      </c>
      <c r="G186" s="45">
        <f>SUM(G184:G185)</f>
        <v>5452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2" customWidth="1"/>
    <col min="16" max="16" width="10.875" style="1"/>
    <col min="17" max="17" width="12.3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288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80</v>
      </c>
      <c r="C3" s="16">
        <f>B3/B16</f>
        <v>4.1420731075903485E-3</v>
      </c>
      <c r="E3" s="15" t="s">
        <v>56</v>
      </c>
      <c r="F3" s="8" t="s">
        <v>57</v>
      </c>
      <c r="G3" s="9">
        <v>1609</v>
      </c>
      <c r="H3" s="16">
        <f>G3/G5</f>
        <v>0.48639661426844016</v>
      </c>
      <c r="J3" s="15"/>
      <c r="K3" s="8" t="s">
        <v>171</v>
      </c>
      <c r="L3" s="9">
        <v>1020</v>
      </c>
      <c r="M3" s="16">
        <f>L3/L5</f>
        <v>0.42253521126760563</v>
      </c>
      <c r="O3" s="15" t="s">
        <v>570</v>
      </c>
      <c r="P3" s="9">
        <v>7603</v>
      </c>
      <c r="Q3" s="16">
        <f>P3/P5</f>
        <v>0.45707586870265721</v>
      </c>
    </row>
    <row r="4" spans="1:17" ht="16.5" thickBot="1" x14ac:dyDescent="0.3">
      <c r="A4" s="15" t="s">
        <v>3</v>
      </c>
      <c r="B4" s="9">
        <v>2098</v>
      </c>
      <c r="C4" s="16">
        <f>B4/B16</f>
        <v>0.1086258672465569</v>
      </c>
      <c r="E4" s="15"/>
      <c r="F4" s="24" t="s">
        <v>58</v>
      </c>
      <c r="G4" s="28">
        <v>1699</v>
      </c>
      <c r="H4" s="29">
        <f>G4/G5</f>
        <v>0.51360338573155984</v>
      </c>
      <c r="J4" s="15"/>
      <c r="K4" s="10" t="s">
        <v>170</v>
      </c>
      <c r="L4" s="28">
        <v>1394</v>
      </c>
      <c r="M4" s="29">
        <f>L4/L5</f>
        <v>0.57746478873239437</v>
      </c>
      <c r="O4" s="17" t="s">
        <v>571</v>
      </c>
      <c r="P4" s="40">
        <v>9031</v>
      </c>
      <c r="Q4" s="41">
        <f>P4/P5</f>
        <v>0.54292413129734274</v>
      </c>
    </row>
    <row r="5" spans="1:17" ht="16.5" thickBot="1" x14ac:dyDescent="0.3">
      <c r="A5" s="15" t="s">
        <v>4</v>
      </c>
      <c r="B5" s="9">
        <v>12</v>
      </c>
      <c r="C5" s="16">
        <f>B5/B16</f>
        <v>6.2131096613855233E-4</v>
      </c>
      <c r="E5" s="27"/>
      <c r="F5" s="32" t="s">
        <v>15</v>
      </c>
      <c r="G5" s="45">
        <f>SUM(G3:G4)</f>
        <v>3308</v>
      </c>
      <c r="H5" s="34">
        <f>SUM(H3:H4)</f>
        <v>1</v>
      </c>
      <c r="J5" s="27"/>
      <c r="K5" s="32" t="s">
        <v>15</v>
      </c>
      <c r="L5" s="45">
        <f>SUM(L3:L4)</f>
        <v>2414</v>
      </c>
      <c r="M5" s="34">
        <f>SUM(M3:M4)</f>
        <v>1</v>
      </c>
      <c r="O5" s="32" t="s">
        <v>15</v>
      </c>
      <c r="P5" s="45">
        <f>SUM(P3:P4)</f>
        <v>16634</v>
      </c>
      <c r="Q5" s="34">
        <f>SUM(Q3:Q4)</f>
        <v>1</v>
      </c>
    </row>
    <row r="6" spans="1:17" ht="16.5" thickBot="1" x14ac:dyDescent="0.3">
      <c r="A6" s="15" t="s">
        <v>5</v>
      </c>
      <c r="B6" s="9">
        <v>5191</v>
      </c>
      <c r="C6" s="16">
        <f>B6/B16</f>
        <v>0.26876876876876876</v>
      </c>
    </row>
    <row r="7" spans="1:17" x14ac:dyDescent="0.25">
      <c r="A7" s="15" t="s">
        <v>6</v>
      </c>
      <c r="B7" s="9">
        <v>11</v>
      </c>
      <c r="C7" s="16">
        <f>B7/B16</f>
        <v>5.69535052293673E-4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  <c r="O7" s="12" t="s">
        <v>301</v>
      </c>
      <c r="P7" s="42" t="s">
        <v>16</v>
      </c>
      <c r="Q7" s="14" t="s">
        <v>17</v>
      </c>
    </row>
    <row r="8" spans="1:17" x14ac:dyDescent="0.25">
      <c r="A8" s="15" t="s">
        <v>7</v>
      </c>
      <c r="B8" s="9">
        <v>5</v>
      </c>
      <c r="C8" s="16">
        <f>B8/B16</f>
        <v>2.5887956922439678E-4</v>
      </c>
      <c r="E8" s="15"/>
      <c r="F8" s="8" t="s">
        <v>60</v>
      </c>
      <c r="G8" s="9">
        <v>1269</v>
      </c>
      <c r="H8" s="16">
        <f>G8/G11</f>
        <v>0.32630496271535098</v>
      </c>
      <c r="J8" s="15"/>
      <c r="K8" s="8" t="s">
        <v>225</v>
      </c>
      <c r="L8" s="9">
        <v>1562</v>
      </c>
      <c r="M8" s="16">
        <f>L8/L10</f>
        <v>0.48046754844663181</v>
      </c>
      <c r="O8" s="15" t="s">
        <v>572</v>
      </c>
      <c r="P8" s="9">
        <v>7249</v>
      </c>
      <c r="Q8" s="16">
        <f>P8/P10</f>
        <v>0.46473906911142454</v>
      </c>
    </row>
    <row r="9" spans="1:17" ht="16.5" thickBot="1" x14ac:dyDescent="0.3">
      <c r="A9" s="15" t="s">
        <v>8</v>
      </c>
      <c r="B9" s="9">
        <v>43</v>
      </c>
      <c r="C9" s="16">
        <f>B9/B16</f>
        <v>2.2263642953298125E-3</v>
      </c>
      <c r="E9" s="15"/>
      <c r="F9" s="8" t="s">
        <v>61</v>
      </c>
      <c r="G9" s="9">
        <v>1543</v>
      </c>
      <c r="H9" s="16">
        <f>G9/G11</f>
        <v>0.39676009256878375</v>
      </c>
      <c r="J9" s="15"/>
      <c r="K9" s="24" t="s">
        <v>226</v>
      </c>
      <c r="L9" s="28">
        <v>1689</v>
      </c>
      <c r="M9" s="29">
        <f>L9/L10</f>
        <v>0.51953245155336825</v>
      </c>
      <c r="O9" s="17" t="s">
        <v>573</v>
      </c>
      <c r="P9" s="40">
        <v>8349</v>
      </c>
      <c r="Q9" s="41">
        <f>P9/P10</f>
        <v>0.5352609308885754</v>
      </c>
    </row>
    <row r="10" spans="1:17" ht="16.5" thickBot="1" x14ac:dyDescent="0.3">
      <c r="A10" s="15" t="s">
        <v>9</v>
      </c>
      <c r="B10" s="9">
        <v>520</v>
      </c>
      <c r="C10" s="16">
        <f>B10/B16</f>
        <v>2.6923475199337268E-2</v>
      </c>
      <c r="E10" s="15"/>
      <c r="F10" s="24" t="s">
        <v>62</v>
      </c>
      <c r="G10" s="28">
        <v>1077</v>
      </c>
      <c r="H10" s="29">
        <f>G10/G11</f>
        <v>0.27693494471586527</v>
      </c>
      <c r="J10" s="27"/>
      <c r="K10" s="32" t="s">
        <v>15</v>
      </c>
      <c r="L10" s="45">
        <f>SUM(L8:L9)</f>
        <v>3251</v>
      </c>
      <c r="M10" s="34">
        <f>SUM(M8:M9)</f>
        <v>1</v>
      </c>
      <c r="O10" s="32" t="s">
        <v>15</v>
      </c>
      <c r="P10" s="45">
        <f>SUM(P8:P9)</f>
        <v>15598</v>
      </c>
      <c r="Q10" s="34">
        <f>SUM(Q8:Q9)</f>
        <v>1</v>
      </c>
    </row>
    <row r="11" spans="1:17" ht="16.5" thickBot="1" x14ac:dyDescent="0.3">
      <c r="A11" s="15" t="s">
        <v>10</v>
      </c>
      <c r="B11" s="9">
        <v>36</v>
      </c>
      <c r="C11" s="16">
        <f>B11/B16</f>
        <v>1.863932898415657E-3</v>
      </c>
      <c r="E11" s="27"/>
      <c r="F11" s="32" t="s">
        <v>15</v>
      </c>
      <c r="G11" s="45">
        <f>SUM(G8:G10)</f>
        <v>3889</v>
      </c>
      <c r="H11" s="34">
        <f>SUM(H8:H10)</f>
        <v>1</v>
      </c>
    </row>
    <row r="12" spans="1:17" ht="16.5" thickBot="1" x14ac:dyDescent="0.3">
      <c r="A12" s="15" t="s">
        <v>11</v>
      </c>
      <c r="B12" s="9">
        <v>2592</v>
      </c>
      <c r="C12" s="16">
        <f>B12/B16</f>
        <v>0.1342031686859273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10</v>
      </c>
      <c r="C13" s="16">
        <f>B13/B16</f>
        <v>5.1775913844879357E-4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1899</v>
      </c>
      <c r="M13" s="16">
        <f>L13/L15</f>
        <v>0.59943181818181823</v>
      </c>
    </row>
    <row r="14" spans="1:17" ht="16.5" thickBot="1" x14ac:dyDescent="0.3">
      <c r="A14" s="15" t="s">
        <v>13</v>
      </c>
      <c r="B14" s="9">
        <v>8614</v>
      </c>
      <c r="C14" s="16">
        <f>B14/B16</f>
        <v>0.44599772185979081</v>
      </c>
      <c r="E14" s="21"/>
      <c r="F14" s="10" t="s">
        <v>64</v>
      </c>
      <c r="G14" s="9">
        <v>1676</v>
      </c>
      <c r="H14" s="16">
        <f>G14/G17</f>
        <v>0.4502955400322407</v>
      </c>
      <c r="J14" s="15"/>
      <c r="K14" s="10" t="s">
        <v>228</v>
      </c>
      <c r="L14" s="28">
        <v>1269</v>
      </c>
      <c r="M14" s="29">
        <f>L14/L15</f>
        <v>0.40056818181818182</v>
      </c>
    </row>
    <row r="15" spans="1:17" ht="16.5" thickBot="1" x14ac:dyDescent="0.3">
      <c r="A15" s="22" t="s">
        <v>14</v>
      </c>
      <c r="B15" s="28">
        <v>102</v>
      </c>
      <c r="C15" s="29">
        <f>B15/B16</f>
        <v>5.281143212177695E-3</v>
      </c>
      <c r="E15" s="21"/>
      <c r="F15" s="10" t="s">
        <v>65</v>
      </c>
      <c r="G15" s="9">
        <v>1288</v>
      </c>
      <c r="H15" s="16">
        <f>G15/G17</f>
        <v>0.34605051047823748</v>
      </c>
      <c r="J15" s="27"/>
      <c r="K15" s="32" t="s">
        <v>15</v>
      </c>
      <c r="L15" s="45">
        <f>SUM(L13:L14)</f>
        <v>3168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19314</v>
      </c>
      <c r="C16" s="34">
        <f>SUM(C3:C15)</f>
        <v>0.99999999999999978</v>
      </c>
      <c r="E16" s="15"/>
      <c r="F16" s="31" t="s">
        <v>66</v>
      </c>
      <c r="G16" s="28">
        <v>758</v>
      </c>
      <c r="H16" s="29">
        <f>G16/G17</f>
        <v>0.20365394948952176</v>
      </c>
    </row>
    <row r="17" spans="1:13" ht="16.5" thickBot="1" x14ac:dyDescent="0.3">
      <c r="E17" s="27"/>
      <c r="F17" s="38" t="s">
        <v>15</v>
      </c>
      <c r="G17" s="45">
        <f>SUM(G14:G16)</f>
        <v>3722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1967</v>
      </c>
      <c r="M18" s="16">
        <f>L18/L20</f>
        <v>0.61894273127753308</v>
      </c>
    </row>
    <row r="19" spans="1:13" ht="16.5" thickBot="1" x14ac:dyDescent="0.3">
      <c r="A19" s="15" t="s">
        <v>19</v>
      </c>
      <c r="B19" s="9">
        <v>647</v>
      </c>
      <c r="C19" s="16">
        <f>B19/B24</f>
        <v>3.6801092088049596E-2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1211</v>
      </c>
      <c r="M19" s="29">
        <f>L19/L20</f>
        <v>0.38105726872246698</v>
      </c>
    </row>
    <row r="20" spans="1:13" ht="16.5" thickBot="1" x14ac:dyDescent="0.3">
      <c r="A20" s="15" t="s">
        <v>20</v>
      </c>
      <c r="B20" s="9">
        <v>487</v>
      </c>
      <c r="C20" s="16">
        <f>B20/B24</f>
        <v>2.7700358341391274E-2</v>
      </c>
      <c r="E20" s="15"/>
      <c r="F20" s="11" t="s">
        <v>68</v>
      </c>
      <c r="G20" s="9">
        <v>1714</v>
      </c>
      <c r="H20" s="16">
        <f>G20/G22</f>
        <v>0.47743732590529248</v>
      </c>
      <c r="J20" s="27"/>
      <c r="K20" s="32" t="s">
        <v>15</v>
      </c>
      <c r="L20" s="45">
        <f>SUM(L18:L19)</f>
        <v>3178</v>
      </c>
      <c r="M20" s="34">
        <f>SUM(M18:M19)</f>
        <v>1</v>
      </c>
    </row>
    <row r="21" spans="1:13" ht="16.5" thickBot="1" x14ac:dyDescent="0.3">
      <c r="A21" s="15" t="s">
        <v>21</v>
      </c>
      <c r="B21" s="9">
        <v>5230</v>
      </c>
      <c r="C21" s="16">
        <f>B21/B24</f>
        <v>0.29748023434389398</v>
      </c>
      <c r="E21" s="15"/>
      <c r="F21" s="23" t="s">
        <v>69</v>
      </c>
      <c r="G21" s="28">
        <v>1876</v>
      </c>
      <c r="H21" s="29">
        <f>G21/G22</f>
        <v>0.52256267409470747</v>
      </c>
    </row>
    <row r="22" spans="1:13" ht="16.5" thickBot="1" x14ac:dyDescent="0.3">
      <c r="A22" s="15" t="s">
        <v>22</v>
      </c>
      <c r="B22" s="9">
        <v>205</v>
      </c>
      <c r="C22" s="16">
        <f>B22/B24</f>
        <v>1.1660315112905977E-2</v>
      </c>
      <c r="E22" s="27"/>
      <c r="F22" s="39" t="s">
        <v>15</v>
      </c>
      <c r="G22" s="45">
        <f>SUM(G20:G21)</f>
        <v>3590</v>
      </c>
      <c r="H22" s="34">
        <f>SUM(H20:H21)</f>
        <v>1</v>
      </c>
    </row>
    <row r="23" spans="1:13" ht="16.5" thickBot="1" x14ac:dyDescent="0.3">
      <c r="A23" s="22" t="s">
        <v>23</v>
      </c>
      <c r="B23" s="28">
        <v>11012</v>
      </c>
      <c r="C23" s="29">
        <f>B23/B24</f>
        <v>0.62635800011375919</v>
      </c>
      <c r="F23" s="3"/>
    </row>
    <row r="24" spans="1:13" ht="16.5" thickBot="1" x14ac:dyDescent="0.3">
      <c r="A24" s="35" t="s">
        <v>15</v>
      </c>
      <c r="B24" s="45">
        <f>SUM(B19:B23)</f>
        <v>17581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1102</v>
      </c>
      <c r="H25" s="16">
        <f>G25/G29</f>
        <v>0.3091164095371669</v>
      </c>
    </row>
    <row r="26" spans="1:13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615</v>
      </c>
      <c r="H26" s="16">
        <f>G26/G29</f>
        <v>0.17251051893408134</v>
      </c>
    </row>
    <row r="27" spans="1:13" x14ac:dyDescent="0.25">
      <c r="A27" s="15" t="s">
        <v>33</v>
      </c>
      <c r="B27" s="9">
        <v>2713</v>
      </c>
      <c r="C27" s="16">
        <f>B27/B29</f>
        <v>0.17037176588796785</v>
      </c>
      <c r="E27" s="15"/>
      <c r="F27" s="11" t="s">
        <v>73</v>
      </c>
      <c r="G27" s="9">
        <v>577</v>
      </c>
      <c r="H27" s="16">
        <f>G27/G29</f>
        <v>0.16185133239831698</v>
      </c>
    </row>
    <row r="28" spans="1:13" ht="16.5" thickBot="1" x14ac:dyDescent="0.3">
      <c r="A28" s="21" t="s">
        <v>32</v>
      </c>
      <c r="B28" s="28">
        <v>13211</v>
      </c>
      <c r="C28" s="29">
        <f>B28/B29</f>
        <v>0.82962823411203213</v>
      </c>
      <c r="E28" s="15"/>
      <c r="F28" s="23" t="s">
        <v>74</v>
      </c>
      <c r="G28" s="28">
        <v>1271</v>
      </c>
      <c r="H28" s="29">
        <f>G28/G29</f>
        <v>0.35652173913043478</v>
      </c>
    </row>
    <row r="29" spans="1:13" ht="16.5" thickBot="1" x14ac:dyDescent="0.3">
      <c r="A29" s="32" t="s">
        <v>15</v>
      </c>
      <c r="B29" s="45">
        <f>SUM(B27:B28)</f>
        <v>15924</v>
      </c>
      <c r="C29" s="34">
        <f>SUM(C27:C28)</f>
        <v>1</v>
      </c>
      <c r="E29" s="27"/>
      <c r="F29" s="39" t="s">
        <v>15</v>
      </c>
      <c r="G29" s="45">
        <f>SUM(G25:G28)</f>
        <v>3565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3926</v>
      </c>
      <c r="C32" s="16">
        <f>B32/B34</f>
        <v>0.26518068220195878</v>
      </c>
      <c r="E32" s="15"/>
      <c r="F32" s="11" t="s">
        <v>628</v>
      </c>
      <c r="G32" s="95">
        <v>1113</v>
      </c>
      <c r="H32" s="16">
        <f>G32/G37</f>
        <v>0.31982758620689655</v>
      </c>
    </row>
    <row r="33" spans="1:8" ht="16.5" thickBot="1" x14ac:dyDescent="0.3">
      <c r="A33" s="22" t="s">
        <v>39</v>
      </c>
      <c r="B33" s="28">
        <v>10879</v>
      </c>
      <c r="C33" s="29">
        <f>B33/B34</f>
        <v>0.73481931779804122</v>
      </c>
      <c r="E33" s="15"/>
      <c r="F33" s="11" t="s">
        <v>629</v>
      </c>
      <c r="G33" s="95">
        <v>589</v>
      </c>
      <c r="H33" s="16">
        <f>G33/G37</f>
        <v>0.16925287356321839</v>
      </c>
    </row>
    <row r="34" spans="1:8" ht="16.5" thickBot="1" x14ac:dyDescent="0.3">
      <c r="A34" s="32" t="s">
        <v>15</v>
      </c>
      <c r="B34" s="45">
        <f>SUM(B32:B33)</f>
        <v>14805</v>
      </c>
      <c r="C34" s="34">
        <f>SUM(C32:C33)</f>
        <v>1</v>
      </c>
      <c r="E34" s="15"/>
      <c r="F34" s="11" t="s">
        <v>630</v>
      </c>
      <c r="G34" s="95">
        <v>715</v>
      </c>
      <c r="H34" s="16">
        <f>G34/G37</f>
        <v>0.20545977011494254</v>
      </c>
    </row>
    <row r="35" spans="1:8" ht="16.5" thickBot="1" x14ac:dyDescent="0.3">
      <c r="E35" s="15"/>
      <c r="F35" s="11" t="s">
        <v>631</v>
      </c>
      <c r="G35" s="95">
        <v>785</v>
      </c>
      <c r="H35" s="16">
        <f>G35/G37</f>
        <v>0.22557471264367815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278</v>
      </c>
      <c r="H36" s="29">
        <f>G36/G37</f>
        <v>7.988505747126437E-2</v>
      </c>
    </row>
    <row r="37" spans="1:8" ht="16.5" thickBot="1" x14ac:dyDescent="0.3">
      <c r="A37" s="15" t="s">
        <v>53</v>
      </c>
      <c r="B37" s="9">
        <v>10069</v>
      </c>
      <c r="C37" s="16">
        <f>B37/B39</f>
        <v>0.62146648561905937</v>
      </c>
      <c r="E37" s="27"/>
      <c r="F37" s="39" t="s">
        <v>15</v>
      </c>
      <c r="G37" s="97">
        <f>SUM(G32:G36)</f>
        <v>3480</v>
      </c>
      <c r="H37" s="37">
        <f>SUM(H32:H36)</f>
        <v>1</v>
      </c>
    </row>
    <row r="38" spans="1:8" ht="16.5" thickBot="1" x14ac:dyDescent="0.3">
      <c r="A38" s="22" t="s">
        <v>54</v>
      </c>
      <c r="B38" s="28">
        <v>6133</v>
      </c>
      <c r="C38" s="29">
        <f>B38/B39</f>
        <v>0.37853351438094063</v>
      </c>
      <c r="F38" s="3"/>
    </row>
    <row r="39" spans="1:8" ht="16.5" thickBot="1" x14ac:dyDescent="0.3">
      <c r="A39" s="32" t="s">
        <v>15</v>
      </c>
      <c r="B39" s="45">
        <f>SUM(B37:B38)</f>
        <v>16202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1473</v>
      </c>
      <c r="H40" s="16">
        <f>G40/G44</f>
        <v>0.43605683836589698</v>
      </c>
    </row>
    <row r="41" spans="1:8" x14ac:dyDescent="0.25">
      <c r="E41" s="15"/>
      <c r="F41" s="11" t="s">
        <v>77</v>
      </c>
      <c r="G41" s="9">
        <v>540</v>
      </c>
      <c r="H41" s="16">
        <f>G41/G44</f>
        <v>0.15985790408525755</v>
      </c>
    </row>
    <row r="42" spans="1:8" x14ac:dyDescent="0.25">
      <c r="E42" s="15"/>
      <c r="F42" s="11" t="s">
        <v>78</v>
      </c>
      <c r="G42" s="9">
        <v>877</v>
      </c>
      <c r="H42" s="16">
        <f>G42/G44</f>
        <v>0.25962107756068681</v>
      </c>
    </row>
    <row r="43" spans="1:8" ht="16.5" thickBot="1" x14ac:dyDescent="0.3">
      <c r="E43" s="15"/>
      <c r="F43" s="23" t="s">
        <v>79</v>
      </c>
      <c r="G43" s="28">
        <v>488</v>
      </c>
      <c r="H43" s="29">
        <f>G43/G44</f>
        <v>0.14446417998815866</v>
      </c>
    </row>
    <row r="44" spans="1:8" ht="16.5" thickBot="1" x14ac:dyDescent="0.3">
      <c r="E44" s="27"/>
      <c r="F44" s="39" t="s">
        <v>15</v>
      </c>
      <c r="G44" s="45">
        <f>SUM(G40:G43)</f>
        <v>3378</v>
      </c>
      <c r="H44" s="34">
        <f>SUM(H40:H43)</f>
        <v>0.99999999999999989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2283</v>
      </c>
      <c r="H47" s="16">
        <f>G47/G49</f>
        <v>0.71210230817217712</v>
      </c>
    </row>
    <row r="48" spans="1:8" ht="16.5" thickBot="1" x14ac:dyDescent="0.3">
      <c r="B48"/>
      <c r="E48" s="15"/>
      <c r="F48" s="23" t="s">
        <v>82</v>
      </c>
      <c r="G48" s="28">
        <v>923</v>
      </c>
      <c r="H48" s="29">
        <f>G48/G49</f>
        <v>0.28789769182782282</v>
      </c>
    </row>
    <row r="49" spans="2:8" ht="16.5" thickBot="1" x14ac:dyDescent="0.3">
      <c r="B49"/>
      <c r="E49" s="27"/>
      <c r="F49" s="39" t="s">
        <v>15</v>
      </c>
      <c r="G49" s="45">
        <f>SUM(G47:G48)</f>
        <v>3206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2310</v>
      </c>
      <c r="H52" s="16">
        <f>G52/G54</f>
        <v>0.74516129032258061</v>
      </c>
    </row>
    <row r="53" spans="2:8" ht="16.5" thickBot="1" x14ac:dyDescent="0.3">
      <c r="B53"/>
      <c r="E53" s="15"/>
      <c r="F53" s="23" t="s">
        <v>85</v>
      </c>
      <c r="G53" s="28">
        <v>790</v>
      </c>
      <c r="H53" s="29">
        <f>G53/G54</f>
        <v>0.25483870967741934</v>
      </c>
    </row>
    <row r="54" spans="2:8" ht="16.5" thickBot="1" x14ac:dyDescent="0.3">
      <c r="B54"/>
      <c r="E54" s="27"/>
      <c r="F54" s="39" t="s">
        <v>15</v>
      </c>
      <c r="G54" s="45">
        <f>SUM(G52:G53)</f>
        <v>3100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1416</v>
      </c>
      <c r="H57" s="16">
        <f>G57/G59</f>
        <v>0.43078795254031033</v>
      </c>
    </row>
    <row r="58" spans="2:8" ht="16.5" thickBot="1" x14ac:dyDescent="0.3">
      <c r="B58"/>
      <c r="E58" s="15"/>
      <c r="F58" s="23" t="s">
        <v>88</v>
      </c>
      <c r="G58" s="28">
        <v>1871</v>
      </c>
      <c r="H58" s="29">
        <f>G58/G59</f>
        <v>0.56921204745968967</v>
      </c>
    </row>
    <row r="59" spans="2:8" ht="16.5" thickBot="1" x14ac:dyDescent="0.3">
      <c r="B59"/>
      <c r="E59" s="27"/>
      <c r="F59" s="39" t="s">
        <v>15</v>
      </c>
      <c r="G59" s="45">
        <f>SUM(G57:G58)</f>
        <v>3287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1624</v>
      </c>
      <c r="H62" s="16">
        <f>G62/G64</f>
        <v>0.49004224502112254</v>
      </c>
    </row>
    <row r="63" spans="2:8" ht="16.5" thickBot="1" x14ac:dyDescent="0.3">
      <c r="B63"/>
      <c r="E63" s="15"/>
      <c r="F63" s="23" t="s">
        <v>91</v>
      </c>
      <c r="G63" s="28">
        <v>1690</v>
      </c>
      <c r="H63" s="29">
        <f>G63/G64</f>
        <v>0.50995775497887752</v>
      </c>
    </row>
    <row r="64" spans="2:8" ht="16.5" thickBot="1" x14ac:dyDescent="0.3">
      <c r="B64"/>
      <c r="E64" s="27"/>
      <c r="F64" s="39" t="s">
        <v>15</v>
      </c>
      <c r="G64" s="45">
        <f>SUM(G62:G63)</f>
        <v>3314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2182</v>
      </c>
      <c r="H67" s="16">
        <f>G67/G70</f>
        <v>0.41961538461538461</v>
      </c>
    </row>
    <row r="68" spans="2:8" x14ac:dyDescent="0.25">
      <c r="B68"/>
      <c r="E68" s="15"/>
      <c r="F68" s="11" t="s">
        <v>94</v>
      </c>
      <c r="G68" s="9">
        <v>1329</v>
      </c>
      <c r="H68" s="16">
        <f>G68/G70</f>
        <v>0.25557692307692309</v>
      </c>
    </row>
    <row r="69" spans="2:8" ht="16.5" thickBot="1" x14ac:dyDescent="0.3">
      <c r="B69"/>
      <c r="E69" s="15"/>
      <c r="F69" s="23" t="s">
        <v>95</v>
      </c>
      <c r="G69" s="28">
        <v>1689</v>
      </c>
      <c r="H69" s="29">
        <f>G69/G70</f>
        <v>0.3248076923076923</v>
      </c>
    </row>
    <row r="70" spans="2:8" ht="16.5" thickBot="1" x14ac:dyDescent="0.3">
      <c r="B70"/>
      <c r="E70" s="27"/>
      <c r="F70" s="39" t="s">
        <v>15</v>
      </c>
      <c r="G70" s="45">
        <f>SUM(G67:G69)</f>
        <v>5200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1862</v>
      </c>
      <c r="H73" s="16">
        <f>G73/G75</f>
        <v>0.37563042162598348</v>
      </c>
    </row>
    <row r="74" spans="2:8" ht="16.5" thickBot="1" x14ac:dyDescent="0.3">
      <c r="B74"/>
      <c r="E74" s="15"/>
      <c r="F74" s="23" t="s">
        <v>98</v>
      </c>
      <c r="G74" s="28">
        <v>3095</v>
      </c>
      <c r="H74" s="29">
        <f>G74/G75</f>
        <v>0.62436957837401652</v>
      </c>
    </row>
    <row r="75" spans="2:8" ht="16.5" thickBot="1" x14ac:dyDescent="0.3">
      <c r="B75"/>
      <c r="E75" s="27"/>
      <c r="F75" s="39" t="s">
        <v>15</v>
      </c>
      <c r="G75" s="45">
        <f>SUM(G73:G74)</f>
        <v>4957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2304</v>
      </c>
      <c r="H78" s="16">
        <f>G78/G82</f>
        <v>0.45008790779449109</v>
      </c>
    </row>
    <row r="79" spans="2:8" x14ac:dyDescent="0.25">
      <c r="B79"/>
      <c r="E79" s="22"/>
      <c r="F79" s="23" t="s">
        <v>101</v>
      </c>
      <c r="G79" s="28">
        <v>515</v>
      </c>
      <c r="H79" s="29">
        <f>G79/G82</f>
        <v>0.10060558702871654</v>
      </c>
    </row>
    <row r="80" spans="2:8" x14ac:dyDescent="0.25">
      <c r="B80"/>
      <c r="E80" s="15"/>
      <c r="F80" s="11" t="s">
        <v>635</v>
      </c>
      <c r="G80" s="9">
        <v>1768</v>
      </c>
      <c r="H80" s="16">
        <f>G80/G82</f>
        <v>0.34537995702285601</v>
      </c>
    </row>
    <row r="81" spans="2:8" ht="16.5" thickBot="1" x14ac:dyDescent="0.3">
      <c r="B81"/>
      <c r="E81" s="17"/>
      <c r="F81" s="91" t="s">
        <v>636</v>
      </c>
      <c r="G81" s="40">
        <v>532</v>
      </c>
      <c r="H81" s="41">
        <f>G81/G82</f>
        <v>0.10392654815393632</v>
      </c>
    </row>
    <row r="82" spans="2:8" ht="16.5" thickBot="1" x14ac:dyDescent="0.3">
      <c r="B82"/>
      <c r="E82" s="104"/>
      <c r="F82" s="105" t="s">
        <v>15</v>
      </c>
      <c r="G82" s="106">
        <f>SUM(G78:G81)</f>
        <v>5119</v>
      </c>
      <c r="H82" s="107">
        <f>SUM(H78:H81)</f>
        <v>0.99999999999999989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1950</v>
      </c>
      <c r="H85" s="16">
        <f>G85/G88</f>
        <v>0.38621509209744503</v>
      </c>
    </row>
    <row r="86" spans="2:8" x14ac:dyDescent="0.25">
      <c r="B86"/>
      <c r="E86" s="15"/>
      <c r="F86" s="11" t="s">
        <v>104</v>
      </c>
      <c r="G86" s="9">
        <v>1773</v>
      </c>
      <c r="H86" s="16">
        <f>G86/G88</f>
        <v>0.35115864527629231</v>
      </c>
    </row>
    <row r="87" spans="2:8" ht="16.5" thickBot="1" x14ac:dyDescent="0.3">
      <c r="B87"/>
      <c r="E87" s="15"/>
      <c r="F87" s="23" t="s">
        <v>105</v>
      </c>
      <c r="G87" s="28">
        <v>1326</v>
      </c>
      <c r="H87" s="29">
        <f>G87/G88</f>
        <v>0.26262626262626265</v>
      </c>
    </row>
    <row r="88" spans="2:8" ht="16.5" thickBot="1" x14ac:dyDescent="0.3">
      <c r="B88"/>
      <c r="E88" s="27"/>
      <c r="F88" s="39" t="s">
        <v>15</v>
      </c>
      <c r="G88" s="45">
        <f>SUM(G85:G87)</f>
        <v>5049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3082</v>
      </c>
      <c r="H91" s="16">
        <f>G91/G93</f>
        <v>0.61566120655213741</v>
      </c>
    </row>
    <row r="92" spans="2:8" ht="16.5" thickBot="1" x14ac:dyDescent="0.3">
      <c r="B92"/>
      <c r="E92" s="15"/>
      <c r="F92" s="23" t="s">
        <v>108</v>
      </c>
      <c r="G92" s="28">
        <v>1924</v>
      </c>
      <c r="H92" s="29">
        <f>G92/G93</f>
        <v>0.38433879344786259</v>
      </c>
    </row>
    <row r="93" spans="2:8" ht="16.5" thickBot="1" x14ac:dyDescent="0.3">
      <c r="B93"/>
      <c r="E93" s="27"/>
      <c r="F93" s="39" t="s">
        <v>15</v>
      </c>
      <c r="G93" s="45">
        <f>SUM(G91:G92)</f>
        <v>5006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2029</v>
      </c>
      <c r="H96" s="16">
        <f>G96/G98</f>
        <v>0.42492146596858638</v>
      </c>
    </row>
    <row r="97" spans="2:8" ht="16.5" thickBot="1" x14ac:dyDescent="0.3">
      <c r="B97"/>
      <c r="E97" s="15"/>
      <c r="F97" s="23" t="s">
        <v>111</v>
      </c>
      <c r="G97" s="28">
        <v>2746</v>
      </c>
      <c r="H97" s="29">
        <f>G97/G98</f>
        <v>0.57507853403141362</v>
      </c>
    </row>
    <row r="98" spans="2:8" ht="16.5" thickBot="1" x14ac:dyDescent="0.3">
      <c r="B98"/>
      <c r="E98" s="27"/>
      <c r="F98" s="39" t="s">
        <v>15</v>
      </c>
      <c r="G98" s="45">
        <f>SUM(G96:G97)</f>
        <v>4775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1186</v>
      </c>
      <c r="H101" s="16">
        <f>G101/G103</f>
        <v>0.57350096711798837</v>
      </c>
    </row>
    <row r="102" spans="2:8" ht="16.5" thickBot="1" x14ac:dyDescent="0.3">
      <c r="B102"/>
      <c r="E102" s="15"/>
      <c r="F102" s="23" t="s">
        <v>114</v>
      </c>
      <c r="G102" s="28">
        <v>882</v>
      </c>
      <c r="H102" s="29">
        <f>G102/G103</f>
        <v>0.42649903288201163</v>
      </c>
    </row>
    <row r="103" spans="2:8" ht="16.5" thickBot="1" x14ac:dyDescent="0.3">
      <c r="B103"/>
      <c r="E103" s="27"/>
      <c r="F103" s="39" t="s">
        <v>15</v>
      </c>
      <c r="G103" s="45">
        <f>SUM(G101:G102)</f>
        <v>2068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916</v>
      </c>
      <c r="H106" s="16">
        <f>G106/G108</f>
        <v>0.39212328767123289</v>
      </c>
    </row>
    <row r="107" spans="2:8" ht="16.5" thickBot="1" x14ac:dyDescent="0.3">
      <c r="B107"/>
      <c r="E107" s="15"/>
      <c r="F107" s="23" t="s">
        <v>117</v>
      </c>
      <c r="G107" s="28">
        <v>1420</v>
      </c>
      <c r="H107" s="29">
        <f>G107/G108</f>
        <v>0.60787671232876717</v>
      </c>
    </row>
    <row r="108" spans="2:8" ht="16.5" thickBot="1" x14ac:dyDescent="0.3">
      <c r="B108"/>
      <c r="E108" s="27"/>
      <c r="F108" s="39" t="s">
        <v>15</v>
      </c>
      <c r="G108" s="45">
        <f>SUM(G106:G107)</f>
        <v>2336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1152</v>
      </c>
      <c r="H111" s="16">
        <f>G111/G116</f>
        <v>0.3374340949033392</v>
      </c>
    </row>
    <row r="112" spans="2:8" x14ac:dyDescent="0.25">
      <c r="B112"/>
      <c r="E112" s="15"/>
      <c r="F112" s="11" t="s">
        <v>120</v>
      </c>
      <c r="G112" s="9">
        <v>251</v>
      </c>
      <c r="H112" s="16">
        <f>G112/G116</f>
        <v>7.3520796719390741E-2</v>
      </c>
    </row>
    <row r="113" spans="2:8" x14ac:dyDescent="0.25">
      <c r="B113"/>
      <c r="E113" s="15"/>
      <c r="F113" s="11" t="s">
        <v>121</v>
      </c>
      <c r="G113" s="9">
        <v>751</v>
      </c>
      <c r="H113" s="16">
        <f>G113/G116</f>
        <v>0.21997656707674282</v>
      </c>
    </row>
    <row r="114" spans="2:8" x14ac:dyDescent="0.25">
      <c r="B114"/>
      <c r="E114" s="15"/>
      <c r="F114" s="11" t="s">
        <v>122</v>
      </c>
      <c r="G114" s="9">
        <v>577</v>
      </c>
      <c r="H114" s="16">
        <f>G114/G116</f>
        <v>0.1690099589923843</v>
      </c>
    </row>
    <row r="115" spans="2:8" ht="16.5" thickBot="1" x14ac:dyDescent="0.3">
      <c r="B115"/>
      <c r="E115" s="15"/>
      <c r="F115" s="23" t="s">
        <v>123</v>
      </c>
      <c r="G115" s="28">
        <v>683</v>
      </c>
      <c r="H115" s="29">
        <f>G115/G116</f>
        <v>0.20005858230814294</v>
      </c>
    </row>
    <row r="116" spans="2:8" ht="16.5" thickBot="1" x14ac:dyDescent="0.3">
      <c r="B116"/>
      <c r="E116" s="27"/>
      <c r="F116" s="39" t="s">
        <v>15</v>
      </c>
      <c r="G116" s="45">
        <f>SUM(G111:G115)</f>
        <v>3414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1633</v>
      </c>
      <c r="H119" s="16">
        <f>G119/G121</f>
        <v>0.48804542737597129</v>
      </c>
    </row>
    <row r="120" spans="2:8" ht="16.5" thickBot="1" x14ac:dyDescent="0.3">
      <c r="B120"/>
      <c r="E120" s="15"/>
      <c r="F120" s="23" t="s">
        <v>126</v>
      </c>
      <c r="G120" s="28">
        <v>1713</v>
      </c>
      <c r="H120" s="29">
        <f>G120/G121</f>
        <v>0.51195457262402866</v>
      </c>
    </row>
    <row r="121" spans="2:8" ht="16.5" thickBot="1" x14ac:dyDescent="0.3">
      <c r="B121"/>
      <c r="E121" s="27"/>
      <c r="F121" s="39" t="s">
        <v>15</v>
      </c>
      <c r="G121" s="45">
        <f>SUM(G119:G120)</f>
        <v>3346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2232</v>
      </c>
      <c r="H124" s="16">
        <f>G124/G127</f>
        <v>0.6283783783783784</v>
      </c>
    </row>
    <row r="125" spans="2:8" x14ac:dyDescent="0.25">
      <c r="B125"/>
      <c r="E125" s="15"/>
      <c r="F125" s="11" t="s">
        <v>129</v>
      </c>
      <c r="G125" s="9">
        <v>469</v>
      </c>
      <c r="H125" s="16">
        <f>G125/G127</f>
        <v>0.13203828828828829</v>
      </c>
    </row>
    <row r="126" spans="2:8" ht="16.5" thickBot="1" x14ac:dyDescent="0.3">
      <c r="B126"/>
      <c r="E126" s="15"/>
      <c r="F126" s="23" t="s">
        <v>130</v>
      </c>
      <c r="G126" s="28">
        <v>851</v>
      </c>
      <c r="H126" s="29">
        <f>G126/G127</f>
        <v>0.23958333333333334</v>
      </c>
    </row>
    <row r="127" spans="2:8" ht="16.5" thickBot="1" x14ac:dyDescent="0.3">
      <c r="B127"/>
      <c r="E127" s="27"/>
      <c r="F127" s="39" t="s">
        <v>15</v>
      </c>
      <c r="G127" s="45">
        <f>SUM(G124:G126)</f>
        <v>3552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1786</v>
      </c>
      <c r="H130" s="16">
        <f>G130/G134</f>
        <v>0.51544011544011548</v>
      </c>
    </row>
    <row r="131" spans="2:8" x14ac:dyDescent="0.25">
      <c r="B131"/>
      <c r="E131" s="15"/>
      <c r="F131" s="11" t="s">
        <v>133</v>
      </c>
      <c r="G131" s="9">
        <v>283</v>
      </c>
      <c r="H131" s="16">
        <f>G131/G134</f>
        <v>8.1673881673881676E-2</v>
      </c>
    </row>
    <row r="132" spans="2:8" x14ac:dyDescent="0.25">
      <c r="B132"/>
      <c r="E132" s="15"/>
      <c r="F132" s="11" t="s">
        <v>134</v>
      </c>
      <c r="G132" s="9">
        <v>1092</v>
      </c>
      <c r="H132" s="16">
        <f>G132/G134</f>
        <v>0.31515151515151513</v>
      </c>
    </row>
    <row r="133" spans="2:8" ht="16.5" thickBot="1" x14ac:dyDescent="0.3">
      <c r="B133"/>
      <c r="E133" s="15"/>
      <c r="F133" s="23" t="s">
        <v>135</v>
      </c>
      <c r="G133" s="28">
        <v>304</v>
      </c>
      <c r="H133" s="29">
        <f>G133/G134</f>
        <v>8.7734487734487734E-2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3465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2580</v>
      </c>
      <c r="H137" s="16">
        <f>G137/G139</f>
        <v>0.73399715504978658</v>
      </c>
    </row>
    <row r="138" spans="2:8" ht="16.5" thickBot="1" x14ac:dyDescent="0.3">
      <c r="B138"/>
      <c r="E138" s="15"/>
      <c r="F138" s="23" t="s">
        <v>138</v>
      </c>
      <c r="G138" s="28">
        <v>935</v>
      </c>
      <c r="H138" s="29">
        <f>G138/G139</f>
        <v>0.26600284495021337</v>
      </c>
    </row>
    <row r="139" spans="2:8" ht="16.5" thickBot="1" x14ac:dyDescent="0.3">
      <c r="B139"/>
      <c r="E139" s="27"/>
      <c r="F139" s="39" t="s">
        <v>15</v>
      </c>
      <c r="G139" s="45">
        <f>SUM(G137:G138)</f>
        <v>3515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1456</v>
      </c>
      <c r="H142" s="16">
        <f>G142/G146</f>
        <v>0.40455682133926091</v>
      </c>
    </row>
    <row r="143" spans="2:8" x14ac:dyDescent="0.25">
      <c r="E143" s="15"/>
      <c r="F143" s="11" t="s">
        <v>141</v>
      </c>
      <c r="G143" s="9">
        <v>807</v>
      </c>
      <c r="H143" s="16">
        <f>G143/G146</f>
        <v>0.22422895248680189</v>
      </c>
    </row>
    <row r="144" spans="2:8" x14ac:dyDescent="0.25">
      <c r="E144" s="15"/>
      <c r="F144" s="11" t="s">
        <v>142</v>
      </c>
      <c r="G144" s="9">
        <v>476</v>
      </c>
      <c r="H144" s="16">
        <f>G144/G146</f>
        <v>0.13225896082245067</v>
      </c>
    </row>
    <row r="145" spans="5:8" ht="16.5" thickBot="1" x14ac:dyDescent="0.3">
      <c r="E145" s="15"/>
      <c r="F145" s="23" t="s">
        <v>143</v>
      </c>
      <c r="G145" s="28">
        <v>860</v>
      </c>
      <c r="H145" s="29">
        <f>G145/G146</f>
        <v>0.23895526535148653</v>
      </c>
    </row>
    <row r="146" spans="5:8" ht="16.5" thickBot="1" x14ac:dyDescent="0.3">
      <c r="E146" s="27"/>
      <c r="F146" s="39" t="s">
        <v>15</v>
      </c>
      <c r="G146" s="45">
        <f>SUM(G142:G145)</f>
        <v>3599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1719</v>
      </c>
      <c r="H149" s="16">
        <f>G149/G152</f>
        <v>0.49481865284974091</v>
      </c>
    </row>
    <row r="150" spans="5:8" x14ac:dyDescent="0.25">
      <c r="E150" s="15"/>
      <c r="F150" s="11" t="s">
        <v>146</v>
      </c>
      <c r="G150" s="9">
        <v>654</v>
      </c>
      <c r="H150" s="16">
        <f>G150/G152</f>
        <v>0.18825561312607944</v>
      </c>
    </row>
    <row r="151" spans="5:8" ht="16.5" thickBot="1" x14ac:dyDescent="0.3">
      <c r="E151" s="15"/>
      <c r="F151" s="23" t="s">
        <v>147</v>
      </c>
      <c r="G151" s="28">
        <v>1101</v>
      </c>
      <c r="H151" s="29">
        <f>G151/G152</f>
        <v>0.31692573402417962</v>
      </c>
    </row>
    <row r="152" spans="5:8" ht="16.5" thickBot="1" x14ac:dyDescent="0.3">
      <c r="E152" s="27"/>
      <c r="F152" s="39" t="s">
        <v>15</v>
      </c>
      <c r="G152" s="45">
        <f>SUM(G149:G151)</f>
        <v>3474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1801</v>
      </c>
      <c r="H155" s="16">
        <f>G155/G158</f>
        <v>0.52707052970441903</v>
      </c>
    </row>
    <row r="156" spans="5:8" x14ac:dyDescent="0.25">
      <c r="E156" s="15"/>
      <c r="F156" s="11" t="s">
        <v>150</v>
      </c>
      <c r="G156" s="9">
        <v>507</v>
      </c>
      <c r="H156" s="16">
        <f>G156/G158</f>
        <v>0.14837576821773485</v>
      </c>
    </row>
    <row r="157" spans="5:8" ht="16.5" thickBot="1" x14ac:dyDescent="0.3">
      <c r="E157" s="15"/>
      <c r="F157" s="23" t="s">
        <v>151</v>
      </c>
      <c r="G157" s="28">
        <v>1109</v>
      </c>
      <c r="H157" s="29">
        <f>G157/G158</f>
        <v>0.32455370207784606</v>
      </c>
    </row>
    <row r="158" spans="5:8" ht="16.5" thickBot="1" x14ac:dyDescent="0.3">
      <c r="E158" s="27"/>
      <c r="F158" s="39" t="s">
        <v>15</v>
      </c>
      <c r="G158" s="45">
        <f>SUM(G155:G157)</f>
        <v>3417</v>
      </c>
      <c r="H158" s="34">
        <f>SUM(H155:H157)</f>
        <v>0.99999999999999989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2032</v>
      </c>
      <c r="H161" s="16">
        <f>G161/G163</f>
        <v>0.60458196965188937</v>
      </c>
    </row>
    <row r="162" spans="5:8" ht="16.5" thickBot="1" x14ac:dyDescent="0.3">
      <c r="E162" s="15"/>
      <c r="F162" s="23" t="s">
        <v>154</v>
      </c>
      <c r="G162" s="28">
        <v>1329</v>
      </c>
      <c r="H162" s="29">
        <f>G162/G163</f>
        <v>0.39541803034811068</v>
      </c>
    </row>
    <row r="163" spans="5:8" ht="16.5" thickBot="1" x14ac:dyDescent="0.3">
      <c r="E163" s="27"/>
      <c r="F163" s="39" t="s">
        <v>15</v>
      </c>
      <c r="G163" s="45">
        <f>SUM(G161:G162)</f>
        <v>3361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1706</v>
      </c>
      <c r="H166" s="16">
        <f>G166/G168</f>
        <v>0.52283174992338344</v>
      </c>
    </row>
    <row r="167" spans="5:8" ht="16.5" thickBot="1" x14ac:dyDescent="0.3">
      <c r="E167" s="15"/>
      <c r="F167" s="23" t="s">
        <v>157</v>
      </c>
      <c r="G167" s="28">
        <v>1557</v>
      </c>
      <c r="H167" s="29">
        <f>G167/G168</f>
        <v>0.47716825007661662</v>
      </c>
    </row>
    <row r="168" spans="5:8" ht="16.5" thickBot="1" x14ac:dyDescent="0.3">
      <c r="E168" s="27"/>
      <c r="F168" s="39" t="s">
        <v>15</v>
      </c>
      <c r="G168" s="45">
        <f>SUM(G166:G167)</f>
        <v>3263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1607</v>
      </c>
      <c r="H171" s="16">
        <f>G171/G176</f>
        <v>0.21944558241157996</v>
      </c>
    </row>
    <row r="172" spans="5:8" x14ac:dyDescent="0.25">
      <c r="E172" s="15"/>
      <c r="F172" s="11" t="s">
        <v>50</v>
      </c>
      <c r="G172" s="9">
        <v>2571</v>
      </c>
      <c r="H172" s="16">
        <f>G172/G176</f>
        <v>0.35108562064727572</v>
      </c>
    </row>
    <row r="173" spans="5:8" x14ac:dyDescent="0.25">
      <c r="E173" s="15"/>
      <c r="F173" s="11" t="s">
        <v>160</v>
      </c>
      <c r="G173" s="9">
        <v>1269</v>
      </c>
      <c r="H173" s="16">
        <f>G173/G176</f>
        <v>0.17328963539532979</v>
      </c>
    </row>
    <row r="174" spans="5:8" x14ac:dyDescent="0.25">
      <c r="E174" s="15"/>
      <c r="F174" s="11" t="s">
        <v>161</v>
      </c>
      <c r="G174" s="9">
        <v>579</v>
      </c>
      <c r="H174" s="16">
        <f>G174/G176</f>
        <v>7.9065956575174109E-2</v>
      </c>
    </row>
    <row r="175" spans="5:8" ht="16.5" thickBot="1" x14ac:dyDescent="0.3">
      <c r="E175" s="15"/>
      <c r="F175" s="23" t="s">
        <v>162</v>
      </c>
      <c r="G175" s="28">
        <v>1297</v>
      </c>
      <c r="H175" s="29">
        <f>G175/G176</f>
        <v>0.17711320497064045</v>
      </c>
    </row>
    <row r="176" spans="5:8" ht="16.5" thickBot="1" x14ac:dyDescent="0.3">
      <c r="E176" s="27"/>
      <c r="F176" s="39" t="s">
        <v>15</v>
      </c>
      <c r="G176" s="45">
        <f>SUM(G171:G175)</f>
        <v>7323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5883</v>
      </c>
      <c r="H179" s="16">
        <f>G179/G181</f>
        <v>0.82684469430780039</v>
      </c>
    </row>
    <row r="180" spans="5:8" ht="16.5" thickBot="1" x14ac:dyDescent="0.3">
      <c r="E180" s="15"/>
      <c r="F180" s="23" t="s">
        <v>165</v>
      </c>
      <c r="G180" s="28">
        <v>1232</v>
      </c>
      <c r="H180" s="29">
        <f>G180/G181</f>
        <v>0.17315530569219958</v>
      </c>
    </row>
    <row r="181" spans="5:8" ht="16.5" thickBot="1" x14ac:dyDescent="0.3">
      <c r="E181" s="27"/>
      <c r="F181" s="39" t="s">
        <v>15</v>
      </c>
      <c r="G181" s="45">
        <f>SUM(G179:G180)</f>
        <v>7115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3933</v>
      </c>
      <c r="H184" s="16">
        <f>G184/G186</f>
        <v>0.57390923683058515</v>
      </c>
    </row>
    <row r="185" spans="5:8" ht="16.5" thickBot="1" x14ac:dyDescent="0.3">
      <c r="E185" s="15"/>
      <c r="F185" s="23" t="s">
        <v>168</v>
      </c>
      <c r="G185" s="28">
        <v>2920</v>
      </c>
      <c r="H185" s="29">
        <f>G185/G186</f>
        <v>0.42609076316941485</v>
      </c>
    </row>
    <row r="186" spans="5:8" ht="16.5" thickBot="1" x14ac:dyDescent="0.3">
      <c r="E186" s="27"/>
      <c r="F186" s="39" t="s">
        <v>15</v>
      </c>
      <c r="G186" s="45">
        <f>SUM(G184:G185)</f>
        <v>6853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4</v>
      </c>
      <c r="C3" s="16">
        <f>B3/B16</f>
        <v>1.4134275618374558E-2</v>
      </c>
      <c r="E3" s="15" t="s">
        <v>56</v>
      </c>
      <c r="F3" s="8" t="s">
        <v>57</v>
      </c>
      <c r="G3" s="9">
        <v>20</v>
      </c>
      <c r="H3" s="16">
        <f>G3/G5</f>
        <v>0.43478260869565216</v>
      </c>
      <c r="J3" s="15"/>
      <c r="K3" s="8" t="s">
        <v>173</v>
      </c>
      <c r="L3" s="9">
        <v>37</v>
      </c>
      <c r="M3" s="16">
        <f>L3/L5</f>
        <v>0.71153846153846156</v>
      </c>
    </row>
    <row r="4" spans="1:13" ht="16.5" thickBot="1" x14ac:dyDescent="0.3">
      <c r="A4" s="15" t="s">
        <v>3</v>
      </c>
      <c r="B4" s="9">
        <v>21</v>
      </c>
      <c r="C4" s="16">
        <f>B4/B16</f>
        <v>7.4204946996466431E-2</v>
      </c>
      <c r="E4" s="15"/>
      <c r="F4" s="24" t="s">
        <v>58</v>
      </c>
      <c r="G4" s="28">
        <v>26</v>
      </c>
      <c r="H4" s="29">
        <f>G4/G5</f>
        <v>0.56521739130434778</v>
      </c>
      <c r="J4" s="15"/>
      <c r="K4" s="10" t="s">
        <v>172</v>
      </c>
      <c r="L4" s="28">
        <v>15</v>
      </c>
      <c r="M4" s="29">
        <f>L4/L5</f>
        <v>0.28846153846153844</v>
      </c>
    </row>
    <row r="5" spans="1:13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46</v>
      </c>
      <c r="H5" s="34">
        <f>SUM(H3:H4)</f>
        <v>1</v>
      </c>
      <c r="J5" s="27"/>
      <c r="K5" s="32" t="s">
        <v>15</v>
      </c>
      <c r="L5" s="45">
        <f>SUM(L3:L4)</f>
        <v>52</v>
      </c>
      <c r="M5" s="34">
        <f>SUM(M3:M4)</f>
        <v>1</v>
      </c>
    </row>
    <row r="6" spans="1:13" ht="16.5" thickBot="1" x14ac:dyDescent="0.3">
      <c r="A6" s="15" t="s">
        <v>5</v>
      </c>
      <c r="B6" s="9">
        <v>45</v>
      </c>
      <c r="C6" s="16">
        <f>B6/B16</f>
        <v>0.15901060070671377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16</v>
      </c>
      <c r="H8" s="16">
        <f>G8/G11</f>
        <v>0.33333333333333331</v>
      </c>
      <c r="J8" s="15"/>
      <c r="K8" s="8" t="s">
        <v>210</v>
      </c>
      <c r="L8" s="9">
        <v>37</v>
      </c>
      <c r="M8" s="16">
        <f>L8/L10</f>
        <v>0.69811320754716977</v>
      </c>
    </row>
    <row r="9" spans="1:13" ht="16.5" thickBot="1" x14ac:dyDescent="0.3">
      <c r="A9" s="15" t="s">
        <v>8</v>
      </c>
      <c r="B9" s="9">
        <v>1</v>
      </c>
      <c r="C9" s="16">
        <f>B9/B16</f>
        <v>3.5335689045936395E-3</v>
      </c>
      <c r="E9" s="15"/>
      <c r="F9" s="8" t="s">
        <v>61</v>
      </c>
      <c r="G9" s="9">
        <v>19</v>
      </c>
      <c r="H9" s="16">
        <f>G9/G11</f>
        <v>0.39583333333333331</v>
      </c>
      <c r="J9" s="15"/>
      <c r="K9" s="24" t="s">
        <v>211</v>
      </c>
      <c r="L9" s="28">
        <v>16</v>
      </c>
      <c r="M9" s="29">
        <f>L9/L10</f>
        <v>0.30188679245283018</v>
      </c>
    </row>
    <row r="10" spans="1:13" ht="16.5" thickBot="1" x14ac:dyDescent="0.3">
      <c r="A10" s="15" t="s">
        <v>9</v>
      </c>
      <c r="B10" s="9">
        <v>4</v>
      </c>
      <c r="C10" s="16">
        <f>B10/B16</f>
        <v>1.4134275618374558E-2</v>
      </c>
      <c r="E10" s="15"/>
      <c r="F10" s="24" t="s">
        <v>62</v>
      </c>
      <c r="G10" s="28">
        <v>13</v>
      </c>
      <c r="H10" s="29">
        <f>G10/G11</f>
        <v>0.27083333333333331</v>
      </c>
      <c r="J10" s="27"/>
      <c r="K10" s="32" t="s">
        <v>15</v>
      </c>
      <c r="L10" s="45">
        <f>SUM(L8:L9)</f>
        <v>53</v>
      </c>
      <c r="M10" s="34">
        <f>SUM(M8:M9)</f>
        <v>1</v>
      </c>
    </row>
    <row r="11" spans="1:13" ht="16.5" thickBot="1" x14ac:dyDescent="0.3">
      <c r="A11" s="15" t="s">
        <v>10</v>
      </c>
      <c r="B11" s="9">
        <v>0</v>
      </c>
      <c r="C11" s="16">
        <f>B11/B16</f>
        <v>0</v>
      </c>
      <c r="E11" s="27"/>
      <c r="F11" s="32" t="s">
        <v>15</v>
      </c>
      <c r="G11" s="45">
        <f>SUM(G8:G10)</f>
        <v>48</v>
      </c>
      <c r="H11" s="34">
        <f>SUM(H8:H10)</f>
        <v>1</v>
      </c>
    </row>
    <row r="12" spans="1:13" ht="16.5" thickBot="1" x14ac:dyDescent="0.3">
      <c r="A12" s="15" t="s">
        <v>11</v>
      </c>
      <c r="B12" s="9">
        <v>39</v>
      </c>
      <c r="C12" s="16">
        <f>B12/B16</f>
        <v>0.13780918727915195</v>
      </c>
      <c r="F12" s="4"/>
      <c r="J12" s="12" t="s">
        <v>215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27</v>
      </c>
      <c r="M13" s="16">
        <f>L13/L15</f>
        <v>0.54</v>
      </c>
    </row>
    <row r="14" spans="1:13" ht="16.5" thickBot="1" x14ac:dyDescent="0.3">
      <c r="A14" s="15" t="s">
        <v>13</v>
      </c>
      <c r="B14" s="9">
        <v>168</v>
      </c>
      <c r="C14" s="16">
        <f>B14/B16</f>
        <v>0.59363957597173145</v>
      </c>
      <c r="E14" s="21"/>
      <c r="F14" s="10" t="s">
        <v>64</v>
      </c>
      <c r="G14" s="9">
        <v>18</v>
      </c>
      <c r="H14" s="16">
        <f>G14/G17</f>
        <v>0.375</v>
      </c>
      <c r="J14" s="15"/>
      <c r="K14" s="10" t="s">
        <v>212</v>
      </c>
      <c r="L14" s="28">
        <v>23</v>
      </c>
      <c r="M14" s="29">
        <f>L14/L15</f>
        <v>0.46</v>
      </c>
    </row>
    <row r="15" spans="1:13" ht="16.5" thickBot="1" x14ac:dyDescent="0.3">
      <c r="A15" s="22" t="s">
        <v>14</v>
      </c>
      <c r="B15" s="28">
        <v>1</v>
      </c>
      <c r="C15" s="29">
        <f>B15/B16</f>
        <v>3.5335689045936395E-3</v>
      </c>
      <c r="E15" s="21"/>
      <c r="F15" s="10" t="s">
        <v>65</v>
      </c>
      <c r="G15" s="9">
        <v>20</v>
      </c>
      <c r="H15" s="16">
        <f>G15/G17</f>
        <v>0.41666666666666669</v>
      </c>
      <c r="J15" s="27"/>
      <c r="K15" s="32" t="s">
        <v>15</v>
      </c>
      <c r="L15" s="45">
        <f>SUM(L13:L14)</f>
        <v>50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283</v>
      </c>
      <c r="C16" s="34">
        <f>SUM(C3:C15)</f>
        <v>1</v>
      </c>
      <c r="E16" s="15"/>
      <c r="F16" s="31" t="s">
        <v>66</v>
      </c>
      <c r="G16" s="28">
        <v>10</v>
      </c>
      <c r="H16" s="29">
        <f>G16/G17</f>
        <v>0.20833333333333334</v>
      </c>
    </row>
    <row r="17" spans="1:13" ht="16.5" thickBot="1" x14ac:dyDescent="0.3">
      <c r="E17" s="27"/>
      <c r="F17" s="38" t="s">
        <v>15</v>
      </c>
      <c r="G17" s="45">
        <f>SUM(G14:G16)</f>
        <v>48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25</v>
      </c>
      <c r="M18" s="16">
        <f>L18/L20</f>
        <v>0.6097560975609756</v>
      </c>
    </row>
    <row r="19" spans="1:13" ht="16.5" thickBot="1" x14ac:dyDescent="0.3">
      <c r="A19" s="15" t="s">
        <v>19</v>
      </c>
      <c r="B19" s="9">
        <v>3</v>
      </c>
      <c r="C19" s="16">
        <f>B19/B24</f>
        <v>1.276595744680851E-2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16</v>
      </c>
      <c r="M19" s="29">
        <f>L19/L20</f>
        <v>0.3902439024390244</v>
      </c>
    </row>
    <row r="20" spans="1:13" ht="16.5" thickBot="1" x14ac:dyDescent="0.3">
      <c r="A20" s="15" t="s">
        <v>20</v>
      </c>
      <c r="B20" s="9">
        <v>16</v>
      </c>
      <c r="C20" s="16">
        <f>B20/B24</f>
        <v>6.8085106382978725E-2</v>
      </c>
      <c r="E20" s="15"/>
      <c r="F20" s="11" t="s">
        <v>68</v>
      </c>
      <c r="G20" s="9">
        <v>31</v>
      </c>
      <c r="H20" s="16">
        <f>G20/G22</f>
        <v>0.67391304347826086</v>
      </c>
      <c r="J20" s="27"/>
      <c r="K20" s="32" t="s">
        <v>15</v>
      </c>
      <c r="L20" s="45">
        <f>SUM(L18:L19)</f>
        <v>41</v>
      </c>
      <c r="M20" s="34">
        <f>SUM(M18:M19)</f>
        <v>1</v>
      </c>
    </row>
    <row r="21" spans="1:13" ht="16.5" thickBot="1" x14ac:dyDescent="0.3">
      <c r="A21" s="15" t="s">
        <v>21</v>
      </c>
      <c r="B21" s="9">
        <v>56</v>
      </c>
      <c r="C21" s="16">
        <f>B21/B24</f>
        <v>0.23829787234042554</v>
      </c>
      <c r="E21" s="15"/>
      <c r="F21" s="23" t="s">
        <v>69</v>
      </c>
      <c r="G21" s="28">
        <v>15</v>
      </c>
      <c r="H21" s="29">
        <f>G21/G22</f>
        <v>0.32608695652173914</v>
      </c>
    </row>
    <row r="22" spans="1:13" ht="16.5" thickBot="1" x14ac:dyDescent="0.3">
      <c r="A22" s="15" t="s">
        <v>22</v>
      </c>
      <c r="B22" s="9">
        <v>3</v>
      </c>
      <c r="C22" s="16">
        <f>B22/B24</f>
        <v>1.276595744680851E-2</v>
      </c>
      <c r="E22" s="27"/>
      <c r="F22" s="39" t="s">
        <v>15</v>
      </c>
      <c r="G22" s="45">
        <f>SUM(G20:G21)</f>
        <v>46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157</v>
      </c>
      <c r="C23" s="29">
        <f>B23/B24</f>
        <v>0.66808510638297869</v>
      </c>
      <c r="F23" s="3"/>
      <c r="J23" s="15"/>
      <c r="K23" s="8" t="s">
        <v>265</v>
      </c>
      <c r="L23" s="9">
        <v>83</v>
      </c>
      <c r="M23" s="16">
        <f>L23/L25</f>
        <v>0.72173913043478266</v>
      </c>
    </row>
    <row r="24" spans="1:13" ht="16.5" thickBot="1" x14ac:dyDescent="0.3">
      <c r="A24" s="35" t="s">
        <v>15</v>
      </c>
      <c r="B24" s="45">
        <f>SUM(B19:B23)</f>
        <v>235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32</v>
      </c>
      <c r="M24" s="29">
        <f>L24/L25</f>
        <v>0.27826086956521739</v>
      </c>
    </row>
    <row r="25" spans="1:13" ht="16.5" thickBot="1" x14ac:dyDescent="0.3">
      <c r="E25" s="15"/>
      <c r="F25" s="11" t="s">
        <v>71</v>
      </c>
      <c r="G25" s="9">
        <v>17</v>
      </c>
      <c r="H25" s="16">
        <f>G25/G29</f>
        <v>0.35416666666666669</v>
      </c>
      <c r="J25" s="27"/>
      <c r="K25" s="32" t="s">
        <v>15</v>
      </c>
      <c r="L25" s="45">
        <f>SUM(L23:L24)</f>
        <v>115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8</v>
      </c>
      <c r="H26" s="16">
        <f>G26/G29</f>
        <v>0.16666666666666666</v>
      </c>
    </row>
    <row r="27" spans="1:13" x14ac:dyDescent="0.25">
      <c r="A27" s="15" t="s">
        <v>38</v>
      </c>
      <c r="B27" s="9">
        <v>62</v>
      </c>
      <c r="C27" s="16">
        <f>B27/B29</f>
        <v>0.32804232804232802</v>
      </c>
      <c r="E27" s="15"/>
      <c r="F27" s="11" t="s">
        <v>73</v>
      </c>
      <c r="G27" s="9">
        <v>5</v>
      </c>
      <c r="H27" s="16">
        <f>G27/G29</f>
        <v>0.10416666666666667</v>
      </c>
    </row>
    <row r="28" spans="1:13" ht="16.5" thickBot="1" x14ac:dyDescent="0.3">
      <c r="A28" s="22" t="s">
        <v>39</v>
      </c>
      <c r="B28" s="28">
        <v>127</v>
      </c>
      <c r="C28" s="29">
        <f>B28/B29</f>
        <v>0.67195767195767198</v>
      </c>
      <c r="E28" s="15"/>
      <c r="F28" s="23" t="s">
        <v>74</v>
      </c>
      <c r="G28" s="28">
        <v>18</v>
      </c>
      <c r="H28" s="29">
        <f>G28/G29</f>
        <v>0.375</v>
      </c>
    </row>
    <row r="29" spans="1:13" ht="16.5" thickBot="1" x14ac:dyDescent="0.3">
      <c r="A29" s="32" t="s">
        <v>15</v>
      </c>
      <c r="B29" s="45">
        <f>SUM(B27:B28)</f>
        <v>189</v>
      </c>
      <c r="C29" s="34">
        <f>SUM(C27:C28)</f>
        <v>1</v>
      </c>
      <c r="E29" s="27"/>
      <c r="F29" s="39" t="s">
        <v>15</v>
      </c>
      <c r="G29" s="45">
        <f>SUM(G25:G28)</f>
        <v>48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77</v>
      </c>
      <c r="C32" s="16">
        <f>B32/B34</f>
        <v>0.38500000000000001</v>
      </c>
      <c r="E32" s="15"/>
      <c r="F32" s="11" t="s">
        <v>628</v>
      </c>
      <c r="G32" s="95">
        <v>19</v>
      </c>
      <c r="H32" s="16">
        <f>G32/G37</f>
        <v>0.39583333333333331</v>
      </c>
    </row>
    <row r="33" spans="1:8" ht="16.5" thickBot="1" x14ac:dyDescent="0.3">
      <c r="A33" s="22" t="s">
        <v>54</v>
      </c>
      <c r="B33" s="28">
        <v>123</v>
      </c>
      <c r="C33" s="29">
        <f>B33/B34</f>
        <v>0.61499999999999999</v>
      </c>
      <c r="E33" s="15"/>
      <c r="F33" s="11" t="s">
        <v>629</v>
      </c>
      <c r="G33" s="95">
        <v>16</v>
      </c>
      <c r="H33" s="16">
        <f>G33/G37</f>
        <v>0.33333333333333331</v>
      </c>
    </row>
    <row r="34" spans="1:8" ht="16.5" thickBot="1" x14ac:dyDescent="0.3">
      <c r="A34" s="32" t="s">
        <v>15</v>
      </c>
      <c r="B34" s="45">
        <f>SUM(B32:B33)</f>
        <v>200</v>
      </c>
      <c r="C34" s="34">
        <f>SUM(C32:C33)</f>
        <v>1</v>
      </c>
      <c r="E34" s="15"/>
      <c r="F34" s="11" t="s">
        <v>630</v>
      </c>
      <c r="G34" s="95">
        <v>4</v>
      </c>
      <c r="H34" s="16">
        <f>G34/G37</f>
        <v>8.3333333333333329E-2</v>
      </c>
    </row>
    <row r="35" spans="1:8" x14ac:dyDescent="0.25">
      <c r="E35" s="15"/>
      <c r="F35" s="11" t="s">
        <v>631</v>
      </c>
      <c r="G35" s="95">
        <v>7</v>
      </c>
      <c r="H35" s="16">
        <f>G35/G37</f>
        <v>0.14583333333333334</v>
      </c>
    </row>
    <row r="36" spans="1:8" ht="16.5" thickBot="1" x14ac:dyDescent="0.3">
      <c r="E36" s="15"/>
      <c r="F36" s="23" t="s">
        <v>632</v>
      </c>
      <c r="G36" s="96">
        <v>2</v>
      </c>
      <c r="H36" s="29">
        <f>G36/G37</f>
        <v>4.1666666666666664E-2</v>
      </c>
    </row>
    <row r="37" spans="1:8" ht="16.5" thickBot="1" x14ac:dyDescent="0.3">
      <c r="E37" s="27"/>
      <c r="F37" s="39" t="s">
        <v>15</v>
      </c>
      <c r="G37" s="97">
        <f>SUM(G32:G36)</f>
        <v>48</v>
      </c>
      <c r="H37" s="37">
        <f>SUM(H32:H36)</f>
        <v>1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16</v>
      </c>
      <c r="H40" s="16">
        <f>G40/G44</f>
        <v>0.36363636363636365</v>
      </c>
    </row>
    <row r="41" spans="1:8" x14ac:dyDescent="0.25">
      <c r="E41" s="15"/>
      <c r="F41" s="11" t="s">
        <v>77</v>
      </c>
      <c r="G41" s="9">
        <v>6</v>
      </c>
      <c r="H41" s="16">
        <f>G41/G44</f>
        <v>0.13636363636363635</v>
      </c>
    </row>
    <row r="42" spans="1:8" x14ac:dyDescent="0.25">
      <c r="B42"/>
      <c r="E42" s="15"/>
      <c r="F42" s="11" t="s">
        <v>78</v>
      </c>
      <c r="G42" s="9">
        <v>15</v>
      </c>
      <c r="H42" s="16">
        <f>G42/G44</f>
        <v>0.34090909090909088</v>
      </c>
    </row>
    <row r="43" spans="1:8" ht="16.5" thickBot="1" x14ac:dyDescent="0.3">
      <c r="B43"/>
      <c r="E43" s="15"/>
      <c r="F43" s="23" t="s">
        <v>79</v>
      </c>
      <c r="G43" s="28">
        <v>7</v>
      </c>
      <c r="H43" s="29">
        <f>G43/G44</f>
        <v>0.15909090909090909</v>
      </c>
    </row>
    <row r="44" spans="1:8" ht="16.5" thickBot="1" x14ac:dyDescent="0.3">
      <c r="B44"/>
      <c r="E44" s="27"/>
      <c r="F44" s="39" t="s">
        <v>15</v>
      </c>
      <c r="G44" s="45">
        <f>SUM(G40:G43)</f>
        <v>44</v>
      </c>
      <c r="H44" s="34">
        <f>SUM(H40:H43)</f>
        <v>0.99999999999999989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27</v>
      </c>
      <c r="H47" s="16">
        <f>G47/G49</f>
        <v>0.67500000000000004</v>
      </c>
    </row>
    <row r="48" spans="1:8" ht="16.5" thickBot="1" x14ac:dyDescent="0.3">
      <c r="B48"/>
      <c r="E48" s="15"/>
      <c r="F48" s="23" t="s">
        <v>82</v>
      </c>
      <c r="G48" s="28">
        <v>13</v>
      </c>
      <c r="H48" s="29">
        <f>G48/G49</f>
        <v>0.32500000000000001</v>
      </c>
    </row>
    <row r="49" spans="2:8" ht="16.5" thickBot="1" x14ac:dyDescent="0.3">
      <c r="B49"/>
      <c r="E49" s="27"/>
      <c r="F49" s="39" t="s">
        <v>15</v>
      </c>
      <c r="G49" s="45">
        <f>SUM(G47:G48)</f>
        <v>40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29</v>
      </c>
      <c r="H52" s="16">
        <f>G52/G54</f>
        <v>0.74358974358974361</v>
      </c>
    </row>
    <row r="53" spans="2:8" ht="16.5" thickBot="1" x14ac:dyDescent="0.3">
      <c r="B53"/>
      <c r="E53" s="15"/>
      <c r="F53" s="23" t="s">
        <v>85</v>
      </c>
      <c r="G53" s="28">
        <v>10</v>
      </c>
      <c r="H53" s="29">
        <f>G53/G54</f>
        <v>0.25641025641025639</v>
      </c>
    </row>
    <row r="54" spans="2:8" ht="16.5" thickBot="1" x14ac:dyDescent="0.3">
      <c r="B54"/>
      <c r="E54" s="27"/>
      <c r="F54" s="39" t="s">
        <v>15</v>
      </c>
      <c r="G54" s="45">
        <f>SUM(G52:G53)</f>
        <v>39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22</v>
      </c>
      <c r="H57" s="16">
        <f>G57/G59</f>
        <v>0.51162790697674421</v>
      </c>
    </row>
    <row r="58" spans="2:8" ht="16.5" thickBot="1" x14ac:dyDescent="0.3">
      <c r="B58"/>
      <c r="E58" s="15"/>
      <c r="F58" s="23" t="s">
        <v>88</v>
      </c>
      <c r="G58" s="28">
        <v>21</v>
      </c>
      <c r="H58" s="29">
        <f>G58/G59</f>
        <v>0.48837209302325579</v>
      </c>
    </row>
    <row r="59" spans="2:8" ht="16.5" thickBot="1" x14ac:dyDescent="0.3">
      <c r="B59"/>
      <c r="E59" s="27"/>
      <c r="F59" s="39" t="s">
        <v>15</v>
      </c>
      <c r="G59" s="45">
        <f>SUM(G57:G58)</f>
        <v>43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25</v>
      </c>
      <c r="H62" s="16">
        <f>G62/G64</f>
        <v>0.55555555555555558</v>
      </c>
    </row>
    <row r="63" spans="2:8" ht="16.5" thickBot="1" x14ac:dyDescent="0.3">
      <c r="B63"/>
      <c r="E63" s="15"/>
      <c r="F63" s="23" t="s">
        <v>91</v>
      </c>
      <c r="G63" s="28">
        <v>20</v>
      </c>
      <c r="H63" s="29">
        <f>G63/G64</f>
        <v>0.44444444444444442</v>
      </c>
    </row>
    <row r="64" spans="2:8" ht="16.5" thickBot="1" x14ac:dyDescent="0.3">
      <c r="B64"/>
      <c r="E64" s="27"/>
      <c r="F64" s="39" t="s">
        <v>15</v>
      </c>
      <c r="G64" s="45">
        <f>SUM(G62:G63)</f>
        <v>45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26</v>
      </c>
      <c r="H67" s="16">
        <f>G67/G70</f>
        <v>0.45614035087719296</v>
      </c>
    </row>
    <row r="68" spans="2:8" x14ac:dyDescent="0.25">
      <c r="B68"/>
      <c r="E68" s="15"/>
      <c r="F68" s="11" t="s">
        <v>94</v>
      </c>
      <c r="G68" s="9">
        <v>15</v>
      </c>
      <c r="H68" s="16">
        <f>G68/G70</f>
        <v>0.26315789473684209</v>
      </c>
    </row>
    <row r="69" spans="2:8" ht="16.5" thickBot="1" x14ac:dyDescent="0.3">
      <c r="B69"/>
      <c r="E69" s="15"/>
      <c r="F69" s="23" t="s">
        <v>95</v>
      </c>
      <c r="G69" s="28">
        <v>16</v>
      </c>
      <c r="H69" s="29">
        <f>G69/G70</f>
        <v>0.2807017543859649</v>
      </c>
    </row>
    <row r="70" spans="2:8" ht="16.5" thickBot="1" x14ac:dyDescent="0.3">
      <c r="B70"/>
      <c r="E70" s="27"/>
      <c r="F70" s="39" t="s">
        <v>15</v>
      </c>
      <c r="G70" s="45">
        <f>SUM(G67:G69)</f>
        <v>57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15</v>
      </c>
      <c r="H73" s="16">
        <f>G73/G75</f>
        <v>0.27777777777777779</v>
      </c>
    </row>
    <row r="74" spans="2:8" ht="16.5" thickBot="1" x14ac:dyDescent="0.3">
      <c r="B74"/>
      <c r="E74" s="15"/>
      <c r="F74" s="23" t="s">
        <v>98</v>
      </c>
      <c r="G74" s="28">
        <v>39</v>
      </c>
      <c r="H74" s="29">
        <f>G74/G75</f>
        <v>0.72222222222222221</v>
      </c>
    </row>
    <row r="75" spans="2:8" ht="16.5" thickBot="1" x14ac:dyDescent="0.3">
      <c r="B75"/>
      <c r="E75" s="27"/>
      <c r="F75" s="39" t="s">
        <v>15</v>
      </c>
      <c r="G75" s="45">
        <f>SUM(G73:G74)</f>
        <v>54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24</v>
      </c>
      <c r="H78" s="16">
        <f>G78/G82</f>
        <v>0.42105263157894735</v>
      </c>
    </row>
    <row r="79" spans="2:8" x14ac:dyDescent="0.25">
      <c r="B79"/>
      <c r="E79" s="22"/>
      <c r="F79" s="23" t="s">
        <v>101</v>
      </c>
      <c r="G79" s="28">
        <v>9</v>
      </c>
      <c r="H79" s="29">
        <f>G79/G82</f>
        <v>0.15789473684210525</v>
      </c>
    </row>
    <row r="80" spans="2:8" x14ac:dyDescent="0.25">
      <c r="B80"/>
      <c r="E80" s="15"/>
      <c r="F80" s="11" t="s">
        <v>635</v>
      </c>
      <c r="G80" s="9">
        <v>18</v>
      </c>
      <c r="H80" s="16">
        <f>G80/G82</f>
        <v>0.31578947368421051</v>
      </c>
    </row>
    <row r="81" spans="2:8" ht="16.5" thickBot="1" x14ac:dyDescent="0.3">
      <c r="B81"/>
      <c r="E81" s="17"/>
      <c r="F81" s="91" t="s">
        <v>636</v>
      </c>
      <c r="G81" s="40">
        <v>6</v>
      </c>
      <c r="H81" s="41">
        <f>G81/G82</f>
        <v>0.10526315789473684</v>
      </c>
    </row>
    <row r="82" spans="2:8" ht="16.5" thickBot="1" x14ac:dyDescent="0.3">
      <c r="B82"/>
      <c r="E82" s="104"/>
      <c r="F82" s="105" t="s">
        <v>15</v>
      </c>
      <c r="G82" s="106">
        <f>SUM(G78:G81)</f>
        <v>57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16</v>
      </c>
      <c r="H85" s="16">
        <f>G85/G88</f>
        <v>0.30188679245283018</v>
      </c>
    </row>
    <row r="86" spans="2:8" x14ac:dyDescent="0.25">
      <c r="B86"/>
      <c r="E86" s="15"/>
      <c r="F86" s="11" t="s">
        <v>104</v>
      </c>
      <c r="G86" s="9">
        <v>20</v>
      </c>
      <c r="H86" s="16">
        <f>G86/G88</f>
        <v>0.37735849056603776</v>
      </c>
    </row>
    <row r="87" spans="2:8" ht="16.5" thickBot="1" x14ac:dyDescent="0.3">
      <c r="B87"/>
      <c r="E87" s="15"/>
      <c r="F87" s="23" t="s">
        <v>105</v>
      </c>
      <c r="G87" s="28">
        <v>17</v>
      </c>
      <c r="H87" s="29">
        <f>G87/G88</f>
        <v>0.32075471698113206</v>
      </c>
    </row>
    <row r="88" spans="2:8" ht="16.5" thickBot="1" x14ac:dyDescent="0.3">
      <c r="B88"/>
      <c r="E88" s="27"/>
      <c r="F88" s="39" t="s">
        <v>15</v>
      </c>
      <c r="G88" s="45">
        <f>SUM(G85:G87)</f>
        <v>53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35</v>
      </c>
      <c r="H91" s="16">
        <f>G91/G93</f>
        <v>0.660377358490566</v>
      </c>
    </row>
    <row r="92" spans="2:8" ht="16.5" thickBot="1" x14ac:dyDescent="0.3">
      <c r="B92"/>
      <c r="E92" s="15"/>
      <c r="F92" s="23" t="s">
        <v>108</v>
      </c>
      <c r="G92" s="28">
        <v>18</v>
      </c>
      <c r="H92" s="29">
        <f>G92/G93</f>
        <v>0.33962264150943394</v>
      </c>
    </row>
    <row r="93" spans="2:8" ht="16.5" thickBot="1" x14ac:dyDescent="0.3">
      <c r="B93"/>
      <c r="E93" s="27"/>
      <c r="F93" s="39" t="s">
        <v>15</v>
      </c>
      <c r="G93" s="45">
        <f>SUM(G91:G92)</f>
        <v>53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22</v>
      </c>
      <c r="H96" s="16">
        <f>G96/G98</f>
        <v>0.46808510638297873</v>
      </c>
    </row>
    <row r="97" spans="2:8" ht="16.5" thickBot="1" x14ac:dyDescent="0.3">
      <c r="B97"/>
      <c r="E97" s="15"/>
      <c r="F97" s="23" t="s">
        <v>111</v>
      </c>
      <c r="G97" s="28">
        <v>25</v>
      </c>
      <c r="H97" s="29">
        <f>G97/G98</f>
        <v>0.53191489361702127</v>
      </c>
    </row>
    <row r="98" spans="2:8" ht="16.5" thickBot="1" x14ac:dyDescent="0.3">
      <c r="B98"/>
      <c r="E98" s="27"/>
      <c r="F98" s="39" t="s">
        <v>15</v>
      </c>
      <c r="G98" s="45">
        <f>SUM(G96:G97)</f>
        <v>47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15</v>
      </c>
      <c r="H101" s="16">
        <f>G101/G103</f>
        <v>0.4838709677419355</v>
      </c>
    </row>
    <row r="102" spans="2:8" ht="16.5" thickBot="1" x14ac:dyDescent="0.3">
      <c r="B102"/>
      <c r="E102" s="15"/>
      <c r="F102" s="23" t="s">
        <v>114</v>
      </c>
      <c r="G102" s="28">
        <v>16</v>
      </c>
      <c r="H102" s="29">
        <f>G102/G103</f>
        <v>0.5161290322580645</v>
      </c>
    </row>
    <row r="103" spans="2:8" ht="16.5" thickBot="1" x14ac:dyDescent="0.3">
      <c r="B103"/>
      <c r="E103" s="27"/>
      <c r="F103" s="39" t="s">
        <v>15</v>
      </c>
      <c r="G103" s="45">
        <f>SUM(G101:G102)</f>
        <v>31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13</v>
      </c>
      <c r="H106" s="16">
        <f>G106/G108</f>
        <v>0.41935483870967744</v>
      </c>
    </row>
    <row r="107" spans="2:8" ht="16.5" thickBot="1" x14ac:dyDescent="0.3">
      <c r="B107"/>
      <c r="E107" s="15"/>
      <c r="F107" s="23" t="s">
        <v>117</v>
      </c>
      <c r="G107" s="28">
        <v>18</v>
      </c>
      <c r="H107" s="29">
        <f>G107/G108</f>
        <v>0.58064516129032262</v>
      </c>
    </row>
    <row r="108" spans="2:8" ht="16.5" thickBot="1" x14ac:dyDescent="0.3">
      <c r="B108"/>
      <c r="E108" s="27"/>
      <c r="F108" s="39" t="s">
        <v>15</v>
      </c>
      <c r="G108" s="45">
        <f>SUM(G106:G107)</f>
        <v>31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16</v>
      </c>
      <c r="H111" s="16">
        <f>G111/G116</f>
        <v>0.32</v>
      </c>
    </row>
    <row r="112" spans="2:8" x14ac:dyDescent="0.25">
      <c r="B112"/>
      <c r="E112" s="15"/>
      <c r="F112" s="11" t="s">
        <v>120</v>
      </c>
      <c r="G112" s="9">
        <v>5</v>
      </c>
      <c r="H112" s="16">
        <f>G112/G116</f>
        <v>0.1</v>
      </c>
    </row>
    <row r="113" spans="2:8" x14ac:dyDescent="0.25">
      <c r="B113"/>
      <c r="E113" s="15"/>
      <c r="F113" s="11" t="s">
        <v>121</v>
      </c>
      <c r="G113" s="9">
        <v>14</v>
      </c>
      <c r="H113" s="16">
        <f>G113/G116</f>
        <v>0.28000000000000003</v>
      </c>
    </row>
    <row r="114" spans="2:8" x14ac:dyDescent="0.25">
      <c r="B114"/>
      <c r="E114" s="15"/>
      <c r="F114" s="11" t="s">
        <v>122</v>
      </c>
      <c r="G114" s="9">
        <v>7</v>
      </c>
      <c r="H114" s="16">
        <f>G114/G116</f>
        <v>0.14000000000000001</v>
      </c>
    </row>
    <row r="115" spans="2:8" ht="16.5" thickBot="1" x14ac:dyDescent="0.3">
      <c r="B115"/>
      <c r="E115" s="15"/>
      <c r="F115" s="23" t="s">
        <v>123</v>
      </c>
      <c r="G115" s="28">
        <v>8</v>
      </c>
      <c r="H115" s="29">
        <f>G115/G116</f>
        <v>0.16</v>
      </c>
    </row>
    <row r="116" spans="2:8" ht="16.5" thickBot="1" x14ac:dyDescent="0.3">
      <c r="B116"/>
      <c r="E116" s="27"/>
      <c r="F116" s="39" t="s">
        <v>15</v>
      </c>
      <c r="G116" s="45">
        <f>SUM(G111:G115)</f>
        <v>50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16</v>
      </c>
      <c r="H119" s="16">
        <f>G119/G121</f>
        <v>0.33333333333333331</v>
      </c>
    </row>
    <row r="120" spans="2:8" ht="16.5" thickBot="1" x14ac:dyDescent="0.3">
      <c r="B120"/>
      <c r="E120" s="15"/>
      <c r="F120" s="23" t="s">
        <v>126</v>
      </c>
      <c r="G120" s="28">
        <v>32</v>
      </c>
      <c r="H120" s="29">
        <f>G120/G121</f>
        <v>0.66666666666666663</v>
      </c>
    </row>
    <row r="121" spans="2:8" ht="16.5" thickBot="1" x14ac:dyDescent="0.3">
      <c r="B121"/>
      <c r="E121" s="27"/>
      <c r="F121" s="39" t="s">
        <v>15</v>
      </c>
      <c r="G121" s="45">
        <f>SUM(G119:G120)</f>
        <v>48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18</v>
      </c>
      <c r="H124" s="16">
        <f>G124/G127</f>
        <v>0.39130434782608697</v>
      </c>
    </row>
    <row r="125" spans="2:8" x14ac:dyDescent="0.25">
      <c r="B125"/>
      <c r="E125" s="15"/>
      <c r="F125" s="11" t="s">
        <v>129</v>
      </c>
      <c r="G125" s="9">
        <v>11</v>
      </c>
      <c r="H125" s="16">
        <f>G125/G127</f>
        <v>0.2391304347826087</v>
      </c>
    </row>
    <row r="126" spans="2:8" ht="16.5" thickBot="1" x14ac:dyDescent="0.3">
      <c r="B126"/>
      <c r="E126" s="15"/>
      <c r="F126" s="23" t="s">
        <v>130</v>
      </c>
      <c r="G126" s="28">
        <v>17</v>
      </c>
      <c r="H126" s="29">
        <f>G126/G127</f>
        <v>0.36956521739130432</v>
      </c>
    </row>
    <row r="127" spans="2:8" ht="16.5" thickBot="1" x14ac:dyDescent="0.3">
      <c r="B127"/>
      <c r="E127" s="27"/>
      <c r="F127" s="39" t="s">
        <v>15</v>
      </c>
      <c r="G127" s="45">
        <f>SUM(G124:G126)</f>
        <v>46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22</v>
      </c>
      <c r="H130" s="16">
        <f>G130/G134</f>
        <v>0.44</v>
      </c>
    </row>
    <row r="131" spans="2:8" x14ac:dyDescent="0.25">
      <c r="B131"/>
      <c r="E131" s="15"/>
      <c r="F131" s="11" t="s">
        <v>133</v>
      </c>
      <c r="G131" s="9">
        <v>4</v>
      </c>
      <c r="H131" s="16">
        <f>G131/G134</f>
        <v>0.08</v>
      </c>
    </row>
    <row r="132" spans="2:8" x14ac:dyDescent="0.25">
      <c r="B132"/>
      <c r="E132" s="15"/>
      <c r="F132" s="11" t="s">
        <v>134</v>
      </c>
      <c r="G132" s="9">
        <v>21</v>
      </c>
      <c r="H132" s="16">
        <f>G132/G134</f>
        <v>0.42</v>
      </c>
    </row>
    <row r="133" spans="2:8" ht="16.5" thickBot="1" x14ac:dyDescent="0.3">
      <c r="B133"/>
      <c r="E133" s="15"/>
      <c r="F133" s="23" t="s">
        <v>135</v>
      </c>
      <c r="G133" s="28">
        <v>3</v>
      </c>
      <c r="H133" s="29">
        <f>G133/G134</f>
        <v>0.06</v>
      </c>
    </row>
    <row r="134" spans="2:8" ht="16.5" thickBot="1" x14ac:dyDescent="0.3">
      <c r="B134"/>
      <c r="E134" s="27"/>
      <c r="F134" s="39" t="s">
        <v>15</v>
      </c>
      <c r="G134" s="45">
        <f>SUM(G130:G133)</f>
        <v>50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25</v>
      </c>
      <c r="H137" s="16">
        <f>G137/G139</f>
        <v>0.55555555555555558</v>
      </c>
    </row>
    <row r="138" spans="2:8" ht="16.5" thickBot="1" x14ac:dyDescent="0.3">
      <c r="E138" s="15"/>
      <c r="F138" s="23" t="s">
        <v>138</v>
      </c>
      <c r="G138" s="28">
        <v>20</v>
      </c>
      <c r="H138" s="29">
        <f>G138/G139</f>
        <v>0.44444444444444442</v>
      </c>
    </row>
    <row r="139" spans="2:8" ht="16.5" thickBot="1" x14ac:dyDescent="0.3">
      <c r="E139" s="27"/>
      <c r="F139" s="39" t="s">
        <v>15</v>
      </c>
      <c r="G139" s="45">
        <f>SUM(G137:G138)</f>
        <v>45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7</v>
      </c>
      <c r="H142" s="16">
        <f>G142/G146</f>
        <v>0.12727272727272726</v>
      </c>
    </row>
    <row r="143" spans="2:8" x14ac:dyDescent="0.25">
      <c r="E143" s="15"/>
      <c r="F143" s="11" t="s">
        <v>141</v>
      </c>
      <c r="G143" s="9">
        <v>17</v>
      </c>
      <c r="H143" s="16">
        <f>G143/G146</f>
        <v>0.30909090909090908</v>
      </c>
    </row>
    <row r="144" spans="2:8" x14ac:dyDescent="0.25">
      <c r="E144" s="15"/>
      <c r="F144" s="11" t="s">
        <v>142</v>
      </c>
      <c r="G144" s="9">
        <v>18</v>
      </c>
      <c r="H144" s="16">
        <f>G144/G146</f>
        <v>0.32727272727272727</v>
      </c>
    </row>
    <row r="145" spans="5:8" ht="16.5" thickBot="1" x14ac:dyDescent="0.3">
      <c r="E145" s="15"/>
      <c r="F145" s="23" t="s">
        <v>143</v>
      </c>
      <c r="G145" s="28">
        <v>13</v>
      </c>
      <c r="H145" s="29">
        <f>G145/G146</f>
        <v>0.23636363636363636</v>
      </c>
    </row>
    <row r="146" spans="5:8" ht="16.5" thickBot="1" x14ac:dyDescent="0.3">
      <c r="E146" s="27"/>
      <c r="F146" s="39" t="s">
        <v>15</v>
      </c>
      <c r="G146" s="45">
        <f>SUM(G142:G145)</f>
        <v>55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28</v>
      </c>
      <c r="H149" s="16">
        <f>G149/G152</f>
        <v>0.5490196078431373</v>
      </c>
    </row>
    <row r="150" spans="5:8" x14ac:dyDescent="0.25">
      <c r="E150" s="15"/>
      <c r="F150" s="11" t="s">
        <v>146</v>
      </c>
      <c r="G150" s="9">
        <v>10</v>
      </c>
      <c r="H150" s="16">
        <f>G150/G152</f>
        <v>0.19607843137254902</v>
      </c>
    </row>
    <row r="151" spans="5:8" ht="16.5" thickBot="1" x14ac:dyDescent="0.3">
      <c r="E151" s="15"/>
      <c r="F151" s="23" t="s">
        <v>147</v>
      </c>
      <c r="G151" s="28">
        <v>13</v>
      </c>
      <c r="H151" s="29">
        <f>G151/G152</f>
        <v>0.25490196078431371</v>
      </c>
    </row>
    <row r="152" spans="5:8" ht="16.5" thickBot="1" x14ac:dyDescent="0.3">
      <c r="E152" s="27"/>
      <c r="F152" s="39" t="s">
        <v>15</v>
      </c>
      <c r="G152" s="45">
        <f>SUM(G149:G151)</f>
        <v>51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22</v>
      </c>
      <c r="H155" s="16">
        <f>G155/G158</f>
        <v>0.42307692307692307</v>
      </c>
    </row>
    <row r="156" spans="5:8" x14ac:dyDescent="0.25">
      <c r="E156" s="15"/>
      <c r="F156" s="11" t="s">
        <v>150</v>
      </c>
      <c r="G156" s="9">
        <v>7</v>
      </c>
      <c r="H156" s="16">
        <f>G156/G158</f>
        <v>0.13461538461538461</v>
      </c>
    </row>
    <row r="157" spans="5:8" ht="16.5" thickBot="1" x14ac:dyDescent="0.3">
      <c r="E157" s="15"/>
      <c r="F157" s="23" t="s">
        <v>151</v>
      </c>
      <c r="G157" s="28">
        <v>23</v>
      </c>
      <c r="H157" s="29">
        <f>G157/G158</f>
        <v>0.44230769230769229</v>
      </c>
    </row>
    <row r="158" spans="5:8" ht="16.5" thickBot="1" x14ac:dyDescent="0.3">
      <c r="E158" s="27"/>
      <c r="F158" s="39" t="s">
        <v>15</v>
      </c>
      <c r="G158" s="45">
        <f>SUM(G155:G157)</f>
        <v>52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35</v>
      </c>
      <c r="H161" s="16">
        <f>G161/G163</f>
        <v>0.7</v>
      </c>
    </row>
    <row r="162" spans="5:8" ht="16.5" thickBot="1" x14ac:dyDescent="0.3">
      <c r="E162" s="15"/>
      <c r="F162" s="23" t="s">
        <v>154</v>
      </c>
      <c r="G162" s="28">
        <v>15</v>
      </c>
      <c r="H162" s="29">
        <f>G162/G163</f>
        <v>0.3</v>
      </c>
    </row>
    <row r="163" spans="5:8" ht="16.5" thickBot="1" x14ac:dyDescent="0.3">
      <c r="E163" s="27"/>
      <c r="F163" s="39" t="s">
        <v>15</v>
      </c>
      <c r="G163" s="45">
        <f>SUM(G161:G162)</f>
        <v>50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35</v>
      </c>
      <c r="H166" s="16">
        <f>G166/G168</f>
        <v>0.7</v>
      </c>
    </row>
    <row r="167" spans="5:8" ht="16.5" thickBot="1" x14ac:dyDescent="0.3">
      <c r="E167" s="15"/>
      <c r="F167" s="23" t="s">
        <v>157</v>
      </c>
      <c r="G167" s="28">
        <v>15</v>
      </c>
      <c r="H167" s="29">
        <f>G167/G168</f>
        <v>0.3</v>
      </c>
    </row>
    <row r="168" spans="5:8" ht="16.5" thickBot="1" x14ac:dyDescent="0.3">
      <c r="E168" s="27"/>
      <c r="F168" s="39" t="s">
        <v>15</v>
      </c>
      <c r="G168" s="45">
        <f>SUM(G166:G167)</f>
        <v>50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35</v>
      </c>
      <c r="H171" s="16">
        <f>G171/G176</f>
        <v>0.26717557251908397</v>
      </c>
    </row>
    <row r="172" spans="5:8" x14ac:dyDescent="0.25">
      <c r="E172" s="15"/>
      <c r="F172" s="11" t="s">
        <v>50</v>
      </c>
      <c r="G172" s="9">
        <v>49</v>
      </c>
      <c r="H172" s="16">
        <f>G172/G176</f>
        <v>0.37404580152671757</v>
      </c>
    </row>
    <row r="173" spans="5:8" x14ac:dyDescent="0.25">
      <c r="E173" s="15"/>
      <c r="F173" s="11" t="s">
        <v>160</v>
      </c>
      <c r="G173" s="9">
        <v>25</v>
      </c>
      <c r="H173" s="16">
        <f>G173/G176</f>
        <v>0.19083969465648856</v>
      </c>
    </row>
    <row r="174" spans="5:8" x14ac:dyDescent="0.25">
      <c r="E174" s="15"/>
      <c r="F174" s="11" t="s">
        <v>161</v>
      </c>
      <c r="G174" s="9">
        <v>9</v>
      </c>
      <c r="H174" s="16">
        <f>G174/G176</f>
        <v>6.8702290076335881E-2</v>
      </c>
    </row>
    <row r="175" spans="5:8" ht="16.5" thickBot="1" x14ac:dyDescent="0.3">
      <c r="E175" s="15"/>
      <c r="F175" s="23" t="s">
        <v>162</v>
      </c>
      <c r="G175" s="28">
        <v>13</v>
      </c>
      <c r="H175" s="29">
        <f>G175/G176</f>
        <v>9.9236641221374045E-2</v>
      </c>
    </row>
    <row r="176" spans="5:8" ht="16.5" thickBot="1" x14ac:dyDescent="0.3">
      <c r="E176" s="27"/>
      <c r="F176" s="39" t="s">
        <v>15</v>
      </c>
      <c r="G176" s="45">
        <f>SUM(G171:G175)</f>
        <v>131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101</v>
      </c>
      <c r="H179" s="16">
        <f>G179/G181</f>
        <v>0.79527559055118113</v>
      </c>
    </row>
    <row r="180" spans="5:8" ht="16.5" thickBot="1" x14ac:dyDescent="0.3">
      <c r="E180" s="15"/>
      <c r="F180" s="23" t="s">
        <v>165</v>
      </c>
      <c r="G180" s="28">
        <v>26</v>
      </c>
      <c r="H180" s="29">
        <f>G180/G181</f>
        <v>0.20472440944881889</v>
      </c>
    </row>
    <row r="181" spans="5:8" ht="16.5" thickBot="1" x14ac:dyDescent="0.3">
      <c r="E181" s="27"/>
      <c r="F181" s="39" t="s">
        <v>15</v>
      </c>
      <c r="G181" s="45">
        <f>SUM(G179:G180)</f>
        <v>127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85</v>
      </c>
      <c r="H184" s="16">
        <f>G184/G186</f>
        <v>0.72649572649572647</v>
      </c>
    </row>
    <row r="185" spans="5:8" ht="16.5" thickBot="1" x14ac:dyDescent="0.3">
      <c r="E185" s="15"/>
      <c r="F185" s="23" t="s">
        <v>168</v>
      </c>
      <c r="G185" s="28">
        <v>32</v>
      </c>
      <c r="H185" s="29">
        <f>G185/G186</f>
        <v>0.27350427350427353</v>
      </c>
    </row>
    <row r="186" spans="5:8" ht="16.5" thickBot="1" x14ac:dyDescent="0.3">
      <c r="E186" s="27"/>
      <c r="F186" s="39" t="s">
        <v>15</v>
      </c>
      <c r="G186" s="45">
        <f>SUM(G184:G185)</f>
        <v>117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73</v>
      </c>
      <c r="C3" s="16">
        <f>B3/B16</f>
        <v>5.9080608611201037E-3</v>
      </c>
      <c r="E3" s="15" t="s">
        <v>56</v>
      </c>
      <c r="F3" s="8" t="s">
        <v>57</v>
      </c>
      <c r="G3" s="9">
        <v>997</v>
      </c>
      <c r="H3" s="16">
        <f>G3/G5</f>
        <v>0.4911330049261084</v>
      </c>
      <c r="J3" s="15"/>
      <c r="K3" s="8" t="s">
        <v>171</v>
      </c>
      <c r="L3" s="9">
        <v>956</v>
      </c>
      <c r="M3" s="16">
        <f>L3/L5</f>
        <v>0.52126499454743724</v>
      </c>
    </row>
    <row r="4" spans="1:13" ht="16.5" thickBot="1" x14ac:dyDescent="0.3">
      <c r="A4" s="15" t="s">
        <v>3</v>
      </c>
      <c r="B4" s="9">
        <v>1179</v>
      </c>
      <c r="C4" s="16">
        <f>B4/B16</f>
        <v>9.5419229524117841E-2</v>
      </c>
      <c r="E4" s="15"/>
      <c r="F4" s="24" t="s">
        <v>58</v>
      </c>
      <c r="G4" s="28">
        <v>1033</v>
      </c>
      <c r="H4" s="29">
        <f>G4/G5</f>
        <v>0.50886699507389166</v>
      </c>
      <c r="J4" s="15"/>
      <c r="K4" s="10" t="s">
        <v>170</v>
      </c>
      <c r="L4" s="28">
        <v>878</v>
      </c>
      <c r="M4" s="29">
        <f>L4/L5</f>
        <v>0.4787350054525627</v>
      </c>
    </row>
    <row r="5" spans="1:13" ht="16.5" thickBot="1" x14ac:dyDescent="0.3">
      <c r="A5" s="15" t="s">
        <v>4</v>
      </c>
      <c r="B5" s="9">
        <v>13</v>
      </c>
      <c r="C5" s="16">
        <f>B5/B16</f>
        <v>1.0521204273227583E-3</v>
      </c>
      <c r="E5" s="27"/>
      <c r="F5" s="32" t="s">
        <v>15</v>
      </c>
      <c r="G5" s="45">
        <f>SUM(G3:G4)</f>
        <v>2030</v>
      </c>
      <c r="H5" s="34">
        <f>SUM(H3:H4)</f>
        <v>1</v>
      </c>
      <c r="J5" s="27"/>
      <c r="K5" s="32" t="s">
        <v>15</v>
      </c>
      <c r="L5" s="45">
        <f>SUM(L3:L4)</f>
        <v>1834</v>
      </c>
      <c r="M5" s="34">
        <f>SUM(M3:M4)</f>
        <v>1</v>
      </c>
    </row>
    <row r="6" spans="1:13" ht="16.5" thickBot="1" x14ac:dyDescent="0.3">
      <c r="A6" s="15" t="s">
        <v>5</v>
      </c>
      <c r="B6" s="9">
        <v>2469</v>
      </c>
      <c r="C6" s="16">
        <f>B6/B16</f>
        <v>0.19982194885076077</v>
      </c>
    </row>
    <row r="7" spans="1:13" x14ac:dyDescent="0.25">
      <c r="A7" s="15" t="s">
        <v>6</v>
      </c>
      <c r="B7" s="9">
        <v>5</v>
      </c>
      <c r="C7" s="16">
        <f>B7/B16</f>
        <v>4.0466170281644546E-4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3</v>
      </c>
      <c r="C8" s="16">
        <f>B8/B16</f>
        <v>2.4279702168986727E-4</v>
      </c>
      <c r="E8" s="15"/>
      <c r="F8" s="8" t="s">
        <v>60</v>
      </c>
      <c r="G8" s="9">
        <v>714</v>
      </c>
      <c r="H8" s="16">
        <f>G8/G11</f>
        <v>0.30305602716468588</v>
      </c>
      <c r="J8" s="15"/>
      <c r="K8" s="8" t="s">
        <v>225</v>
      </c>
      <c r="L8" s="9">
        <v>938</v>
      </c>
      <c r="M8" s="16">
        <f>L8/L10</f>
        <v>0.45689235265465172</v>
      </c>
    </row>
    <row r="9" spans="1:13" ht="16.5" thickBot="1" x14ac:dyDescent="0.3">
      <c r="A9" s="15" t="s">
        <v>8</v>
      </c>
      <c r="B9" s="9">
        <v>43</v>
      </c>
      <c r="C9" s="16">
        <f>B9/B16</f>
        <v>3.4800906442214309E-3</v>
      </c>
      <c r="E9" s="15"/>
      <c r="F9" s="8" t="s">
        <v>61</v>
      </c>
      <c r="G9" s="9">
        <v>903</v>
      </c>
      <c r="H9" s="16">
        <f>G9/G11</f>
        <v>0.38327674023769098</v>
      </c>
      <c r="J9" s="15"/>
      <c r="K9" s="24" t="s">
        <v>226</v>
      </c>
      <c r="L9" s="28">
        <v>1115</v>
      </c>
      <c r="M9" s="29">
        <f>L9/L10</f>
        <v>0.54310764734534822</v>
      </c>
    </row>
    <row r="10" spans="1:13" ht="16.5" thickBot="1" x14ac:dyDescent="0.3">
      <c r="A10" s="15" t="s">
        <v>9</v>
      </c>
      <c r="B10" s="9">
        <v>470</v>
      </c>
      <c r="C10" s="16">
        <f>B10/B16</f>
        <v>3.803820006474587E-2</v>
      </c>
      <c r="E10" s="15"/>
      <c r="F10" s="24" t="s">
        <v>62</v>
      </c>
      <c r="G10" s="28">
        <v>739</v>
      </c>
      <c r="H10" s="29">
        <f>G10/G11</f>
        <v>0.31366723259762308</v>
      </c>
      <c r="J10" s="27"/>
      <c r="K10" s="32" t="s">
        <v>15</v>
      </c>
      <c r="L10" s="45">
        <f>SUM(L8:L9)</f>
        <v>2053</v>
      </c>
      <c r="M10" s="34">
        <f>SUM(M8:M9)</f>
        <v>1</v>
      </c>
    </row>
    <row r="11" spans="1:13" ht="16.5" thickBot="1" x14ac:dyDescent="0.3">
      <c r="A11" s="15" t="s">
        <v>10</v>
      </c>
      <c r="B11" s="9">
        <v>19</v>
      </c>
      <c r="C11" s="16">
        <f>B11/B16</f>
        <v>1.5377144707024927E-3</v>
      </c>
      <c r="E11" s="27"/>
      <c r="F11" s="32" t="s">
        <v>15</v>
      </c>
      <c r="G11" s="45">
        <f>SUM(G8:G10)</f>
        <v>2356</v>
      </c>
      <c r="H11" s="34">
        <f>SUM(H8:H10)</f>
        <v>1</v>
      </c>
    </row>
    <row r="12" spans="1:13" ht="16.5" thickBot="1" x14ac:dyDescent="0.3">
      <c r="A12" s="15" t="s">
        <v>11</v>
      </c>
      <c r="B12" s="9">
        <v>1676</v>
      </c>
      <c r="C12" s="16">
        <f>B12/B16</f>
        <v>0.1356426027840725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10</v>
      </c>
      <c r="C13" s="16">
        <f>B13/B16</f>
        <v>8.0932340563289091E-4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1221</v>
      </c>
      <c r="M13" s="16">
        <f>L13/L15</f>
        <v>0.61295180722891562</v>
      </c>
    </row>
    <row r="14" spans="1:13" ht="16.5" thickBot="1" x14ac:dyDescent="0.3">
      <c r="A14" s="15" t="s">
        <v>13</v>
      </c>
      <c r="B14" s="9">
        <v>6308</v>
      </c>
      <c r="C14" s="16">
        <f>B14/B16</f>
        <v>0.51052120427322756</v>
      </c>
      <c r="E14" s="21"/>
      <c r="F14" s="10" t="s">
        <v>64</v>
      </c>
      <c r="G14" s="9">
        <v>928</v>
      </c>
      <c r="H14" s="16">
        <f>G14/G17</f>
        <v>0.41116526362428002</v>
      </c>
      <c r="J14" s="15"/>
      <c r="K14" s="10" t="s">
        <v>228</v>
      </c>
      <c r="L14" s="28">
        <v>771</v>
      </c>
      <c r="M14" s="29">
        <f>L14/L15</f>
        <v>0.38704819277108432</v>
      </c>
    </row>
    <row r="15" spans="1:13" ht="16.5" thickBot="1" x14ac:dyDescent="0.3">
      <c r="A15" s="22" t="s">
        <v>14</v>
      </c>
      <c r="B15" s="28">
        <v>88</v>
      </c>
      <c r="C15" s="29">
        <f>B15/B16</f>
        <v>7.12204596956944E-3</v>
      </c>
      <c r="E15" s="21"/>
      <c r="F15" s="10" t="s">
        <v>65</v>
      </c>
      <c r="G15" s="9">
        <v>895</v>
      </c>
      <c r="H15" s="16">
        <f>G15/G17</f>
        <v>0.39654408506867522</v>
      </c>
      <c r="J15" s="27"/>
      <c r="K15" s="32" t="s">
        <v>15</v>
      </c>
      <c r="L15" s="45">
        <f>SUM(L13:L14)</f>
        <v>1992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12356</v>
      </c>
      <c r="C16" s="34">
        <f>SUM(C3:C15)</f>
        <v>1</v>
      </c>
      <c r="E16" s="15"/>
      <c r="F16" s="31" t="s">
        <v>66</v>
      </c>
      <c r="G16" s="28">
        <v>434</v>
      </c>
      <c r="H16" s="29">
        <f>G16/G17</f>
        <v>0.19229065130704476</v>
      </c>
    </row>
    <row r="17" spans="1:13" ht="16.5" thickBot="1" x14ac:dyDescent="0.3">
      <c r="E17" s="27"/>
      <c r="F17" s="38" t="s">
        <v>15</v>
      </c>
      <c r="G17" s="45">
        <f>SUM(G14:G16)</f>
        <v>2257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1312</v>
      </c>
      <c r="M18" s="16">
        <f>L18/L20</f>
        <v>0.65241173545499753</v>
      </c>
    </row>
    <row r="19" spans="1:13" ht="16.5" thickBot="1" x14ac:dyDescent="0.3">
      <c r="A19" s="15" t="s">
        <v>19</v>
      </c>
      <c r="B19" s="9">
        <v>282</v>
      </c>
      <c r="C19" s="16">
        <f>B19/B24</f>
        <v>2.5327824681156817E-2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699</v>
      </c>
      <c r="M19" s="29">
        <f>L19/L20</f>
        <v>0.34758826454500247</v>
      </c>
    </row>
    <row r="20" spans="1:13" ht="16.5" thickBot="1" x14ac:dyDescent="0.3">
      <c r="A20" s="15" t="s">
        <v>20</v>
      </c>
      <c r="B20" s="9">
        <v>336</v>
      </c>
      <c r="C20" s="16">
        <f>B20/B24</f>
        <v>3.0177833662654932E-2</v>
      </c>
      <c r="E20" s="15"/>
      <c r="F20" s="11" t="s">
        <v>68</v>
      </c>
      <c r="G20" s="9">
        <v>1042</v>
      </c>
      <c r="H20" s="16">
        <f>G20/G22</f>
        <v>0.4824074074074074</v>
      </c>
      <c r="J20" s="27"/>
      <c r="K20" s="32" t="s">
        <v>15</v>
      </c>
      <c r="L20" s="45">
        <f>SUM(L18:L19)</f>
        <v>2011</v>
      </c>
      <c r="M20" s="34">
        <f>SUM(M18:M19)</f>
        <v>1</v>
      </c>
    </row>
    <row r="21" spans="1:13" ht="16.5" thickBot="1" x14ac:dyDescent="0.3">
      <c r="A21" s="15" t="s">
        <v>21</v>
      </c>
      <c r="B21" s="9">
        <v>2951</v>
      </c>
      <c r="C21" s="16">
        <f>B21/B24</f>
        <v>0.26504400934075806</v>
      </c>
      <c r="E21" s="15"/>
      <c r="F21" s="23" t="s">
        <v>69</v>
      </c>
      <c r="G21" s="28">
        <v>1118</v>
      </c>
      <c r="H21" s="29">
        <f>G21/G22</f>
        <v>0.5175925925925926</v>
      </c>
    </row>
    <row r="22" spans="1:13" ht="16.5" thickBot="1" x14ac:dyDescent="0.3">
      <c r="A22" s="15" t="s">
        <v>22</v>
      </c>
      <c r="B22" s="9">
        <v>170</v>
      </c>
      <c r="C22" s="16">
        <f>B22/B24</f>
        <v>1.5268546793605174E-2</v>
      </c>
      <c r="E22" s="27"/>
      <c r="F22" s="39" t="s">
        <v>15</v>
      </c>
      <c r="G22" s="45">
        <f>SUM(G20:G21)</f>
        <v>2160</v>
      </c>
      <c r="H22" s="34">
        <f>SUM(H20:H21)</f>
        <v>1</v>
      </c>
    </row>
    <row r="23" spans="1:13" ht="16.5" thickBot="1" x14ac:dyDescent="0.3">
      <c r="A23" s="22" t="s">
        <v>23</v>
      </c>
      <c r="B23" s="28">
        <v>7395</v>
      </c>
      <c r="C23" s="29">
        <f>B23/B24</f>
        <v>0.66418178552182505</v>
      </c>
      <c r="F23" s="3"/>
    </row>
    <row r="24" spans="1:13" ht="16.5" thickBot="1" x14ac:dyDescent="0.3">
      <c r="A24" s="35" t="s">
        <v>15</v>
      </c>
      <c r="B24" s="45">
        <f>SUM(B19:B23)</f>
        <v>11134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708</v>
      </c>
      <c r="H25" s="16">
        <f>G25/G29</f>
        <v>0.33270676691729323</v>
      </c>
    </row>
    <row r="26" spans="1:13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415</v>
      </c>
      <c r="H26" s="16">
        <f>G26/G29</f>
        <v>0.1950187969924812</v>
      </c>
    </row>
    <row r="27" spans="1:13" x14ac:dyDescent="0.25">
      <c r="A27" s="15" t="s">
        <v>33</v>
      </c>
      <c r="B27" s="9">
        <v>1717</v>
      </c>
      <c r="C27" s="16">
        <f>B27/B29</f>
        <v>0.15752293577981652</v>
      </c>
      <c r="E27" s="15"/>
      <c r="F27" s="11" t="s">
        <v>73</v>
      </c>
      <c r="G27" s="9">
        <v>332</v>
      </c>
      <c r="H27" s="16">
        <f>G27/G29</f>
        <v>0.15601503759398497</v>
      </c>
    </row>
    <row r="28" spans="1:13" ht="16.5" thickBot="1" x14ac:dyDescent="0.3">
      <c r="A28" s="21" t="s">
        <v>32</v>
      </c>
      <c r="B28" s="28">
        <v>9183</v>
      </c>
      <c r="C28" s="29">
        <f>B28/B29</f>
        <v>0.84247706422018354</v>
      </c>
      <c r="E28" s="15"/>
      <c r="F28" s="23" t="s">
        <v>74</v>
      </c>
      <c r="G28" s="28">
        <v>673</v>
      </c>
      <c r="H28" s="29">
        <f>G28/G29</f>
        <v>0.31625939849624063</v>
      </c>
    </row>
    <row r="29" spans="1:13" ht="16.5" thickBot="1" x14ac:dyDescent="0.3">
      <c r="A29" s="32" t="s">
        <v>15</v>
      </c>
      <c r="B29" s="45">
        <f>SUM(B27:B28)</f>
        <v>10900</v>
      </c>
      <c r="C29" s="34">
        <f>SUM(C27:C28)</f>
        <v>1</v>
      </c>
      <c r="E29" s="27"/>
      <c r="F29" s="39" t="s">
        <v>15</v>
      </c>
      <c r="G29" s="45">
        <f>SUM(G25:G28)</f>
        <v>2128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2480</v>
      </c>
      <c r="C32" s="16">
        <f>B32/B34</f>
        <v>0.26321375504139249</v>
      </c>
      <c r="E32" s="15"/>
      <c r="F32" s="11" t="s">
        <v>628</v>
      </c>
      <c r="G32" s="95">
        <v>676</v>
      </c>
      <c r="H32" s="16">
        <f>G32/G37</f>
        <v>0.32736077481840192</v>
      </c>
    </row>
    <row r="33" spans="1:8" ht="16.5" thickBot="1" x14ac:dyDescent="0.3">
      <c r="A33" s="22" t="s">
        <v>39</v>
      </c>
      <c r="B33" s="28">
        <v>6942</v>
      </c>
      <c r="C33" s="29">
        <f>B33/B34</f>
        <v>0.73678624495860756</v>
      </c>
      <c r="E33" s="15"/>
      <c r="F33" s="11" t="s">
        <v>629</v>
      </c>
      <c r="G33" s="95">
        <v>346</v>
      </c>
      <c r="H33" s="16">
        <f>G33/G37</f>
        <v>0.16755447941888621</v>
      </c>
    </row>
    <row r="34" spans="1:8" ht="16.5" thickBot="1" x14ac:dyDescent="0.3">
      <c r="A34" s="32" t="s">
        <v>15</v>
      </c>
      <c r="B34" s="45">
        <f>SUM(B32:B33)</f>
        <v>9422</v>
      </c>
      <c r="C34" s="34">
        <f>SUM(C32:C33)</f>
        <v>1</v>
      </c>
      <c r="E34" s="15"/>
      <c r="F34" s="11" t="s">
        <v>630</v>
      </c>
      <c r="G34" s="95">
        <v>432</v>
      </c>
      <c r="H34" s="16">
        <f>G34/G37</f>
        <v>0.20920096852300243</v>
      </c>
    </row>
    <row r="35" spans="1:8" ht="16.5" thickBot="1" x14ac:dyDescent="0.3">
      <c r="E35" s="15"/>
      <c r="F35" s="11" t="s">
        <v>631</v>
      </c>
      <c r="G35" s="95">
        <v>447</v>
      </c>
      <c r="H35" s="16">
        <f>G35/G37</f>
        <v>0.21646489104116223</v>
      </c>
    </row>
    <row r="36" spans="1:8" ht="16.5" thickBot="1" x14ac:dyDescent="0.3">
      <c r="A36" s="12" t="s">
        <v>47</v>
      </c>
      <c r="B36" s="42" t="s">
        <v>16</v>
      </c>
      <c r="C36" s="19" t="s">
        <v>17</v>
      </c>
      <c r="E36" s="15"/>
      <c r="F36" s="23" t="s">
        <v>632</v>
      </c>
      <c r="G36" s="96">
        <v>164</v>
      </c>
      <c r="H36" s="29">
        <f>G36/G37</f>
        <v>7.9418886198547214E-2</v>
      </c>
    </row>
    <row r="37" spans="1:8" ht="16.5" thickBot="1" x14ac:dyDescent="0.3">
      <c r="A37" s="15" t="s">
        <v>46</v>
      </c>
      <c r="B37" s="9">
        <v>3985</v>
      </c>
      <c r="C37" s="16">
        <f>B37/B39</f>
        <v>0.39241752831117677</v>
      </c>
      <c r="E37" s="27"/>
      <c r="F37" s="39" t="s">
        <v>15</v>
      </c>
      <c r="G37" s="97">
        <f>SUM(G32:G36)</f>
        <v>2065</v>
      </c>
      <c r="H37" s="37">
        <f>SUM(H32:H36)</f>
        <v>1</v>
      </c>
    </row>
    <row r="38" spans="1:8" ht="16.5" thickBot="1" x14ac:dyDescent="0.3">
      <c r="A38" s="22" t="s">
        <v>45</v>
      </c>
      <c r="B38" s="28">
        <v>6170</v>
      </c>
      <c r="C38" s="29">
        <f>B38/B39</f>
        <v>0.60758247168882329</v>
      </c>
      <c r="F38" s="3"/>
    </row>
    <row r="39" spans="1:8" ht="16.5" thickBot="1" x14ac:dyDescent="0.3">
      <c r="A39" s="32" t="s">
        <v>15</v>
      </c>
      <c r="B39" s="45">
        <f>SUM(B37+B38)</f>
        <v>10155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E40" s="15"/>
      <c r="F40" s="11" t="s">
        <v>76</v>
      </c>
      <c r="G40" s="9">
        <v>996</v>
      </c>
      <c r="H40" s="16">
        <f>G40/G44</f>
        <v>0.49700598802395207</v>
      </c>
    </row>
    <row r="41" spans="1:8" x14ac:dyDescent="0.25">
      <c r="A41" s="12" t="s">
        <v>52</v>
      </c>
      <c r="B41" s="42" t="s">
        <v>16</v>
      </c>
      <c r="C41" s="19" t="s">
        <v>17</v>
      </c>
      <c r="E41" s="15"/>
      <c r="F41" s="11" t="s">
        <v>77</v>
      </c>
      <c r="G41" s="9">
        <v>300</v>
      </c>
      <c r="H41" s="16">
        <f>G41/G44</f>
        <v>0.1497005988023952</v>
      </c>
    </row>
    <row r="42" spans="1:8" x14ac:dyDescent="0.25">
      <c r="A42" s="15" t="s">
        <v>53</v>
      </c>
      <c r="B42" s="9">
        <v>6794</v>
      </c>
      <c r="C42" s="16">
        <f>B42/B44</f>
        <v>0.65541192359637279</v>
      </c>
      <c r="E42" s="15"/>
      <c r="F42" s="11" t="s">
        <v>78</v>
      </c>
      <c r="G42" s="9">
        <v>443</v>
      </c>
      <c r="H42" s="16">
        <f>G42/G44</f>
        <v>0.22105788423153694</v>
      </c>
    </row>
    <row r="43" spans="1:8" ht="16.5" thickBot="1" x14ac:dyDescent="0.3">
      <c r="A43" s="22" t="s">
        <v>54</v>
      </c>
      <c r="B43" s="28">
        <v>3572</v>
      </c>
      <c r="C43" s="29">
        <f>B43/B44</f>
        <v>0.34458807640362726</v>
      </c>
      <c r="E43" s="15"/>
      <c r="F43" s="23" t="s">
        <v>79</v>
      </c>
      <c r="G43" s="28">
        <v>265</v>
      </c>
      <c r="H43" s="29">
        <f>G43/G44</f>
        <v>0.13223552894211577</v>
      </c>
    </row>
    <row r="44" spans="1:8" ht="16.5" thickBot="1" x14ac:dyDescent="0.3">
      <c r="A44" s="32" t="s">
        <v>15</v>
      </c>
      <c r="B44" s="45">
        <f>SUM(B42:B43)</f>
        <v>10366</v>
      </c>
      <c r="C44" s="34">
        <f>SUM(C42:C43)</f>
        <v>1</v>
      </c>
      <c r="E44" s="27"/>
      <c r="F44" s="39" t="s">
        <v>15</v>
      </c>
      <c r="G44" s="45">
        <f>SUM(G40:G43)</f>
        <v>2004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1262</v>
      </c>
      <c r="H47" s="16">
        <f>G47/G49</f>
        <v>0.65592515592515588</v>
      </c>
    </row>
    <row r="48" spans="1:8" ht="16.5" thickBot="1" x14ac:dyDescent="0.3">
      <c r="E48" s="15"/>
      <c r="F48" s="23" t="s">
        <v>82</v>
      </c>
      <c r="G48" s="28">
        <v>662</v>
      </c>
      <c r="H48" s="29">
        <f>G48/G49</f>
        <v>0.34407484407484407</v>
      </c>
    </row>
    <row r="49" spans="2:8" ht="16.5" thickBot="1" x14ac:dyDescent="0.3">
      <c r="E49" s="27"/>
      <c r="F49" s="39" t="s">
        <v>15</v>
      </c>
      <c r="G49" s="45">
        <f>SUM(G47:G48)</f>
        <v>1924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1435</v>
      </c>
      <c r="H52" s="16">
        <f>G52/G54</f>
        <v>0.76943699731903481</v>
      </c>
    </row>
    <row r="53" spans="2:8" ht="16.5" thickBot="1" x14ac:dyDescent="0.3">
      <c r="B53"/>
      <c r="E53" s="15"/>
      <c r="F53" s="23" t="s">
        <v>85</v>
      </c>
      <c r="G53" s="28">
        <v>430</v>
      </c>
      <c r="H53" s="29">
        <f>G53/G54</f>
        <v>0.23056300268096513</v>
      </c>
    </row>
    <row r="54" spans="2:8" ht="16.5" thickBot="1" x14ac:dyDescent="0.3">
      <c r="B54"/>
      <c r="E54" s="27"/>
      <c r="F54" s="39" t="s">
        <v>15</v>
      </c>
      <c r="G54" s="45">
        <f>SUM(G52:G53)</f>
        <v>1865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890</v>
      </c>
      <c r="H57" s="16">
        <f>G57/G59</f>
        <v>0.45547594677584441</v>
      </c>
    </row>
    <row r="58" spans="2:8" ht="16.5" thickBot="1" x14ac:dyDescent="0.3">
      <c r="B58"/>
      <c r="E58" s="15"/>
      <c r="F58" s="23" t="s">
        <v>88</v>
      </c>
      <c r="G58" s="28">
        <v>1064</v>
      </c>
      <c r="H58" s="29">
        <f>G58/G59</f>
        <v>0.54452405322415554</v>
      </c>
    </row>
    <row r="59" spans="2:8" ht="16.5" thickBot="1" x14ac:dyDescent="0.3">
      <c r="B59"/>
      <c r="E59" s="27"/>
      <c r="F59" s="39" t="s">
        <v>15</v>
      </c>
      <c r="G59" s="45">
        <f>SUM(G57:G58)</f>
        <v>1954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1014</v>
      </c>
      <c r="H62" s="16">
        <f>G62/G64</f>
        <v>0.51946721311475408</v>
      </c>
    </row>
    <row r="63" spans="2:8" ht="16.5" thickBot="1" x14ac:dyDescent="0.3">
      <c r="B63"/>
      <c r="E63" s="15"/>
      <c r="F63" s="23" t="s">
        <v>91</v>
      </c>
      <c r="G63" s="28">
        <v>938</v>
      </c>
      <c r="H63" s="29">
        <f>G63/G64</f>
        <v>0.48053278688524592</v>
      </c>
    </row>
    <row r="64" spans="2:8" ht="16.5" thickBot="1" x14ac:dyDescent="0.3">
      <c r="B64"/>
      <c r="E64" s="27"/>
      <c r="F64" s="39" t="s">
        <v>15</v>
      </c>
      <c r="G64" s="45">
        <f>SUM(G62:G63)</f>
        <v>1952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1117</v>
      </c>
      <c r="H67" s="16">
        <f>G67/G70</f>
        <v>0.4052975326560232</v>
      </c>
    </row>
    <row r="68" spans="2:8" x14ac:dyDescent="0.25">
      <c r="B68"/>
      <c r="E68" s="15"/>
      <c r="F68" s="11" t="s">
        <v>94</v>
      </c>
      <c r="G68" s="9">
        <v>664</v>
      </c>
      <c r="H68" s="16">
        <f>G68/G70</f>
        <v>0.24092888243831639</v>
      </c>
    </row>
    <row r="69" spans="2:8" ht="16.5" thickBot="1" x14ac:dyDescent="0.3">
      <c r="B69"/>
      <c r="E69" s="15"/>
      <c r="F69" s="23" t="s">
        <v>95</v>
      </c>
      <c r="G69" s="28">
        <v>975</v>
      </c>
      <c r="H69" s="29">
        <f>G69/G70</f>
        <v>0.35377358490566035</v>
      </c>
    </row>
    <row r="70" spans="2:8" ht="16.5" thickBot="1" x14ac:dyDescent="0.3">
      <c r="B70"/>
      <c r="E70" s="27"/>
      <c r="F70" s="39" t="s">
        <v>15</v>
      </c>
      <c r="G70" s="45">
        <f>SUM(G67:G69)</f>
        <v>2756</v>
      </c>
      <c r="H70" s="34">
        <f>SUM(H67:H69)</f>
        <v>0.99999999999999989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1030</v>
      </c>
      <c r="H73" s="16">
        <f>G73/G75</f>
        <v>0.39223153084539225</v>
      </c>
    </row>
    <row r="74" spans="2:8" ht="16.5" thickBot="1" x14ac:dyDescent="0.3">
      <c r="B74"/>
      <c r="E74" s="15"/>
      <c r="F74" s="23" t="s">
        <v>98</v>
      </c>
      <c r="G74" s="28">
        <v>1596</v>
      </c>
      <c r="H74" s="29">
        <f>G74/G75</f>
        <v>0.6077684691546078</v>
      </c>
    </row>
    <row r="75" spans="2:8" ht="16.5" thickBot="1" x14ac:dyDescent="0.3">
      <c r="B75"/>
      <c r="E75" s="27"/>
      <c r="F75" s="39" t="s">
        <v>15</v>
      </c>
      <c r="G75" s="45">
        <f>SUM(G73:G74)</f>
        <v>2626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1096</v>
      </c>
      <c r="H78" s="16">
        <f>G78/G82</f>
        <v>0.41218503196690487</v>
      </c>
    </row>
    <row r="79" spans="2:8" x14ac:dyDescent="0.25">
      <c r="B79"/>
      <c r="E79" s="22"/>
      <c r="F79" s="23" t="s">
        <v>101</v>
      </c>
      <c r="G79" s="28">
        <v>334</v>
      </c>
      <c r="H79" s="29">
        <f>G79/G82</f>
        <v>0.12561113200451299</v>
      </c>
    </row>
    <row r="80" spans="2:8" x14ac:dyDescent="0.25">
      <c r="B80"/>
      <c r="E80" s="15"/>
      <c r="F80" s="11" t="s">
        <v>635</v>
      </c>
      <c r="G80" s="9">
        <v>964</v>
      </c>
      <c r="H80" s="16">
        <f>G80/G82</f>
        <v>0.362542309138774</v>
      </c>
    </row>
    <row r="81" spans="2:8" ht="16.5" thickBot="1" x14ac:dyDescent="0.3">
      <c r="B81"/>
      <c r="E81" s="17"/>
      <c r="F81" s="91" t="s">
        <v>636</v>
      </c>
      <c r="G81" s="40">
        <v>265</v>
      </c>
      <c r="H81" s="41">
        <f>G81/G82</f>
        <v>9.96615268898082E-2</v>
      </c>
    </row>
    <row r="82" spans="2:8" ht="16.5" thickBot="1" x14ac:dyDescent="0.3">
      <c r="B82"/>
      <c r="E82" s="104"/>
      <c r="F82" s="105" t="s">
        <v>15</v>
      </c>
      <c r="G82" s="106">
        <f>SUM(G78:G81)</f>
        <v>2659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1057</v>
      </c>
      <c r="H85" s="16">
        <f>G85/G88</f>
        <v>0.40098634294385432</v>
      </c>
    </row>
    <row r="86" spans="2:8" x14ac:dyDescent="0.25">
      <c r="B86"/>
      <c r="E86" s="15"/>
      <c r="F86" s="11" t="s">
        <v>104</v>
      </c>
      <c r="G86" s="9">
        <v>821</v>
      </c>
      <c r="H86" s="16">
        <f>G86/G88</f>
        <v>0.31145675265553868</v>
      </c>
    </row>
    <row r="87" spans="2:8" ht="16.5" thickBot="1" x14ac:dyDescent="0.3">
      <c r="B87"/>
      <c r="E87" s="15"/>
      <c r="F87" s="23" t="s">
        <v>105</v>
      </c>
      <c r="G87" s="28">
        <v>758</v>
      </c>
      <c r="H87" s="29">
        <f>G87/G88</f>
        <v>0.28755690440060699</v>
      </c>
    </row>
    <row r="88" spans="2:8" ht="16.5" thickBot="1" x14ac:dyDescent="0.3">
      <c r="B88"/>
      <c r="E88" s="27"/>
      <c r="F88" s="39" t="s">
        <v>15</v>
      </c>
      <c r="G88" s="45">
        <f>SUM(G85:G87)</f>
        <v>2636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1669</v>
      </c>
      <c r="H91" s="16">
        <f>G91/G93</f>
        <v>0.63799694189602452</v>
      </c>
    </row>
    <row r="92" spans="2:8" ht="16.5" thickBot="1" x14ac:dyDescent="0.3">
      <c r="B92"/>
      <c r="E92" s="15"/>
      <c r="F92" s="23" t="s">
        <v>108</v>
      </c>
      <c r="G92" s="28">
        <v>947</v>
      </c>
      <c r="H92" s="29">
        <f>G92/G93</f>
        <v>0.36200305810397554</v>
      </c>
    </row>
    <row r="93" spans="2:8" ht="16.5" thickBot="1" x14ac:dyDescent="0.3">
      <c r="B93"/>
      <c r="E93" s="27"/>
      <c r="F93" s="39" t="s">
        <v>15</v>
      </c>
      <c r="G93" s="45">
        <f>SUM(G91:G92)</f>
        <v>2616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1008</v>
      </c>
      <c r="H96" s="16">
        <f>G96/G98</f>
        <v>0.40047675804529204</v>
      </c>
    </row>
    <row r="97" spans="2:8" ht="16.5" thickBot="1" x14ac:dyDescent="0.3">
      <c r="B97"/>
      <c r="E97" s="15"/>
      <c r="F97" s="23" t="s">
        <v>111</v>
      </c>
      <c r="G97" s="28">
        <v>1509</v>
      </c>
      <c r="H97" s="29">
        <f>G97/G98</f>
        <v>0.59952324195470796</v>
      </c>
    </row>
    <row r="98" spans="2:8" ht="16.5" thickBot="1" x14ac:dyDescent="0.3">
      <c r="B98"/>
      <c r="E98" s="27"/>
      <c r="F98" s="39" t="s">
        <v>15</v>
      </c>
      <c r="G98" s="45">
        <f>SUM(G96:G97)</f>
        <v>2517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750</v>
      </c>
      <c r="H101" s="16">
        <f>G101/G103</f>
        <v>0.59665871121718372</v>
      </c>
    </row>
    <row r="102" spans="2:8" ht="16.5" thickBot="1" x14ac:dyDescent="0.3">
      <c r="B102"/>
      <c r="E102" s="15"/>
      <c r="F102" s="23" t="s">
        <v>114</v>
      </c>
      <c r="G102" s="28">
        <v>507</v>
      </c>
      <c r="H102" s="29">
        <f>G102/G103</f>
        <v>0.40334128878281622</v>
      </c>
    </row>
    <row r="103" spans="2:8" ht="16.5" thickBot="1" x14ac:dyDescent="0.3">
      <c r="B103"/>
      <c r="E103" s="27"/>
      <c r="F103" s="39" t="s">
        <v>15</v>
      </c>
      <c r="G103" s="45">
        <f>SUM(G101:G102)</f>
        <v>1257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650</v>
      </c>
      <c r="H106" s="16">
        <f>G106/G108</f>
        <v>0.42317708333333331</v>
      </c>
    </row>
    <row r="107" spans="2:8" ht="16.5" thickBot="1" x14ac:dyDescent="0.3">
      <c r="B107"/>
      <c r="E107" s="15"/>
      <c r="F107" s="23" t="s">
        <v>117</v>
      </c>
      <c r="G107" s="28">
        <v>886</v>
      </c>
      <c r="H107" s="29">
        <f>G107/G108</f>
        <v>0.57682291666666663</v>
      </c>
    </row>
    <row r="108" spans="2:8" ht="16.5" thickBot="1" x14ac:dyDescent="0.3">
      <c r="B108"/>
      <c r="E108" s="27"/>
      <c r="F108" s="39" t="s">
        <v>15</v>
      </c>
      <c r="G108" s="45">
        <f>SUM(G106:G107)</f>
        <v>1536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699</v>
      </c>
      <c r="H111" s="16">
        <f>G111/G116</f>
        <v>0.32316227461858532</v>
      </c>
    </row>
    <row r="112" spans="2:8" x14ac:dyDescent="0.25">
      <c r="B112"/>
      <c r="E112" s="15"/>
      <c r="F112" s="11" t="s">
        <v>120</v>
      </c>
      <c r="G112" s="9">
        <v>148</v>
      </c>
      <c r="H112" s="16">
        <f>G112/G116</f>
        <v>6.8423485899214057E-2</v>
      </c>
    </row>
    <row r="113" spans="2:8" x14ac:dyDescent="0.25">
      <c r="B113"/>
      <c r="E113" s="15"/>
      <c r="F113" s="11" t="s">
        <v>121</v>
      </c>
      <c r="G113" s="9">
        <v>514</v>
      </c>
      <c r="H113" s="16">
        <f>G113/G116</f>
        <v>0.23763291724456773</v>
      </c>
    </row>
    <row r="114" spans="2:8" x14ac:dyDescent="0.25">
      <c r="B114"/>
      <c r="E114" s="15"/>
      <c r="F114" s="11" t="s">
        <v>122</v>
      </c>
      <c r="G114" s="9">
        <v>361</v>
      </c>
      <c r="H114" s="16">
        <f>G114/G116</f>
        <v>0.16689782709200185</v>
      </c>
    </row>
    <row r="115" spans="2:8" ht="16.5" thickBot="1" x14ac:dyDescent="0.3">
      <c r="B115"/>
      <c r="E115" s="15"/>
      <c r="F115" s="23" t="s">
        <v>123</v>
      </c>
      <c r="G115" s="28">
        <v>441</v>
      </c>
      <c r="H115" s="29">
        <f>G115/G116</f>
        <v>0.20388349514563106</v>
      </c>
    </row>
    <row r="116" spans="2:8" ht="16.5" thickBot="1" x14ac:dyDescent="0.3">
      <c r="B116"/>
      <c r="E116" s="27"/>
      <c r="F116" s="39" t="s">
        <v>15</v>
      </c>
      <c r="G116" s="45">
        <f>SUM(G111:G115)</f>
        <v>2163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1146</v>
      </c>
      <c r="H119" s="16">
        <f>G119/G121</f>
        <v>0.54082114204813592</v>
      </c>
    </row>
    <row r="120" spans="2:8" ht="16.5" thickBot="1" x14ac:dyDescent="0.3">
      <c r="B120"/>
      <c r="E120" s="15"/>
      <c r="F120" s="23" t="s">
        <v>126</v>
      </c>
      <c r="G120" s="28">
        <v>973</v>
      </c>
      <c r="H120" s="29">
        <f>G120/G121</f>
        <v>0.45917885795186408</v>
      </c>
    </row>
    <row r="121" spans="2:8" ht="16.5" thickBot="1" x14ac:dyDescent="0.3">
      <c r="B121"/>
      <c r="E121" s="27"/>
      <c r="F121" s="39" t="s">
        <v>15</v>
      </c>
      <c r="G121" s="45">
        <f>SUM(G119:G120)</f>
        <v>2119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1123</v>
      </c>
      <c r="H124" s="16">
        <f>G124/G127</f>
        <v>0.52208275220827527</v>
      </c>
    </row>
    <row r="125" spans="2:8" x14ac:dyDescent="0.25">
      <c r="B125"/>
      <c r="E125" s="15"/>
      <c r="F125" s="11" t="s">
        <v>129</v>
      </c>
      <c r="G125" s="9">
        <v>343</v>
      </c>
      <c r="H125" s="16">
        <f>G125/G127</f>
        <v>0.15946071594607159</v>
      </c>
    </row>
    <row r="126" spans="2:8" ht="16.5" thickBot="1" x14ac:dyDescent="0.3">
      <c r="B126"/>
      <c r="E126" s="15"/>
      <c r="F126" s="23" t="s">
        <v>130</v>
      </c>
      <c r="G126" s="28">
        <v>685</v>
      </c>
      <c r="H126" s="29">
        <f>G126/G127</f>
        <v>0.3184565318456532</v>
      </c>
    </row>
    <row r="127" spans="2:8" ht="16.5" thickBot="1" x14ac:dyDescent="0.3">
      <c r="B127"/>
      <c r="E127" s="27"/>
      <c r="F127" s="39" t="s">
        <v>15</v>
      </c>
      <c r="G127" s="45">
        <f>SUM(G124:G126)</f>
        <v>2151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1121</v>
      </c>
      <c r="H130" s="16">
        <f>G130/G134</f>
        <v>0.51469237832874193</v>
      </c>
    </row>
    <row r="131" spans="2:8" x14ac:dyDescent="0.25">
      <c r="B131"/>
      <c r="E131" s="15"/>
      <c r="F131" s="11" t="s">
        <v>133</v>
      </c>
      <c r="G131" s="9">
        <v>188</v>
      </c>
      <c r="H131" s="16">
        <f>G131/G134</f>
        <v>8.6317722681359038E-2</v>
      </c>
    </row>
    <row r="132" spans="2:8" x14ac:dyDescent="0.25">
      <c r="B132"/>
      <c r="E132" s="15"/>
      <c r="F132" s="11" t="s">
        <v>134</v>
      </c>
      <c r="G132" s="9">
        <v>713</v>
      </c>
      <c r="H132" s="16">
        <f>G132/G134</f>
        <v>0.32736455463728192</v>
      </c>
    </row>
    <row r="133" spans="2:8" ht="16.5" thickBot="1" x14ac:dyDescent="0.3">
      <c r="B133"/>
      <c r="E133" s="15"/>
      <c r="F133" s="23" t="s">
        <v>135</v>
      </c>
      <c r="G133" s="28">
        <v>156</v>
      </c>
      <c r="H133" s="29">
        <f>G133/G134</f>
        <v>7.1625344352617082E-2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2178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1385</v>
      </c>
      <c r="H137" s="16">
        <f>G137/G139</f>
        <v>0.64298978644382543</v>
      </c>
    </row>
    <row r="138" spans="2:8" ht="16.5" thickBot="1" x14ac:dyDescent="0.3">
      <c r="B138"/>
      <c r="E138" s="15"/>
      <c r="F138" s="23" t="s">
        <v>138</v>
      </c>
      <c r="G138" s="28">
        <v>769</v>
      </c>
      <c r="H138" s="29">
        <f>G138/G139</f>
        <v>0.35701021355617457</v>
      </c>
    </row>
    <row r="139" spans="2:8" ht="16.5" thickBot="1" x14ac:dyDescent="0.3">
      <c r="B139"/>
      <c r="E139" s="27"/>
      <c r="F139" s="39" t="s">
        <v>15</v>
      </c>
      <c r="G139" s="45">
        <f>SUM(G137:G138)</f>
        <v>2154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581</v>
      </c>
      <c r="H142" s="16">
        <f>G142/G146</f>
        <v>0.26786537574919317</v>
      </c>
    </row>
    <row r="143" spans="2:8" x14ac:dyDescent="0.25">
      <c r="B143"/>
      <c r="E143" s="15"/>
      <c r="F143" s="11" t="s">
        <v>141</v>
      </c>
      <c r="G143" s="9">
        <v>592</v>
      </c>
      <c r="H143" s="16">
        <f>G143/G146</f>
        <v>0.27293683725218992</v>
      </c>
    </row>
    <row r="144" spans="2:8" x14ac:dyDescent="0.25">
      <c r="B144"/>
      <c r="E144" s="15"/>
      <c r="F144" s="11" t="s">
        <v>142</v>
      </c>
      <c r="G144" s="9">
        <v>352</v>
      </c>
      <c r="H144" s="16">
        <f>G144/G146</f>
        <v>0.16228676809589673</v>
      </c>
    </row>
    <row r="145" spans="2:8" ht="16.5" thickBot="1" x14ac:dyDescent="0.3">
      <c r="B145"/>
      <c r="E145" s="15"/>
      <c r="F145" s="23" t="s">
        <v>143</v>
      </c>
      <c r="G145" s="28">
        <v>644</v>
      </c>
      <c r="H145" s="29">
        <f>G145/G146</f>
        <v>0.29691101890272015</v>
      </c>
    </row>
    <row r="146" spans="2:8" ht="16.5" thickBot="1" x14ac:dyDescent="0.3">
      <c r="B146"/>
      <c r="E146" s="27"/>
      <c r="F146" s="39" t="s">
        <v>15</v>
      </c>
      <c r="G146" s="45">
        <f>SUM(G142:G145)</f>
        <v>2169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990</v>
      </c>
      <c r="H149" s="16">
        <f>G149/G152</f>
        <v>0.45371219065077911</v>
      </c>
    </row>
    <row r="150" spans="2:8" x14ac:dyDescent="0.25">
      <c r="E150" s="15"/>
      <c r="F150" s="11" t="s">
        <v>146</v>
      </c>
      <c r="G150" s="9">
        <v>381</v>
      </c>
      <c r="H150" s="16">
        <f>G150/G152</f>
        <v>0.17461044912923923</v>
      </c>
    </row>
    <row r="151" spans="2:8" ht="16.5" thickBot="1" x14ac:dyDescent="0.3">
      <c r="E151" s="15"/>
      <c r="F151" s="23" t="s">
        <v>147</v>
      </c>
      <c r="G151" s="28">
        <v>811</v>
      </c>
      <c r="H151" s="29">
        <f>G151/G152</f>
        <v>0.37167736021998166</v>
      </c>
    </row>
    <row r="152" spans="2:8" ht="16.5" thickBot="1" x14ac:dyDescent="0.3">
      <c r="E152" s="27"/>
      <c r="F152" s="39" t="s">
        <v>15</v>
      </c>
      <c r="G152" s="45">
        <f>SUM(G149:G151)</f>
        <v>2182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1091</v>
      </c>
      <c r="H155" s="16">
        <f>G155/G158</f>
        <v>0.50462534690101757</v>
      </c>
    </row>
    <row r="156" spans="2:8" x14ac:dyDescent="0.25">
      <c r="E156" s="15"/>
      <c r="F156" s="11" t="s">
        <v>150</v>
      </c>
      <c r="G156" s="9">
        <v>339</v>
      </c>
      <c r="H156" s="16">
        <f>G156/G158</f>
        <v>0.15679925994449584</v>
      </c>
    </row>
    <row r="157" spans="2:8" ht="16.5" thickBot="1" x14ac:dyDescent="0.3">
      <c r="E157" s="15"/>
      <c r="F157" s="23" t="s">
        <v>151</v>
      </c>
      <c r="G157" s="28">
        <v>732</v>
      </c>
      <c r="H157" s="29">
        <f>G157/G158</f>
        <v>0.33857539315448659</v>
      </c>
    </row>
    <row r="158" spans="2:8" ht="16.5" thickBot="1" x14ac:dyDescent="0.3">
      <c r="E158" s="27"/>
      <c r="F158" s="39" t="s">
        <v>15</v>
      </c>
      <c r="G158" s="45">
        <f>SUM(G155:G157)</f>
        <v>2162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1261</v>
      </c>
      <c r="H161" s="16">
        <f>G161/G163</f>
        <v>0.59819734345351039</v>
      </c>
    </row>
    <row r="162" spans="5:8" ht="16.5" thickBot="1" x14ac:dyDescent="0.3">
      <c r="E162" s="15"/>
      <c r="F162" s="23" t="s">
        <v>154</v>
      </c>
      <c r="G162" s="28">
        <v>847</v>
      </c>
      <c r="H162" s="29">
        <f>G162/G163</f>
        <v>0.40180265654648956</v>
      </c>
    </row>
    <row r="163" spans="5:8" ht="16.5" thickBot="1" x14ac:dyDescent="0.3">
      <c r="E163" s="27"/>
      <c r="F163" s="39" t="s">
        <v>15</v>
      </c>
      <c r="G163" s="45">
        <f>SUM(G161:G162)</f>
        <v>2108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1206</v>
      </c>
      <c r="H166" s="16">
        <f>G166/G168</f>
        <v>0.58629071463296067</v>
      </c>
    </row>
    <row r="167" spans="5:8" ht="16.5" thickBot="1" x14ac:dyDescent="0.3">
      <c r="E167" s="15"/>
      <c r="F167" s="23" t="s">
        <v>157</v>
      </c>
      <c r="G167" s="28">
        <v>851</v>
      </c>
      <c r="H167" s="29">
        <f>G167/G168</f>
        <v>0.41370928536703938</v>
      </c>
    </row>
    <row r="168" spans="5:8" ht="16.5" thickBot="1" x14ac:dyDescent="0.3">
      <c r="E168" s="27"/>
      <c r="F168" s="39" t="s">
        <v>15</v>
      </c>
      <c r="G168" s="45">
        <f>SUM(G166:G167)</f>
        <v>2057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923</v>
      </c>
      <c r="H171" s="16">
        <f>G171/G176</f>
        <v>0.18105139270302079</v>
      </c>
    </row>
    <row r="172" spans="5:8" x14ac:dyDescent="0.25">
      <c r="E172" s="15"/>
      <c r="F172" s="11" t="s">
        <v>50</v>
      </c>
      <c r="G172" s="9">
        <v>2003</v>
      </c>
      <c r="H172" s="16">
        <f>G172/G176</f>
        <v>0.3928991761475088</v>
      </c>
    </row>
    <row r="173" spans="5:8" x14ac:dyDescent="0.25">
      <c r="E173" s="15"/>
      <c r="F173" s="11" t="s">
        <v>160</v>
      </c>
      <c r="G173" s="9">
        <v>928</v>
      </c>
      <c r="H173" s="16">
        <f>G173/G176</f>
        <v>0.18203216947822676</v>
      </c>
    </row>
    <row r="174" spans="5:8" x14ac:dyDescent="0.25">
      <c r="E174" s="15"/>
      <c r="F174" s="11" t="s">
        <v>161</v>
      </c>
      <c r="G174" s="9">
        <v>481</v>
      </c>
      <c r="H174" s="16">
        <f>G174/G176</f>
        <v>9.4350725774813654E-2</v>
      </c>
    </row>
    <row r="175" spans="5:8" ht="16.5" thickBot="1" x14ac:dyDescent="0.3">
      <c r="E175" s="15"/>
      <c r="F175" s="23" t="s">
        <v>162</v>
      </c>
      <c r="G175" s="28">
        <v>763</v>
      </c>
      <c r="H175" s="29">
        <f>G175/G176</f>
        <v>0.14966653589642998</v>
      </c>
    </row>
    <row r="176" spans="5:8" ht="16.5" thickBot="1" x14ac:dyDescent="0.3">
      <c r="E176" s="27"/>
      <c r="F176" s="39" t="s">
        <v>15</v>
      </c>
      <c r="G176" s="45">
        <f>SUM(G171:G175)</f>
        <v>5098</v>
      </c>
      <c r="H176" s="34">
        <f>SUM(H171:H175)</f>
        <v>0.99999999999999989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4065</v>
      </c>
      <c r="H179" s="16">
        <f>G179/G181</f>
        <v>0.82773365913255958</v>
      </c>
    </row>
    <row r="180" spans="5:8" ht="16.5" thickBot="1" x14ac:dyDescent="0.3">
      <c r="E180" s="15"/>
      <c r="F180" s="23" t="s">
        <v>165</v>
      </c>
      <c r="G180" s="28">
        <v>846</v>
      </c>
      <c r="H180" s="29">
        <f>G180/G181</f>
        <v>0.17226634086744044</v>
      </c>
    </row>
    <row r="181" spans="5:8" ht="16.5" thickBot="1" x14ac:dyDescent="0.3">
      <c r="E181" s="27"/>
      <c r="F181" s="39" t="s">
        <v>15</v>
      </c>
      <c r="G181" s="45">
        <f>SUM(G179:G180)</f>
        <v>4911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3192</v>
      </c>
      <c r="H184" s="16">
        <f>G184/G186</f>
        <v>0.6707291447783148</v>
      </c>
    </row>
    <row r="185" spans="5:8" ht="16.5" thickBot="1" x14ac:dyDescent="0.3">
      <c r="E185" s="15"/>
      <c r="F185" s="23" t="s">
        <v>168</v>
      </c>
      <c r="G185" s="28">
        <v>1567</v>
      </c>
      <c r="H185" s="29">
        <f>G185/G186</f>
        <v>0.32927085522168525</v>
      </c>
    </row>
    <row r="186" spans="5:8" ht="16.5" thickBot="1" x14ac:dyDescent="0.3">
      <c r="E186" s="27"/>
      <c r="F186" s="39" t="s">
        <v>15</v>
      </c>
      <c r="G186" s="45">
        <f>SUM(G184:G185)</f>
        <v>4759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K1"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2.5" customWidth="1"/>
    <col min="16" max="16" width="10.875" style="1"/>
    <col min="17" max="17" width="13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314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55</v>
      </c>
      <c r="C3" s="16">
        <f>B3/B16</f>
        <v>6.2315884885565378E-3</v>
      </c>
      <c r="E3" s="15" t="s">
        <v>56</v>
      </c>
      <c r="F3" s="8" t="s">
        <v>57</v>
      </c>
      <c r="G3" s="9">
        <v>760</v>
      </c>
      <c r="H3" s="16">
        <f>G3/G5</f>
        <v>0.51806407634628493</v>
      </c>
      <c r="J3" s="15"/>
      <c r="K3" s="8" t="s">
        <v>171</v>
      </c>
      <c r="L3" s="9">
        <v>619</v>
      </c>
      <c r="M3" s="16">
        <f>L3/L5</f>
        <v>0.49126984126984125</v>
      </c>
      <c r="O3" s="15" t="s">
        <v>517</v>
      </c>
      <c r="P3" s="9">
        <v>2729</v>
      </c>
      <c r="Q3" s="16">
        <f>P3/P5</f>
        <v>0.37589531680440769</v>
      </c>
    </row>
    <row r="4" spans="1:17" ht="16.5" thickBot="1" x14ac:dyDescent="0.3">
      <c r="A4" s="15" t="s">
        <v>3</v>
      </c>
      <c r="B4" s="9">
        <v>1006</v>
      </c>
      <c r="C4" s="16">
        <f>B4/B16</f>
        <v>0.11398141853614321</v>
      </c>
      <c r="E4" s="15"/>
      <c r="F4" s="24" t="s">
        <v>58</v>
      </c>
      <c r="G4" s="28">
        <v>707</v>
      </c>
      <c r="H4" s="29">
        <f>G4/G5</f>
        <v>0.48193592365371507</v>
      </c>
      <c r="J4" s="15"/>
      <c r="K4" s="10" t="s">
        <v>170</v>
      </c>
      <c r="L4" s="28">
        <v>641</v>
      </c>
      <c r="M4" s="29">
        <f>L4/L5</f>
        <v>0.5087301587301587</v>
      </c>
      <c r="O4" s="17" t="s">
        <v>316</v>
      </c>
      <c r="P4" s="40">
        <v>4531</v>
      </c>
      <c r="Q4" s="41">
        <f>P4/P5</f>
        <v>0.62410468319559231</v>
      </c>
    </row>
    <row r="5" spans="1:17" ht="16.5" thickBot="1" x14ac:dyDescent="0.3">
      <c r="A5" s="15" t="s">
        <v>4</v>
      </c>
      <c r="B5" s="9">
        <v>22</v>
      </c>
      <c r="C5" s="16">
        <f>B5/B16</f>
        <v>2.4926353954226152E-3</v>
      </c>
      <c r="E5" s="27"/>
      <c r="F5" s="32" t="s">
        <v>15</v>
      </c>
      <c r="G5" s="45">
        <f>SUM(G3:G4)</f>
        <v>1467</v>
      </c>
      <c r="H5" s="34">
        <f>SUM(H3:H4)</f>
        <v>1</v>
      </c>
      <c r="J5" s="27"/>
      <c r="K5" s="32" t="s">
        <v>15</v>
      </c>
      <c r="L5" s="45">
        <f>SUM(L3:L4)</f>
        <v>1260</v>
      </c>
      <c r="M5" s="34">
        <f>SUM(M3:M4)</f>
        <v>1</v>
      </c>
      <c r="O5" s="32" t="s">
        <v>15</v>
      </c>
      <c r="P5" s="45">
        <f>SUM(P3:P4)</f>
        <v>7260</v>
      </c>
      <c r="Q5" s="34">
        <f>SUM(Q3:Q4)</f>
        <v>1</v>
      </c>
    </row>
    <row r="6" spans="1:17" ht="16.5" thickBot="1" x14ac:dyDescent="0.3">
      <c r="A6" s="15" t="s">
        <v>5</v>
      </c>
      <c r="B6" s="9">
        <v>1325</v>
      </c>
      <c r="C6" s="16">
        <f>B6/B16</f>
        <v>0.15012463176977114</v>
      </c>
    </row>
    <row r="7" spans="1:17" x14ac:dyDescent="0.25">
      <c r="A7" s="15" t="s">
        <v>6</v>
      </c>
      <c r="B7" s="9">
        <v>3</v>
      </c>
      <c r="C7" s="16">
        <f>B7/B16</f>
        <v>3.3990482664853839E-4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</row>
    <row r="8" spans="1:17" x14ac:dyDescent="0.25">
      <c r="A8" s="15" t="s">
        <v>7</v>
      </c>
      <c r="B8" s="9">
        <v>2</v>
      </c>
      <c r="C8" s="16">
        <f>B8/B16</f>
        <v>2.2660321776569228E-4</v>
      </c>
      <c r="E8" s="15"/>
      <c r="F8" s="8" t="s">
        <v>60</v>
      </c>
      <c r="G8" s="9">
        <v>474</v>
      </c>
      <c r="H8" s="16">
        <f>G8/G11</f>
        <v>0.2823108993448481</v>
      </c>
      <c r="J8" s="15"/>
      <c r="K8" s="8" t="s">
        <v>225</v>
      </c>
      <c r="L8" s="9">
        <v>547</v>
      </c>
      <c r="M8" s="16">
        <f>L8/L10</f>
        <v>0.31257142857142856</v>
      </c>
    </row>
    <row r="9" spans="1:17" ht="16.5" thickBot="1" x14ac:dyDescent="0.3">
      <c r="A9" s="15" t="s">
        <v>8</v>
      </c>
      <c r="B9" s="9">
        <v>24</v>
      </c>
      <c r="C9" s="16">
        <f>B9/B16</f>
        <v>2.7192386131883071E-3</v>
      </c>
      <c r="E9" s="15"/>
      <c r="F9" s="8" t="s">
        <v>61</v>
      </c>
      <c r="G9" s="9">
        <v>820</v>
      </c>
      <c r="H9" s="16">
        <f>G9/G11</f>
        <v>0.48838594401429425</v>
      </c>
      <c r="J9" s="15"/>
      <c r="K9" s="24" t="s">
        <v>226</v>
      </c>
      <c r="L9" s="28">
        <v>1203</v>
      </c>
      <c r="M9" s="29">
        <f>L9/L10</f>
        <v>0.68742857142857139</v>
      </c>
    </row>
    <row r="10" spans="1:17" ht="16.5" thickBot="1" x14ac:dyDescent="0.3">
      <c r="A10" s="15" t="s">
        <v>9</v>
      </c>
      <c r="B10" s="9">
        <v>371</v>
      </c>
      <c r="C10" s="16">
        <f>B10/B16</f>
        <v>4.2034896895535918E-2</v>
      </c>
      <c r="E10" s="15"/>
      <c r="F10" s="24" t="s">
        <v>62</v>
      </c>
      <c r="G10" s="28">
        <v>385</v>
      </c>
      <c r="H10" s="29">
        <f>G10/G11</f>
        <v>0.22930315664085765</v>
      </c>
      <c r="J10" s="27"/>
      <c r="K10" s="32" t="s">
        <v>15</v>
      </c>
      <c r="L10" s="45">
        <f>SUM(L8:L9)</f>
        <v>1750</v>
      </c>
      <c r="M10" s="34">
        <f>SUM(M8:M9)</f>
        <v>1</v>
      </c>
    </row>
    <row r="11" spans="1:17" ht="16.5" thickBot="1" x14ac:dyDescent="0.3">
      <c r="A11" s="15" t="s">
        <v>10</v>
      </c>
      <c r="B11" s="9">
        <v>13</v>
      </c>
      <c r="C11" s="16">
        <f>B11/B16</f>
        <v>1.4729209154769997E-3</v>
      </c>
      <c r="E11" s="27"/>
      <c r="F11" s="32" t="s">
        <v>15</v>
      </c>
      <c r="G11" s="45">
        <f>SUM(G8:G10)</f>
        <v>1679</v>
      </c>
      <c r="H11" s="34">
        <f>SUM(H8:H10)</f>
        <v>1</v>
      </c>
    </row>
    <row r="12" spans="1:17" ht="16.5" thickBot="1" x14ac:dyDescent="0.3">
      <c r="A12" s="15" t="s">
        <v>11</v>
      </c>
      <c r="B12" s="9">
        <v>1289</v>
      </c>
      <c r="C12" s="16">
        <f>B12/B16</f>
        <v>0.14604577384998868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11</v>
      </c>
      <c r="C13" s="16">
        <f>B13/B16</f>
        <v>1.2463176977113076E-3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898</v>
      </c>
      <c r="M13" s="16">
        <f>L13/L15</f>
        <v>0.55845771144278611</v>
      </c>
    </row>
    <row r="14" spans="1:17" ht="16.5" thickBot="1" x14ac:dyDescent="0.3">
      <c r="A14" s="15" t="s">
        <v>13</v>
      </c>
      <c r="B14" s="9">
        <v>4658</v>
      </c>
      <c r="C14" s="16">
        <f>B14/B16</f>
        <v>0.52775889417629729</v>
      </c>
      <c r="E14" s="21"/>
      <c r="F14" s="10" t="s">
        <v>64</v>
      </c>
      <c r="G14" s="9">
        <v>664</v>
      </c>
      <c r="H14" s="16">
        <f>G14/G17</f>
        <v>0.42783505154639173</v>
      </c>
      <c r="J14" s="15"/>
      <c r="K14" s="10" t="s">
        <v>228</v>
      </c>
      <c r="L14" s="28">
        <v>710</v>
      </c>
      <c r="M14" s="29">
        <f>L14/L15</f>
        <v>0.44154228855721395</v>
      </c>
    </row>
    <row r="15" spans="1:17" ht="16.5" thickBot="1" x14ac:dyDescent="0.3">
      <c r="A15" s="22" t="s">
        <v>14</v>
      </c>
      <c r="B15" s="28">
        <v>47</v>
      </c>
      <c r="C15" s="29">
        <f>B15/B16</f>
        <v>5.3251756174937685E-3</v>
      </c>
      <c r="E15" s="21"/>
      <c r="F15" s="10" t="s">
        <v>65</v>
      </c>
      <c r="G15" s="9">
        <v>588</v>
      </c>
      <c r="H15" s="16">
        <f>G15/G17</f>
        <v>0.37886597938144329</v>
      </c>
      <c r="J15" s="27"/>
      <c r="K15" s="32" t="s">
        <v>15</v>
      </c>
      <c r="L15" s="45">
        <f>SUM(L13:L14)</f>
        <v>1608</v>
      </c>
      <c r="M15" s="34">
        <f>SUM(M13:M14)</f>
        <v>1</v>
      </c>
    </row>
    <row r="16" spans="1:17" ht="16.5" thickBot="1" x14ac:dyDescent="0.3">
      <c r="A16" s="32" t="s">
        <v>15</v>
      </c>
      <c r="B16" s="45">
        <f>SUM(B3:B15)</f>
        <v>8826</v>
      </c>
      <c r="C16" s="34">
        <f>SUM(C3:C15)</f>
        <v>1</v>
      </c>
      <c r="E16" s="15"/>
      <c r="F16" s="31" t="s">
        <v>66</v>
      </c>
      <c r="G16" s="28">
        <v>300</v>
      </c>
      <c r="H16" s="29">
        <f>G16/G17</f>
        <v>0.19329896907216496</v>
      </c>
    </row>
    <row r="17" spans="1:13" ht="16.5" thickBot="1" x14ac:dyDescent="0.3">
      <c r="E17" s="27"/>
      <c r="F17" s="38" t="s">
        <v>15</v>
      </c>
      <c r="G17" s="45">
        <f>SUM(G14:G16)</f>
        <v>1552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879</v>
      </c>
      <c r="M18" s="16">
        <f>L18/L20</f>
        <v>0.63880813953488369</v>
      </c>
    </row>
    <row r="19" spans="1:13" ht="16.5" thickBot="1" x14ac:dyDescent="0.3">
      <c r="A19" s="15" t="s">
        <v>19</v>
      </c>
      <c r="B19" s="9">
        <v>185</v>
      </c>
      <c r="C19" s="16">
        <f>B19/B24</f>
        <v>2.3438489801089573E-2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497</v>
      </c>
      <c r="M19" s="29">
        <f>L19/L20</f>
        <v>0.36119186046511625</v>
      </c>
    </row>
    <row r="20" spans="1:13" ht="16.5" thickBot="1" x14ac:dyDescent="0.3">
      <c r="A20" s="15" t="s">
        <v>20</v>
      </c>
      <c r="B20" s="9">
        <v>257</v>
      </c>
      <c r="C20" s="16">
        <f>B20/B24</f>
        <v>3.2560496642594701E-2</v>
      </c>
      <c r="E20" s="15"/>
      <c r="F20" s="11" t="s">
        <v>68</v>
      </c>
      <c r="G20" s="9">
        <v>739</v>
      </c>
      <c r="H20" s="16">
        <f>G20/G22</f>
        <v>0.49730820995962316</v>
      </c>
      <c r="J20" s="27"/>
      <c r="K20" s="32" t="s">
        <v>15</v>
      </c>
      <c r="L20" s="45">
        <f>SUM(L18:L19)</f>
        <v>1376</v>
      </c>
      <c r="M20" s="34">
        <f>SUM(M18:M19)</f>
        <v>1</v>
      </c>
    </row>
    <row r="21" spans="1:13" ht="16.5" thickBot="1" x14ac:dyDescent="0.3">
      <c r="A21" s="15" t="s">
        <v>21</v>
      </c>
      <c r="B21" s="9">
        <v>2202</v>
      </c>
      <c r="C21" s="16">
        <f>B21/B24</f>
        <v>0.27898137590269861</v>
      </c>
      <c r="E21" s="15"/>
      <c r="F21" s="23" t="s">
        <v>69</v>
      </c>
      <c r="G21" s="28">
        <v>747</v>
      </c>
      <c r="H21" s="29">
        <f>G21/G22</f>
        <v>0.5026917900403769</v>
      </c>
    </row>
    <row r="22" spans="1:13" ht="16.5" thickBot="1" x14ac:dyDescent="0.3">
      <c r="A22" s="15" t="s">
        <v>22</v>
      </c>
      <c r="B22" s="9">
        <v>107</v>
      </c>
      <c r="C22" s="16">
        <f>B22/B24</f>
        <v>1.3556315722792348E-2</v>
      </c>
      <c r="E22" s="27"/>
      <c r="F22" s="39" t="s">
        <v>15</v>
      </c>
      <c r="G22" s="45">
        <f>SUM(G20:G21)</f>
        <v>1486</v>
      </c>
      <c r="H22" s="34">
        <f>SUM(H20:H21)</f>
        <v>1</v>
      </c>
    </row>
    <row r="23" spans="1:13" ht="16.5" thickBot="1" x14ac:dyDescent="0.3">
      <c r="A23" s="22" t="s">
        <v>23</v>
      </c>
      <c r="B23" s="28">
        <v>5142</v>
      </c>
      <c r="C23" s="29">
        <f>B23/B24</f>
        <v>0.65146332193082479</v>
      </c>
      <c r="F23" s="3"/>
    </row>
    <row r="24" spans="1:13" ht="16.5" thickBot="1" x14ac:dyDescent="0.3">
      <c r="A24" s="35" t="s">
        <v>15</v>
      </c>
      <c r="B24" s="45">
        <f>SUM(B19:B23)</f>
        <v>7893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476</v>
      </c>
      <c r="H25" s="16">
        <f>G25/G29</f>
        <v>0.32625085675119947</v>
      </c>
    </row>
    <row r="26" spans="1:13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221</v>
      </c>
      <c r="H26" s="16">
        <f>G26/G29</f>
        <v>0.1514736120630569</v>
      </c>
    </row>
    <row r="27" spans="1:13" x14ac:dyDescent="0.25">
      <c r="A27" s="15" t="s">
        <v>33</v>
      </c>
      <c r="B27" s="9">
        <v>1667</v>
      </c>
      <c r="C27" s="16">
        <f>B27/B29</f>
        <v>0.21624075755610325</v>
      </c>
      <c r="E27" s="15"/>
      <c r="F27" s="11" t="s">
        <v>73</v>
      </c>
      <c r="G27" s="9">
        <v>321</v>
      </c>
      <c r="H27" s="16">
        <f>G27/G29</f>
        <v>0.22001370801919123</v>
      </c>
    </row>
    <row r="28" spans="1:13" ht="16.5" thickBot="1" x14ac:dyDescent="0.3">
      <c r="A28" s="21" t="s">
        <v>32</v>
      </c>
      <c r="B28" s="28">
        <v>6042</v>
      </c>
      <c r="C28" s="29">
        <f>B28/B29</f>
        <v>0.78375924244389672</v>
      </c>
      <c r="E28" s="15"/>
      <c r="F28" s="23" t="s">
        <v>74</v>
      </c>
      <c r="G28" s="28">
        <v>441</v>
      </c>
      <c r="H28" s="29">
        <f>G28/G29</f>
        <v>0.30226182316655242</v>
      </c>
    </row>
    <row r="29" spans="1:13" ht="16.5" thickBot="1" x14ac:dyDescent="0.3">
      <c r="A29" s="32" t="s">
        <v>15</v>
      </c>
      <c r="B29" s="45">
        <f>SUM(B27:B28)</f>
        <v>7709</v>
      </c>
      <c r="C29" s="34">
        <f>SUM(C27:C28)</f>
        <v>1</v>
      </c>
      <c r="E29" s="27"/>
      <c r="F29" s="39" t="s">
        <v>15</v>
      </c>
      <c r="G29" s="45">
        <f>SUM(G25:G28)</f>
        <v>1459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1574</v>
      </c>
      <c r="C32" s="16">
        <f>B32/B34</f>
        <v>0.25196094125180085</v>
      </c>
      <c r="E32" s="15"/>
      <c r="F32" s="11" t="s">
        <v>628</v>
      </c>
      <c r="G32" s="95">
        <v>551</v>
      </c>
      <c r="H32" s="16">
        <f>G32/G37</f>
        <v>0.38939929328621908</v>
      </c>
    </row>
    <row r="33" spans="1:8" ht="16.5" thickBot="1" x14ac:dyDescent="0.3">
      <c r="A33" s="22" t="s">
        <v>39</v>
      </c>
      <c r="B33" s="28">
        <v>4673</v>
      </c>
      <c r="C33" s="29">
        <f>B33/B34</f>
        <v>0.74803905874819909</v>
      </c>
      <c r="E33" s="15"/>
      <c r="F33" s="11" t="s">
        <v>629</v>
      </c>
      <c r="G33" s="95">
        <v>262</v>
      </c>
      <c r="H33" s="16">
        <f>G33/G37</f>
        <v>0.18515901060070672</v>
      </c>
    </row>
    <row r="34" spans="1:8" ht="16.5" thickBot="1" x14ac:dyDescent="0.3">
      <c r="A34" s="32" t="s">
        <v>15</v>
      </c>
      <c r="B34" s="45">
        <f>SUM(B32:B33)</f>
        <v>6247</v>
      </c>
      <c r="C34" s="34">
        <f>SUM(C32:C33)</f>
        <v>1</v>
      </c>
      <c r="E34" s="15"/>
      <c r="F34" s="11" t="s">
        <v>630</v>
      </c>
      <c r="G34" s="95">
        <v>236</v>
      </c>
      <c r="H34" s="16">
        <f>G34/G37</f>
        <v>0.16678445229681979</v>
      </c>
    </row>
    <row r="35" spans="1:8" ht="16.5" thickBot="1" x14ac:dyDescent="0.3">
      <c r="E35" s="15"/>
      <c r="F35" s="11" t="s">
        <v>631</v>
      </c>
      <c r="G35" s="95">
        <v>268</v>
      </c>
      <c r="H35" s="16">
        <f>G35/G37</f>
        <v>0.18939929328621907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98</v>
      </c>
      <c r="H36" s="29">
        <f>G36/G37</f>
        <v>6.9257950530035334E-2</v>
      </c>
    </row>
    <row r="37" spans="1:8" ht="16.5" thickBot="1" x14ac:dyDescent="0.3">
      <c r="A37" s="15" t="s">
        <v>53</v>
      </c>
      <c r="B37" s="9">
        <v>5092</v>
      </c>
      <c r="C37" s="16">
        <f>B37/B39</f>
        <v>0.69458464056745328</v>
      </c>
      <c r="E37" s="27"/>
      <c r="F37" s="39" t="s">
        <v>15</v>
      </c>
      <c r="G37" s="97">
        <f>SUM(G32:G36)</f>
        <v>1415</v>
      </c>
      <c r="H37" s="37">
        <f>SUM(H32:H36)</f>
        <v>1</v>
      </c>
    </row>
    <row r="38" spans="1:8" ht="16.5" thickBot="1" x14ac:dyDescent="0.3">
      <c r="A38" s="22" t="s">
        <v>54</v>
      </c>
      <c r="B38" s="28">
        <v>2239</v>
      </c>
      <c r="C38" s="29">
        <f>B38/B39</f>
        <v>0.30541535943254672</v>
      </c>
      <c r="F38" s="3"/>
    </row>
    <row r="39" spans="1:8" ht="16.5" thickBot="1" x14ac:dyDescent="0.3">
      <c r="A39" s="32" t="s">
        <v>15</v>
      </c>
      <c r="B39" s="45">
        <f>SUM(B37:B38)</f>
        <v>7331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637</v>
      </c>
      <c r="H40" s="16">
        <f>G40/G44</f>
        <v>0.46632503660322111</v>
      </c>
    </row>
    <row r="41" spans="1:8" x14ac:dyDescent="0.25">
      <c r="E41" s="15"/>
      <c r="F41" s="11" t="s">
        <v>77</v>
      </c>
      <c r="G41" s="9">
        <v>235</v>
      </c>
      <c r="H41" s="16">
        <f>G41/G44</f>
        <v>0.17203513909224011</v>
      </c>
    </row>
    <row r="42" spans="1:8" x14ac:dyDescent="0.25">
      <c r="E42" s="15"/>
      <c r="F42" s="11" t="s">
        <v>78</v>
      </c>
      <c r="G42" s="9">
        <v>304</v>
      </c>
      <c r="H42" s="16">
        <f>G42/G44</f>
        <v>0.2225475841874085</v>
      </c>
    </row>
    <row r="43" spans="1:8" ht="16.5" thickBot="1" x14ac:dyDescent="0.3">
      <c r="E43" s="15"/>
      <c r="F43" s="23" t="s">
        <v>79</v>
      </c>
      <c r="G43" s="28">
        <v>190</v>
      </c>
      <c r="H43" s="29">
        <f>G43/G44</f>
        <v>0.13909224011713031</v>
      </c>
    </row>
    <row r="44" spans="1:8" ht="16.5" thickBot="1" x14ac:dyDescent="0.3">
      <c r="E44" s="27"/>
      <c r="F44" s="39" t="s">
        <v>15</v>
      </c>
      <c r="G44" s="45">
        <f>SUM(G40:G43)</f>
        <v>1366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850</v>
      </c>
      <c r="H47" s="16">
        <f>G47/G49</f>
        <v>0.65284178187403996</v>
      </c>
    </row>
    <row r="48" spans="1:8" ht="16.5" thickBot="1" x14ac:dyDescent="0.3">
      <c r="B48"/>
      <c r="E48" s="15"/>
      <c r="F48" s="23" t="s">
        <v>82</v>
      </c>
      <c r="G48" s="28">
        <v>452</v>
      </c>
      <c r="H48" s="29">
        <f>G48/G49</f>
        <v>0.34715821812596004</v>
      </c>
    </row>
    <row r="49" spans="2:8" ht="16.5" thickBot="1" x14ac:dyDescent="0.3">
      <c r="B49"/>
      <c r="E49" s="27"/>
      <c r="F49" s="39" t="s">
        <v>15</v>
      </c>
      <c r="G49" s="45">
        <f>SUM(G47:G48)</f>
        <v>1302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1019</v>
      </c>
      <c r="H52" s="16">
        <f>G52/G54</f>
        <v>0.80236220472440944</v>
      </c>
    </row>
    <row r="53" spans="2:8" ht="16.5" thickBot="1" x14ac:dyDescent="0.3">
      <c r="B53"/>
      <c r="E53" s="15"/>
      <c r="F53" s="23" t="s">
        <v>85</v>
      </c>
      <c r="G53" s="28">
        <v>251</v>
      </c>
      <c r="H53" s="29">
        <f>G53/G54</f>
        <v>0.19763779527559056</v>
      </c>
    </row>
    <row r="54" spans="2:8" ht="16.5" thickBot="1" x14ac:dyDescent="0.3">
      <c r="B54"/>
      <c r="E54" s="27"/>
      <c r="F54" s="39" t="s">
        <v>15</v>
      </c>
      <c r="G54" s="45">
        <f>SUM(G52:G53)</f>
        <v>1270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590</v>
      </c>
      <c r="H57" s="16">
        <f>G57/G59</f>
        <v>0.44696969696969696</v>
      </c>
    </row>
    <row r="58" spans="2:8" ht="16.5" thickBot="1" x14ac:dyDescent="0.3">
      <c r="B58"/>
      <c r="E58" s="15"/>
      <c r="F58" s="23" t="s">
        <v>88</v>
      </c>
      <c r="G58" s="28">
        <v>730</v>
      </c>
      <c r="H58" s="29">
        <f>G58/G59</f>
        <v>0.55303030303030298</v>
      </c>
    </row>
    <row r="59" spans="2:8" ht="16.5" thickBot="1" x14ac:dyDescent="0.3">
      <c r="B59"/>
      <c r="E59" s="27"/>
      <c r="F59" s="39" t="s">
        <v>15</v>
      </c>
      <c r="G59" s="45">
        <f>SUM(G57:G58)</f>
        <v>1320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648</v>
      </c>
      <c r="H62" s="16">
        <f>G62/G64</f>
        <v>0.49277566539923956</v>
      </c>
    </row>
    <row r="63" spans="2:8" ht="16.5" thickBot="1" x14ac:dyDescent="0.3">
      <c r="B63"/>
      <c r="E63" s="15"/>
      <c r="F63" s="23" t="s">
        <v>91</v>
      </c>
      <c r="G63" s="28">
        <v>667</v>
      </c>
      <c r="H63" s="29">
        <f>G63/G64</f>
        <v>0.50722433460076044</v>
      </c>
    </row>
    <row r="64" spans="2:8" ht="16.5" thickBot="1" x14ac:dyDescent="0.3">
      <c r="B64"/>
      <c r="E64" s="27"/>
      <c r="F64" s="39" t="s">
        <v>15</v>
      </c>
      <c r="G64" s="45">
        <f>SUM(G62:G63)</f>
        <v>1315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648</v>
      </c>
      <c r="H67" s="16">
        <f>G67/G70</f>
        <v>0.40348692403486924</v>
      </c>
    </row>
    <row r="68" spans="2:8" x14ac:dyDescent="0.25">
      <c r="B68"/>
      <c r="E68" s="15"/>
      <c r="F68" s="11" t="s">
        <v>94</v>
      </c>
      <c r="G68" s="9">
        <v>428</v>
      </c>
      <c r="H68" s="16">
        <f>G68/G70</f>
        <v>0.26650062266500624</v>
      </c>
    </row>
    <row r="69" spans="2:8" ht="16.5" thickBot="1" x14ac:dyDescent="0.3">
      <c r="B69"/>
      <c r="E69" s="15"/>
      <c r="F69" s="23" t="s">
        <v>95</v>
      </c>
      <c r="G69" s="28">
        <v>530</v>
      </c>
      <c r="H69" s="29">
        <f>G69/G70</f>
        <v>0.33001245330012452</v>
      </c>
    </row>
    <row r="70" spans="2:8" ht="16.5" thickBot="1" x14ac:dyDescent="0.3">
      <c r="B70"/>
      <c r="E70" s="27"/>
      <c r="F70" s="39" t="s">
        <v>15</v>
      </c>
      <c r="G70" s="45">
        <f>SUM(G67:G69)</f>
        <v>1606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542</v>
      </c>
      <c r="H73" s="16">
        <f>G73/G75</f>
        <v>0.35989375830013282</v>
      </c>
    </row>
    <row r="74" spans="2:8" ht="16.5" thickBot="1" x14ac:dyDescent="0.3">
      <c r="B74"/>
      <c r="E74" s="15"/>
      <c r="F74" s="23" t="s">
        <v>98</v>
      </c>
      <c r="G74" s="28">
        <v>964</v>
      </c>
      <c r="H74" s="29">
        <f>G74/G75</f>
        <v>0.64010624169986718</v>
      </c>
    </row>
    <row r="75" spans="2:8" ht="16.5" thickBot="1" x14ac:dyDescent="0.3">
      <c r="B75"/>
      <c r="E75" s="27"/>
      <c r="F75" s="39" t="s">
        <v>15</v>
      </c>
      <c r="G75" s="45">
        <f>SUM(G73:G74)</f>
        <v>1506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489</v>
      </c>
      <c r="H78" s="16">
        <f>G78/G82</f>
        <v>0.318359375</v>
      </c>
    </row>
    <row r="79" spans="2:8" x14ac:dyDescent="0.25">
      <c r="B79"/>
      <c r="E79" s="22"/>
      <c r="F79" s="23" t="s">
        <v>101</v>
      </c>
      <c r="G79" s="28">
        <v>203</v>
      </c>
      <c r="H79" s="29">
        <f>G79/G82</f>
        <v>0.13216145833333334</v>
      </c>
    </row>
    <row r="80" spans="2:8" x14ac:dyDescent="0.25">
      <c r="B80"/>
      <c r="E80" s="15"/>
      <c r="F80" s="11" t="s">
        <v>635</v>
      </c>
      <c r="G80" s="9">
        <v>662</v>
      </c>
      <c r="H80" s="16">
        <f>G80/G82</f>
        <v>0.43098958333333331</v>
      </c>
    </row>
    <row r="81" spans="2:8" ht="16.5" thickBot="1" x14ac:dyDescent="0.3">
      <c r="B81"/>
      <c r="E81" s="17"/>
      <c r="F81" s="91" t="s">
        <v>636</v>
      </c>
      <c r="G81" s="40">
        <v>182</v>
      </c>
      <c r="H81" s="41">
        <f>G81/G82</f>
        <v>0.11848958333333333</v>
      </c>
    </row>
    <row r="82" spans="2:8" ht="16.5" thickBot="1" x14ac:dyDescent="0.3">
      <c r="B82"/>
      <c r="E82" s="104"/>
      <c r="F82" s="105" t="s">
        <v>15</v>
      </c>
      <c r="G82" s="106">
        <f>SUM(G78:G81)</f>
        <v>1536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604</v>
      </c>
      <c r="H85" s="16">
        <f>G85/G88</f>
        <v>0.39580602883355176</v>
      </c>
    </row>
    <row r="86" spans="2:8" x14ac:dyDescent="0.25">
      <c r="B86"/>
      <c r="E86" s="15"/>
      <c r="F86" s="11" t="s">
        <v>104</v>
      </c>
      <c r="G86" s="9">
        <v>475</v>
      </c>
      <c r="H86" s="16">
        <f>G86/G88</f>
        <v>0.31127129750982963</v>
      </c>
    </row>
    <row r="87" spans="2:8" ht="16.5" thickBot="1" x14ac:dyDescent="0.3">
      <c r="B87"/>
      <c r="E87" s="15"/>
      <c r="F87" s="23" t="s">
        <v>105</v>
      </c>
      <c r="G87" s="28">
        <v>447</v>
      </c>
      <c r="H87" s="29">
        <f>G87/G88</f>
        <v>0.29292267365661862</v>
      </c>
    </row>
    <row r="88" spans="2:8" ht="16.5" thickBot="1" x14ac:dyDescent="0.3">
      <c r="B88"/>
      <c r="E88" s="27"/>
      <c r="F88" s="39" t="s">
        <v>15</v>
      </c>
      <c r="G88" s="45">
        <f>SUM(G85:G87)</f>
        <v>1526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1008</v>
      </c>
      <c r="H91" s="16">
        <f>G91/G93</f>
        <v>0.66446934739617669</v>
      </c>
    </row>
    <row r="92" spans="2:8" ht="16.5" thickBot="1" x14ac:dyDescent="0.3">
      <c r="B92"/>
      <c r="E92" s="15"/>
      <c r="F92" s="23" t="s">
        <v>108</v>
      </c>
      <c r="G92" s="28">
        <v>509</v>
      </c>
      <c r="H92" s="29">
        <f>G92/G93</f>
        <v>0.33553065260382331</v>
      </c>
    </row>
    <row r="93" spans="2:8" ht="16.5" thickBot="1" x14ac:dyDescent="0.3">
      <c r="B93"/>
      <c r="E93" s="27"/>
      <c r="F93" s="39" t="s">
        <v>15</v>
      </c>
      <c r="G93" s="45">
        <f>SUM(G91:G92)</f>
        <v>1517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595</v>
      </c>
      <c r="H96" s="16">
        <f>G96/G98</f>
        <v>0.41290770298403884</v>
      </c>
    </row>
    <row r="97" spans="2:8" ht="16.5" thickBot="1" x14ac:dyDescent="0.3">
      <c r="B97"/>
      <c r="E97" s="15"/>
      <c r="F97" s="23" t="s">
        <v>111</v>
      </c>
      <c r="G97" s="28">
        <v>846</v>
      </c>
      <c r="H97" s="29">
        <f>G97/G98</f>
        <v>0.58709229701596111</v>
      </c>
    </row>
    <row r="98" spans="2:8" ht="16.5" thickBot="1" x14ac:dyDescent="0.3">
      <c r="B98"/>
      <c r="E98" s="27"/>
      <c r="F98" s="39" t="s">
        <v>15</v>
      </c>
      <c r="G98" s="45">
        <f>SUM(G96:G97)</f>
        <v>1441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463</v>
      </c>
      <c r="H101" s="16">
        <f>G101/G103</f>
        <v>0.53341013824884798</v>
      </c>
    </row>
    <row r="102" spans="2:8" ht="16.5" thickBot="1" x14ac:dyDescent="0.3">
      <c r="B102"/>
      <c r="E102" s="15"/>
      <c r="F102" s="23" t="s">
        <v>114</v>
      </c>
      <c r="G102" s="28">
        <v>405</v>
      </c>
      <c r="H102" s="29">
        <f>G102/G103</f>
        <v>0.46658986175115208</v>
      </c>
    </row>
    <row r="103" spans="2:8" ht="16.5" thickBot="1" x14ac:dyDescent="0.3">
      <c r="B103"/>
      <c r="E103" s="27"/>
      <c r="F103" s="39" t="s">
        <v>15</v>
      </c>
      <c r="G103" s="45">
        <f>SUM(G101:G102)</f>
        <v>868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498</v>
      </c>
      <c r="H106" s="16">
        <f>G106/G108</f>
        <v>0.47564469914040114</v>
      </c>
    </row>
    <row r="107" spans="2:8" ht="16.5" thickBot="1" x14ac:dyDescent="0.3">
      <c r="B107"/>
      <c r="E107" s="15"/>
      <c r="F107" s="23" t="s">
        <v>117</v>
      </c>
      <c r="G107" s="28">
        <v>549</v>
      </c>
      <c r="H107" s="29">
        <f>G107/G108</f>
        <v>0.52435530085959881</v>
      </c>
    </row>
    <row r="108" spans="2:8" ht="16.5" thickBot="1" x14ac:dyDescent="0.3">
      <c r="B108"/>
      <c r="E108" s="27"/>
      <c r="F108" s="39" t="s">
        <v>15</v>
      </c>
      <c r="G108" s="45">
        <f>SUM(G106:G107)</f>
        <v>1047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454</v>
      </c>
      <c r="H111" s="16">
        <f>G111/G116</f>
        <v>0.31484049930651875</v>
      </c>
    </row>
    <row r="112" spans="2:8" x14ac:dyDescent="0.25">
      <c r="B112"/>
      <c r="E112" s="15"/>
      <c r="F112" s="11" t="s">
        <v>120</v>
      </c>
      <c r="G112" s="9">
        <v>95</v>
      </c>
      <c r="H112" s="16">
        <f>G112/G116</f>
        <v>6.5880721220527044E-2</v>
      </c>
    </row>
    <row r="113" spans="2:8" x14ac:dyDescent="0.25">
      <c r="B113"/>
      <c r="E113" s="15"/>
      <c r="F113" s="11" t="s">
        <v>121</v>
      </c>
      <c r="G113" s="9">
        <v>362</v>
      </c>
      <c r="H113" s="16">
        <f>G113/G116</f>
        <v>0.25104022191400832</v>
      </c>
    </row>
    <row r="114" spans="2:8" x14ac:dyDescent="0.25">
      <c r="B114"/>
      <c r="E114" s="15"/>
      <c r="F114" s="11" t="s">
        <v>122</v>
      </c>
      <c r="G114" s="9">
        <v>247</v>
      </c>
      <c r="H114" s="16">
        <f>G114/G116</f>
        <v>0.17128987517337033</v>
      </c>
    </row>
    <row r="115" spans="2:8" ht="16.5" thickBot="1" x14ac:dyDescent="0.3">
      <c r="B115"/>
      <c r="E115" s="15"/>
      <c r="F115" s="23" t="s">
        <v>123</v>
      </c>
      <c r="G115" s="28">
        <v>284</v>
      </c>
      <c r="H115" s="29">
        <f>G115/G116</f>
        <v>0.19694868238557559</v>
      </c>
    </row>
    <row r="116" spans="2:8" ht="16.5" thickBot="1" x14ac:dyDescent="0.3">
      <c r="B116"/>
      <c r="E116" s="27"/>
      <c r="F116" s="39" t="s">
        <v>15</v>
      </c>
      <c r="G116" s="45">
        <f>SUM(G111:G115)</f>
        <v>1442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704</v>
      </c>
      <c r="H119" s="16">
        <f>G119/G121</f>
        <v>0.5064748201438849</v>
      </c>
    </row>
    <row r="120" spans="2:8" ht="16.5" thickBot="1" x14ac:dyDescent="0.3">
      <c r="B120"/>
      <c r="E120" s="15"/>
      <c r="F120" s="23" t="s">
        <v>126</v>
      </c>
      <c r="G120" s="28">
        <v>686</v>
      </c>
      <c r="H120" s="29">
        <f>G120/G121</f>
        <v>0.4935251798561151</v>
      </c>
    </row>
    <row r="121" spans="2:8" ht="16.5" thickBot="1" x14ac:dyDescent="0.3">
      <c r="B121"/>
      <c r="E121" s="27"/>
      <c r="F121" s="39" t="s">
        <v>15</v>
      </c>
      <c r="G121" s="45">
        <f>SUM(G119:G120)</f>
        <v>1390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668</v>
      </c>
      <c r="H124" s="16">
        <f>G124/G127</f>
        <v>0.46976090014064698</v>
      </c>
    </row>
    <row r="125" spans="2:8" x14ac:dyDescent="0.25">
      <c r="B125"/>
      <c r="E125" s="15"/>
      <c r="F125" s="11" t="s">
        <v>129</v>
      </c>
      <c r="G125" s="9">
        <v>230</v>
      </c>
      <c r="H125" s="16">
        <f>G125/G127</f>
        <v>0.16174402250351619</v>
      </c>
    </row>
    <row r="126" spans="2:8" ht="16.5" thickBot="1" x14ac:dyDescent="0.3">
      <c r="B126"/>
      <c r="E126" s="15"/>
      <c r="F126" s="23" t="s">
        <v>130</v>
      </c>
      <c r="G126" s="28">
        <v>524</v>
      </c>
      <c r="H126" s="29">
        <f>G126/G127</f>
        <v>0.36849507735583686</v>
      </c>
    </row>
    <row r="127" spans="2:8" ht="16.5" thickBot="1" x14ac:dyDescent="0.3">
      <c r="B127"/>
      <c r="E127" s="27"/>
      <c r="F127" s="39" t="s">
        <v>15</v>
      </c>
      <c r="G127" s="45">
        <f>SUM(G124:G126)</f>
        <v>1422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710</v>
      </c>
      <c r="H130" s="16">
        <f>G130/G134</f>
        <v>0.49305555555555558</v>
      </c>
    </row>
    <row r="131" spans="2:8" x14ac:dyDescent="0.25">
      <c r="B131"/>
      <c r="E131" s="15"/>
      <c r="F131" s="11" t="s">
        <v>133</v>
      </c>
      <c r="G131" s="9">
        <v>136</v>
      </c>
      <c r="H131" s="16">
        <f>G131/G134</f>
        <v>9.4444444444444442E-2</v>
      </c>
    </row>
    <row r="132" spans="2:8" x14ac:dyDescent="0.25">
      <c r="B132"/>
      <c r="E132" s="15"/>
      <c r="F132" s="11" t="s">
        <v>134</v>
      </c>
      <c r="G132" s="9">
        <v>484</v>
      </c>
      <c r="H132" s="16">
        <f>G132/G134</f>
        <v>0.33611111111111114</v>
      </c>
    </row>
    <row r="133" spans="2:8" ht="16.5" thickBot="1" x14ac:dyDescent="0.3">
      <c r="B133"/>
      <c r="E133" s="15"/>
      <c r="F133" s="23" t="s">
        <v>135</v>
      </c>
      <c r="G133" s="28">
        <v>110</v>
      </c>
      <c r="H133" s="29">
        <f>G133/G134</f>
        <v>7.6388888888888895E-2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1440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779</v>
      </c>
      <c r="H137" s="16">
        <f>G137/G139</f>
        <v>0.55722460658082973</v>
      </c>
    </row>
    <row r="138" spans="2:8" ht="16.5" thickBot="1" x14ac:dyDescent="0.3">
      <c r="B138"/>
      <c r="E138" s="15"/>
      <c r="F138" s="23" t="s">
        <v>138</v>
      </c>
      <c r="G138" s="28">
        <v>619</v>
      </c>
      <c r="H138" s="29">
        <f>G138/G139</f>
        <v>0.44277539341917022</v>
      </c>
    </row>
    <row r="139" spans="2:8" ht="16.5" thickBot="1" x14ac:dyDescent="0.3">
      <c r="B139"/>
      <c r="E139" s="27"/>
      <c r="F139" s="39" t="s">
        <v>15</v>
      </c>
      <c r="G139" s="45">
        <f>SUM(G137:G138)</f>
        <v>1398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249</v>
      </c>
      <c r="H142" s="16">
        <f>G142/G146</f>
        <v>0.1724376731301939</v>
      </c>
    </row>
    <row r="143" spans="2:8" x14ac:dyDescent="0.25">
      <c r="E143" s="15"/>
      <c r="F143" s="11" t="s">
        <v>141</v>
      </c>
      <c r="G143" s="9">
        <v>432</v>
      </c>
      <c r="H143" s="16">
        <f>G143/G146</f>
        <v>0.29916897506925205</v>
      </c>
    </row>
    <row r="144" spans="2:8" x14ac:dyDescent="0.25">
      <c r="E144" s="15"/>
      <c r="F144" s="11" t="s">
        <v>142</v>
      </c>
      <c r="G144" s="9">
        <v>242</v>
      </c>
      <c r="H144" s="16">
        <f>G144/G146</f>
        <v>0.16759002770083103</v>
      </c>
    </row>
    <row r="145" spans="5:8" ht="16.5" thickBot="1" x14ac:dyDescent="0.3">
      <c r="E145" s="15"/>
      <c r="F145" s="23" t="s">
        <v>143</v>
      </c>
      <c r="G145" s="28">
        <v>521</v>
      </c>
      <c r="H145" s="29">
        <f>G145/G146</f>
        <v>0.36080332409972299</v>
      </c>
    </row>
    <row r="146" spans="5:8" ht="16.5" thickBot="1" x14ac:dyDescent="0.3">
      <c r="E146" s="27"/>
      <c r="F146" s="39" t="s">
        <v>15</v>
      </c>
      <c r="G146" s="45">
        <f>SUM(G142:G145)</f>
        <v>1444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738</v>
      </c>
      <c r="H149" s="16">
        <f>G149/G152</f>
        <v>0.5072164948453608</v>
      </c>
    </row>
    <row r="150" spans="5:8" x14ac:dyDescent="0.25">
      <c r="E150" s="15"/>
      <c r="F150" s="11" t="s">
        <v>146</v>
      </c>
      <c r="G150" s="9">
        <v>232</v>
      </c>
      <c r="H150" s="16">
        <f>G150/G152</f>
        <v>0.15945017182130583</v>
      </c>
    </row>
    <row r="151" spans="5:8" ht="16.5" thickBot="1" x14ac:dyDescent="0.3">
      <c r="E151" s="15"/>
      <c r="F151" s="23" t="s">
        <v>147</v>
      </c>
      <c r="G151" s="28">
        <v>485</v>
      </c>
      <c r="H151" s="29">
        <f>G151/G152</f>
        <v>0.33333333333333331</v>
      </c>
    </row>
    <row r="152" spans="5:8" ht="16.5" thickBot="1" x14ac:dyDescent="0.3">
      <c r="E152" s="27"/>
      <c r="F152" s="39" t="s">
        <v>15</v>
      </c>
      <c r="G152" s="45">
        <f>SUM(G149:G151)</f>
        <v>1455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773</v>
      </c>
      <c r="H155" s="16">
        <f>G155/G158</f>
        <v>0.54360056258790435</v>
      </c>
    </row>
    <row r="156" spans="5:8" x14ac:dyDescent="0.25">
      <c r="E156" s="15"/>
      <c r="F156" s="11" t="s">
        <v>150</v>
      </c>
      <c r="G156" s="9">
        <v>209</v>
      </c>
      <c r="H156" s="16">
        <f>G156/G158</f>
        <v>0.1469760900140647</v>
      </c>
    </row>
    <row r="157" spans="5:8" ht="16.5" thickBot="1" x14ac:dyDescent="0.3">
      <c r="E157" s="15"/>
      <c r="F157" s="23" t="s">
        <v>151</v>
      </c>
      <c r="G157" s="28">
        <v>440</v>
      </c>
      <c r="H157" s="29">
        <f>G157/G158</f>
        <v>0.30942334739803096</v>
      </c>
    </row>
    <row r="158" spans="5:8" ht="16.5" thickBot="1" x14ac:dyDescent="0.3">
      <c r="E158" s="27"/>
      <c r="F158" s="39" t="s">
        <v>15</v>
      </c>
      <c r="G158" s="45">
        <f>SUM(G155:G157)</f>
        <v>1422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854</v>
      </c>
      <c r="H161" s="16">
        <f>G161/G163</f>
        <v>0.61884057971014494</v>
      </c>
    </row>
    <row r="162" spans="5:8" ht="16.5" thickBot="1" x14ac:dyDescent="0.3">
      <c r="E162" s="15"/>
      <c r="F162" s="23" t="s">
        <v>154</v>
      </c>
      <c r="G162" s="28">
        <v>526</v>
      </c>
      <c r="H162" s="29">
        <f>G162/G163</f>
        <v>0.38115942028985506</v>
      </c>
    </row>
    <row r="163" spans="5:8" ht="16.5" thickBot="1" x14ac:dyDescent="0.3">
      <c r="E163" s="27"/>
      <c r="F163" s="39" t="s">
        <v>15</v>
      </c>
      <c r="G163" s="45">
        <f>SUM(G161:G162)</f>
        <v>1380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487</v>
      </c>
      <c r="H166" s="16">
        <f>G166/G168</f>
        <v>0.43873873873873875</v>
      </c>
    </row>
    <row r="167" spans="5:8" ht="16.5" thickBot="1" x14ac:dyDescent="0.3">
      <c r="E167" s="15"/>
      <c r="F167" s="23" t="s">
        <v>157</v>
      </c>
      <c r="G167" s="28">
        <v>623</v>
      </c>
      <c r="H167" s="29">
        <f>G167/G168</f>
        <v>0.5612612612612613</v>
      </c>
    </row>
    <row r="168" spans="5:8" ht="16.5" thickBot="1" x14ac:dyDescent="0.3">
      <c r="E168" s="27"/>
      <c r="F168" s="39" t="s">
        <v>15</v>
      </c>
      <c r="G168" s="45">
        <f>SUM(G166:G167)</f>
        <v>1110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595</v>
      </c>
      <c r="H171" s="16">
        <f>G171/G176</f>
        <v>0.17336829836829837</v>
      </c>
    </row>
    <row r="172" spans="5:8" x14ac:dyDescent="0.25">
      <c r="E172" s="15"/>
      <c r="F172" s="11" t="s">
        <v>50</v>
      </c>
      <c r="G172" s="9">
        <v>1189</v>
      </c>
      <c r="H172" s="16">
        <f>G172/G176</f>
        <v>0.34644522144522144</v>
      </c>
    </row>
    <row r="173" spans="5:8" x14ac:dyDescent="0.25">
      <c r="E173" s="15"/>
      <c r="F173" s="11" t="s">
        <v>160</v>
      </c>
      <c r="G173" s="9">
        <v>794</v>
      </c>
      <c r="H173" s="16">
        <f>G173/G176</f>
        <v>0.23135198135198135</v>
      </c>
    </row>
    <row r="174" spans="5:8" x14ac:dyDescent="0.25">
      <c r="E174" s="15"/>
      <c r="F174" s="11" t="s">
        <v>161</v>
      </c>
      <c r="G174" s="9">
        <v>278</v>
      </c>
      <c r="H174" s="16">
        <f>G174/G176</f>
        <v>8.1002331002331007E-2</v>
      </c>
    </row>
    <row r="175" spans="5:8" ht="16.5" thickBot="1" x14ac:dyDescent="0.3">
      <c r="E175" s="15"/>
      <c r="F175" s="23" t="s">
        <v>162</v>
      </c>
      <c r="G175" s="28">
        <v>576</v>
      </c>
      <c r="H175" s="29">
        <f>G175/G176</f>
        <v>0.16783216783216784</v>
      </c>
    </row>
    <row r="176" spans="5:8" ht="16.5" thickBot="1" x14ac:dyDescent="0.3">
      <c r="E176" s="27"/>
      <c r="F176" s="39" t="s">
        <v>15</v>
      </c>
      <c r="G176" s="45">
        <f>SUM(G171:G175)</f>
        <v>3432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2560</v>
      </c>
      <c r="H179" s="16">
        <f>G179/G181</f>
        <v>0.79281511303809227</v>
      </c>
    </row>
    <row r="180" spans="5:8" ht="16.5" thickBot="1" x14ac:dyDescent="0.3">
      <c r="E180" s="15"/>
      <c r="F180" s="23" t="s">
        <v>165</v>
      </c>
      <c r="G180" s="28">
        <v>669</v>
      </c>
      <c r="H180" s="29">
        <f>G180/G181</f>
        <v>0.2071848869619077</v>
      </c>
    </row>
    <row r="181" spans="5:8" ht="16.5" thickBot="1" x14ac:dyDescent="0.3">
      <c r="E181" s="27"/>
      <c r="F181" s="39" t="s">
        <v>15</v>
      </c>
      <c r="G181" s="45">
        <f>SUM(G179:G180)</f>
        <v>3229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1996</v>
      </c>
      <c r="H184" s="16">
        <f>G184/G186</f>
        <v>0.63688576898532223</v>
      </c>
    </row>
    <row r="185" spans="5:8" ht="16.5" thickBot="1" x14ac:dyDescent="0.3">
      <c r="E185" s="15"/>
      <c r="F185" s="23" t="s">
        <v>168</v>
      </c>
      <c r="G185" s="28">
        <v>1138</v>
      </c>
      <c r="H185" s="29">
        <f>G185/G186</f>
        <v>0.36311423101467771</v>
      </c>
    </row>
    <row r="186" spans="5:8" ht="16.5" thickBot="1" x14ac:dyDescent="0.3">
      <c r="E186" s="27"/>
      <c r="F186" s="39" t="s">
        <v>15</v>
      </c>
      <c r="G186" s="45">
        <f>SUM(G184:G185)</f>
        <v>3134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activeCell="I12" sqref="I12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9.875" customWidth="1"/>
    <col min="16" max="16" width="10.875" style="1"/>
    <col min="17" max="17" width="11.87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  <c r="O2" s="12" t="s">
        <v>588</v>
      </c>
      <c r="P2" s="42" t="s">
        <v>16</v>
      </c>
      <c r="Q2" s="14" t="s">
        <v>17</v>
      </c>
    </row>
    <row r="3" spans="1:17" x14ac:dyDescent="0.25">
      <c r="A3" s="15" t="s">
        <v>2</v>
      </c>
      <c r="B3" s="9">
        <v>128</v>
      </c>
      <c r="C3" s="16">
        <f>B3/B16</f>
        <v>4.1149617437150387E-3</v>
      </c>
      <c r="E3" s="15" t="s">
        <v>56</v>
      </c>
      <c r="F3" s="8" t="s">
        <v>57</v>
      </c>
      <c r="G3" s="9">
        <v>2418</v>
      </c>
      <c r="H3" s="16">
        <f>G3/G5</f>
        <v>0.51501597444089453</v>
      </c>
      <c r="J3" s="15"/>
      <c r="K3" s="8" t="s">
        <v>173</v>
      </c>
      <c r="L3" s="9">
        <v>927</v>
      </c>
      <c r="M3" s="16">
        <f>L3/L5</f>
        <v>0.52670454545454548</v>
      </c>
      <c r="O3" s="15" t="s">
        <v>589</v>
      </c>
      <c r="P3" s="9">
        <v>11354</v>
      </c>
      <c r="Q3" s="16">
        <f>P3/P5</f>
        <v>0.42722757375075254</v>
      </c>
    </row>
    <row r="4" spans="1:17" ht="16.5" thickBot="1" x14ac:dyDescent="0.3">
      <c r="A4" s="15" t="s">
        <v>3</v>
      </c>
      <c r="B4" s="9">
        <v>3310</v>
      </c>
      <c r="C4" s="16">
        <f>B4/B16</f>
        <v>0.10641033884138108</v>
      </c>
      <c r="E4" s="15"/>
      <c r="F4" s="24" t="s">
        <v>58</v>
      </c>
      <c r="G4" s="28">
        <v>2277</v>
      </c>
      <c r="H4" s="29">
        <f>G4/G5</f>
        <v>0.48498402555910541</v>
      </c>
      <c r="J4" s="15"/>
      <c r="K4" s="10" t="s">
        <v>172</v>
      </c>
      <c r="L4" s="28">
        <v>833</v>
      </c>
      <c r="M4" s="29">
        <f>L4/L5</f>
        <v>0.47329545454545452</v>
      </c>
      <c r="O4" s="17" t="s">
        <v>590</v>
      </c>
      <c r="P4" s="40">
        <v>15222</v>
      </c>
      <c r="Q4" s="41">
        <f>P4/P5</f>
        <v>0.5727724262492474</v>
      </c>
    </row>
    <row r="5" spans="1:17" ht="16.5" thickBot="1" x14ac:dyDescent="0.3">
      <c r="A5" s="15" t="s">
        <v>4</v>
      </c>
      <c r="B5" s="9">
        <v>29</v>
      </c>
      <c r="C5" s="16">
        <f>B5/B16</f>
        <v>9.3229602006043855E-4</v>
      </c>
      <c r="E5" s="27"/>
      <c r="F5" s="32" t="s">
        <v>15</v>
      </c>
      <c r="G5" s="45">
        <f>SUM(G3:G4)</f>
        <v>4695</v>
      </c>
      <c r="H5" s="34">
        <f>SUM(H3:H4)</f>
        <v>1</v>
      </c>
      <c r="J5" s="27"/>
      <c r="K5" s="32" t="s">
        <v>15</v>
      </c>
      <c r="L5" s="45">
        <f>SUM(L3:L4)</f>
        <v>1760</v>
      </c>
      <c r="M5" s="34">
        <f>SUM(M3:M4)</f>
        <v>1</v>
      </c>
      <c r="O5" s="32" t="s">
        <v>15</v>
      </c>
      <c r="P5" s="45">
        <f>SUM(P3:P4)</f>
        <v>26576</v>
      </c>
      <c r="Q5" s="34">
        <f>SUM(Q3:Q4)</f>
        <v>1</v>
      </c>
    </row>
    <row r="6" spans="1:17" ht="16.5" thickBot="1" x14ac:dyDescent="0.3">
      <c r="A6" s="15" t="s">
        <v>5</v>
      </c>
      <c r="B6" s="9">
        <v>7793</v>
      </c>
      <c r="C6" s="16">
        <f>B6/B16</f>
        <v>0.25053044428727578</v>
      </c>
    </row>
    <row r="7" spans="1:17" x14ac:dyDescent="0.25">
      <c r="A7" s="15" t="s">
        <v>6</v>
      </c>
      <c r="B7" s="9">
        <v>15</v>
      </c>
      <c r="C7" s="16">
        <f>B7/B16</f>
        <v>4.8222207934160613E-4</v>
      </c>
      <c r="E7" s="12" t="s">
        <v>59</v>
      </c>
      <c r="F7" s="13"/>
      <c r="G7" s="42" t="s">
        <v>16</v>
      </c>
      <c r="H7" s="19" t="s">
        <v>17</v>
      </c>
      <c r="J7" s="12" t="s">
        <v>181</v>
      </c>
      <c r="K7" s="13"/>
      <c r="L7" s="44" t="s">
        <v>16</v>
      </c>
      <c r="M7" s="19" t="s">
        <v>17</v>
      </c>
      <c r="O7" s="12" t="s">
        <v>391</v>
      </c>
      <c r="P7" s="42" t="s">
        <v>16</v>
      </c>
      <c r="Q7" s="14" t="s">
        <v>17</v>
      </c>
    </row>
    <row r="8" spans="1:17" x14ac:dyDescent="0.25">
      <c r="A8" s="15" t="s">
        <v>7</v>
      </c>
      <c r="B8" s="9">
        <v>9</v>
      </c>
      <c r="C8" s="16">
        <f>B8/B16</f>
        <v>2.8933324760496368E-4</v>
      </c>
      <c r="E8" s="15"/>
      <c r="F8" s="8" t="s">
        <v>60</v>
      </c>
      <c r="G8" s="9">
        <v>1858</v>
      </c>
      <c r="H8" s="16">
        <f>G8/G11</f>
        <v>0.33562138728323698</v>
      </c>
      <c r="J8" s="15"/>
      <c r="K8" s="8" t="s">
        <v>183</v>
      </c>
      <c r="L8" s="9">
        <v>1623</v>
      </c>
      <c r="M8" s="16">
        <f>L8/L10</f>
        <v>0.73705722070844681</v>
      </c>
      <c r="O8" s="15" t="s">
        <v>591</v>
      </c>
      <c r="P8" s="9">
        <v>14157</v>
      </c>
      <c r="Q8" s="16">
        <f>P8/P11</f>
        <v>0.55458925843224816</v>
      </c>
    </row>
    <row r="9" spans="1:17" ht="16.5" thickBot="1" x14ac:dyDescent="0.3">
      <c r="A9" s="15" t="s">
        <v>8</v>
      </c>
      <c r="B9" s="9">
        <v>91</v>
      </c>
      <c r="C9" s="16">
        <f>B9/B16</f>
        <v>2.9254806146724105E-3</v>
      </c>
      <c r="E9" s="15"/>
      <c r="F9" s="8" t="s">
        <v>61</v>
      </c>
      <c r="G9" s="9">
        <v>2260</v>
      </c>
      <c r="H9" s="16">
        <f>G9/G11</f>
        <v>0.4082369942196532</v>
      </c>
      <c r="J9" s="15"/>
      <c r="K9" s="10" t="s">
        <v>182</v>
      </c>
      <c r="L9" s="28">
        <v>579</v>
      </c>
      <c r="M9" s="29">
        <f>L9/L10</f>
        <v>0.26294277929155313</v>
      </c>
      <c r="O9" s="15" t="s">
        <v>592</v>
      </c>
      <c r="P9" s="9">
        <v>2377</v>
      </c>
      <c r="Q9" s="16">
        <f>P9/P11</f>
        <v>9.3117091706820226E-2</v>
      </c>
    </row>
    <row r="10" spans="1:17" ht="16.5" thickBot="1" x14ac:dyDescent="0.3">
      <c r="A10" s="15" t="s">
        <v>9</v>
      </c>
      <c r="B10" s="9">
        <v>1381</v>
      </c>
      <c r="C10" s="16">
        <f>B10/B16</f>
        <v>4.4396579438050539E-2</v>
      </c>
      <c r="E10" s="15"/>
      <c r="F10" s="24" t="s">
        <v>62</v>
      </c>
      <c r="G10" s="28">
        <v>1418</v>
      </c>
      <c r="H10" s="29">
        <f>G10/G11</f>
        <v>0.25614161849710981</v>
      </c>
      <c r="J10" s="27"/>
      <c r="K10" s="32" t="s">
        <v>15</v>
      </c>
      <c r="L10" s="45">
        <f>SUM(L8:L9)</f>
        <v>2202</v>
      </c>
      <c r="M10" s="34">
        <f>SUM(M8:M9)</f>
        <v>1</v>
      </c>
      <c r="O10" s="17" t="s">
        <v>593</v>
      </c>
      <c r="P10" s="40">
        <v>8993</v>
      </c>
      <c r="Q10" s="41">
        <f>P10/P11</f>
        <v>0.35229364986093159</v>
      </c>
    </row>
    <row r="11" spans="1:17" ht="16.5" thickBot="1" x14ac:dyDescent="0.3">
      <c r="A11" s="15" t="s">
        <v>10</v>
      </c>
      <c r="B11" s="9">
        <v>67</v>
      </c>
      <c r="C11" s="16">
        <f>B11/B16</f>
        <v>2.1539252877258407E-3</v>
      </c>
      <c r="E11" s="27"/>
      <c r="F11" s="32" t="s">
        <v>15</v>
      </c>
      <c r="G11" s="45">
        <f>SUM(G8:G10)</f>
        <v>5536</v>
      </c>
      <c r="H11" s="34">
        <f>SUM(H8:H10)</f>
        <v>1</v>
      </c>
      <c r="O11" s="32" t="s">
        <v>15</v>
      </c>
      <c r="P11" s="45">
        <f>SUM(P8:P10)</f>
        <v>25527</v>
      </c>
      <c r="Q11" s="34">
        <f>SUM(Q8:Q10)</f>
        <v>1</v>
      </c>
    </row>
    <row r="12" spans="1:17" ht="16.5" thickBot="1" x14ac:dyDescent="0.3">
      <c r="A12" s="15" t="s">
        <v>11</v>
      </c>
      <c r="B12" s="9">
        <v>6337</v>
      </c>
      <c r="C12" s="16">
        <f>B12/B16</f>
        <v>0.2037227544525172</v>
      </c>
      <c r="F12" s="4"/>
      <c r="J12" s="12" t="s">
        <v>184</v>
      </c>
      <c r="K12" s="13"/>
      <c r="L12" s="44" t="s">
        <v>16</v>
      </c>
      <c r="M12" s="19" t="s">
        <v>17</v>
      </c>
    </row>
    <row r="13" spans="1:17" x14ac:dyDescent="0.25">
      <c r="A13" s="15" t="s">
        <v>12</v>
      </c>
      <c r="B13" s="9">
        <v>18</v>
      </c>
      <c r="C13" s="16">
        <f>B13/B16</f>
        <v>5.7866649520992735E-4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186</v>
      </c>
      <c r="L13" s="9">
        <v>655</v>
      </c>
      <c r="M13" s="16" t="e">
        <f>L13/L17</f>
        <v>#DIV/0!</v>
      </c>
      <c r="O13" s="12" t="s">
        <v>295</v>
      </c>
      <c r="P13" s="42" t="s">
        <v>16</v>
      </c>
      <c r="Q13" s="14" t="s">
        <v>17</v>
      </c>
    </row>
    <row r="14" spans="1:17" x14ac:dyDescent="0.25">
      <c r="A14" s="15" t="s">
        <v>13</v>
      </c>
      <c r="B14" s="9">
        <v>11653</v>
      </c>
      <c r="C14" s="16">
        <f>B14/B16</f>
        <v>0.37462225937118243</v>
      </c>
      <c r="E14" s="21"/>
      <c r="F14" s="10" t="s">
        <v>64</v>
      </c>
      <c r="G14" s="9">
        <v>2179</v>
      </c>
      <c r="H14" s="16">
        <f>G14/G17</f>
        <v>0.40997177798682971</v>
      </c>
      <c r="J14" s="15"/>
      <c r="K14" s="10" t="s">
        <v>185</v>
      </c>
      <c r="L14" s="9">
        <v>625</v>
      </c>
      <c r="M14" s="16">
        <f>L14/L16</f>
        <v>0.31079065141720535</v>
      </c>
      <c r="O14" s="15" t="s">
        <v>594</v>
      </c>
      <c r="P14" s="9">
        <v>1134</v>
      </c>
      <c r="Q14" s="16">
        <f>P14/P17</f>
        <v>0.17982873453853473</v>
      </c>
    </row>
    <row r="15" spans="1:17" ht="16.5" thickBot="1" x14ac:dyDescent="0.3">
      <c r="A15" s="22" t="s">
        <v>14</v>
      </c>
      <c r="B15" s="28">
        <v>275</v>
      </c>
      <c r="C15" s="29">
        <f>B15/B16</f>
        <v>8.8407381212627784E-3</v>
      </c>
      <c r="E15" s="21"/>
      <c r="F15" s="10" t="s">
        <v>65</v>
      </c>
      <c r="G15" s="9">
        <v>1866</v>
      </c>
      <c r="H15" s="16">
        <f>G15/G17</f>
        <v>0.3510818438381938</v>
      </c>
      <c r="J15" s="15"/>
      <c r="K15" s="24" t="s">
        <v>187</v>
      </c>
      <c r="L15" s="28">
        <v>731</v>
      </c>
      <c r="M15" s="29">
        <f>L15/L16</f>
        <v>0.36350074589756343</v>
      </c>
      <c r="O15" s="15" t="s">
        <v>595</v>
      </c>
      <c r="P15" s="9">
        <v>731</v>
      </c>
      <c r="Q15" s="16">
        <f>P15/P17</f>
        <v>0.11592134475103076</v>
      </c>
    </row>
    <row r="16" spans="1:17" ht="16.5" thickBot="1" x14ac:dyDescent="0.3">
      <c r="A16" s="32" t="s">
        <v>15</v>
      </c>
      <c r="B16" s="45">
        <f>SUM(B3:B15)</f>
        <v>31106</v>
      </c>
      <c r="C16" s="34">
        <f>SUM(C3:C15)</f>
        <v>0.99999999999999989</v>
      </c>
      <c r="E16" s="15"/>
      <c r="F16" s="31" t="s">
        <v>66</v>
      </c>
      <c r="G16" s="28">
        <v>1270</v>
      </c>
      <c r="H16" s="29">
        <f>G16/G17</f>
        <v>0.23894637817497649</v>
      </c>
      <c r="J16" s="27"/>
      <c r="K16" s="32" t="s">
        <v>15</v>
      </c>
      <c r="L16" s="45">
        <f>SUM(L13:L15)</f>
        <v>2011</v>
      </c>
      <c r="M16" s="34" t="e">
        <f>SUM(M13:M15)</f>
        <v>#DIV/0!</v>
      </c>
      <c r="O16" s="17" t="s">
        <v>596</v>
      </c>
      <c r="P16" s="40">
        <v>4441</v>
      </c>
      <c r="Q16" s="41">
        <f>P16/P17</f>
        <v>0.70424992071043446</v>
      </c>
    </row>
    <row r="17" spans="1:17" ht="16.5" thickBot="1" x14ac:dyDescent="0.3">
      <c r="E17" s="27"/>
      <c r="F17" s="38" t="s">
        <v>15</v>
      </c>
      <c r="G17" s="45">
        <f>SUM(G14:G16)</f>
        <v>5315</v>
      </c>
      <c r="H17" s="34">
        <f>SUM(H14:H16)</f>
        <v>1</v>
      </c>
      <c r="O17" s="32" t="s">
        <v>15</v>
      </c>
      <c r="P17" s="45">
        <f>SUM(P14:P16)</f>
        <v>6306</v>
      </c>
      <c r="Q17" s="34">
        <f>SUM(Q14:Q16)</f>
        <v>1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216</v>
      </c>
      <c r="K18" s="13"/>
      <c r="L18" s="44" t="s">
        <v>16</v>
      </c>
      <c r="M18" s="19" t="s">
        <v>17</v>
      </c>
    </row>
    <row r="19" spans="1:17" x14ac:dyDescent="0.25">
      <c r="A19" s="15" t="s">
        <v>19</v>
      </c>
      <c r="B19" s="9">
        <v>540</v>
      </c>
      <c r="C19" s="16">
        <f>B19/B24</f>
        <v>1.8582883099900204E-2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210</v>
      </c>
      <c r="L19" s="9">
        <v>1435</v>
      </c>
      <c r="M19" s="16">
        <f>L19/L21</f>
        <v>0.35669898086005469</v>
      </c>
      <c r="O19" s="12" t="s">
        <v>364</v>
      </c>
      <c r="P19" s="42" t="s">
        <v>16</v>
      </c>
      <c r="Q19" s="14" t="s">
        <v>17</v>
      </c>
    </row>
    <row r="20" spans="1:17" ht="16.5" thickBot="1" x14ac:dyDescent="0.3">
      <c r="A20" s="15" t="s">
        <v>20</v>
      </c>
      <c r="B20" s="9">
        <v>631</v>
      </c>
      <c r="C20" s="16">
        <f>B20/B24</f>
        <v>2.1714443029698199E-2</v>
      </c>
      <c r="E20" s="15"/>
      <c r="F20" s="11" t="s">
        <v>68</v>
      </c>
      <c r="G20" s="9">
        <v>2576</v>
      </c>
      <c r="H20" s="16">
        <f>G20/G22</f>
        <v>0.50529619458611219</v>
      </c>
      <c r="J20" s="15"/>
      <c r="K20" s="24" t="s">
        <v>211</v>
      </c>
      <c r="L20" s="28">
        <v>2588</v>
      </c>
      <c r="M20" s="29">
        <f>L20/L21</f>
        <v>0.64330101913994531</v>
      </c>
      <c r="O20" s="15" t="s">
        <v>597</v>
      </c>
      <c r="P20" s="9">
        <v>1313</v>
      </c>
      <c r="Q20" s="16">
        <f>P20/P22</f>
        <v>0.47972232371209356</v>
      </c>
    </row>
    <row r="21" spans="1:17" ht="16.5" thickBot="1" x14ac:dyDescent="0.3">
      <c r="A21" s="15" t="s">
        <v>21</v>
      </c>
      <c r="B21" s="9">
        <v>7204</v>
      </c>
      <c r="C21" s="16">
        <f>B21/B24</f>
        <v>0.24790942565126123</v>
      </c>
      <c r="E21" s="15"/>
      <c r="F21" s="23" t="s">
        <v>69</v>
      </c>
      <c r="G21" s="28">
        <v>2522</v>
      </c>
      <c r="H21" s="29">
        <f>G21/G22</f>
        <v>0.49470380541388781</v>
      </c>
      <c r="J21" s="27"/>
      <c r="K21" s="32" t="s">
        <v>15</v>
      </c>
      <c r="L21" s="45">
        <f>SUM(L19:L20)</f>
        <v>4023</v>
      </c>
      <c r="M21" s="34">
        <f>SUM(M19:M20)</f>
        <v>1</v>
      </c>
      <c r="O21" s="17" t="s">
        <v>598</v>
      </c>
      <c r="P21" s="40">
        <v>1424</v>
      </c>
      <c r="Q21" s="41">
        <f>P21/P22</f>
        <v>0.52027767628790644</v>
      </c>
    </row>
    <row r="22" spans="1:17" ht="16.5" thickBot="1" x14ac:dyDescent="0.3">
      <c r="A22" s="15" t="s">
        <v>22</v>
      </c>
      <c r="B22" s="9">
        <v>286</v>
      </c>
      <c r="C22" s="16">
        <f>B22/B24</f>
        <v>9.8420454936508483E-3</v>
      </c>
      <c r="E22" s="27"/>
      <c r="F22" s="39" t="s">
        <v>15</v>
      </c>
      <c r="G22" s="45">
        <f>SUM(G20:G21)</f>
        <v>5098</v>
      </c>
      <c r="H22" s="34">
        <f>SUM(H20:H21)</f>
        <v>1</v>
      </c>
      <c r="O22" s="32" t="s">
        <v>15</v>
      </c>
      <c r="P22" s="45">
        <f>SUM(P20:P21)</f>
        <v>2737</v>
      </c>
      <c r="Q22" s="34">
        <f>SUM(Q20:Q21)</f>
        <v>1</v>
      </c>
    </row>
    <row r="23" spans="1:17" ht="16.5" thickBot="1" x14ac:dyDescent="0.3">
      <c r="A23" s="22" t="s">
        <v>23</v>
      </c>
      <c r="B23" s="28">
        <v>20398</v>
      </c>
      <c r="C23" s="29">
        <f>B23/B24</f>
        <v>0.7019512027254895</v>
      </c>
      <c r="F23" s="3"/>
      <c r="J23" s="12" t="s">
        <v>215</v>
      </c>
      <c r="K23" s="13"/>
      <c r="L23" s="44" t="s">
        <v>16</v>
      </c>
      <c r="M23" s="19" t="s">
        <v>17</v>
      </c>
    </row>
    <row r="24" spans="1:17" ht="16.5" thickBot="1" x14ac:dyDescent="0.3">
      <c r="A24" s="35" t="s">
        <v>15</v>
      </c>
      <c r="B24" s="45">
        <f>SUM(B19:B23)</f>
        <v>29059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8" t="s">
        <v>213</v>
      </c>
      <c r="L24" s="9">
        <v>1856</v>
      </c>
      <c r="M24" s="16">
        <f>L24/L26</f>
        <v>0.54540111666176905</v>
      </c>
    </row>
    <row r="25" spans="1:17" ht="16.5" thickBot="1" x14ac:dyDescent="0.3">
      <c r="E25" s="15"/>
      <c r="F25" s="11" t="s">
        <v>71</v>
      </c>
      <c r="G25" s="9">
        <v>1787</v>
      </c>
      <c r="H25" s="16">
        <f>G25/G29</f>
        <v>0.35984695932339911</v>
      </c>
      <c r="J25" s="15"/>
      <c r="K25" s="10" t="s">
        <v>212</v>
      </c>
      <c r="L25" s="28">
        <v>1547</v>
      </c>
      <c r="M25" s="29">
        <f>L25/L26</f>
        <v>0.45459888333823095</v>
      </c>
    </row>
    <row r="26" spans="1:17" ht="16.5" thickBot="1" x14ac:dyDescent="0.3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682</v>
      </c>
      <c r="H26" s="16">
        <f>G26/G29</f>
        <v>0.13733387031816352</v>
      </c>
      <c r="J26" s="27"/>
      <c r="K26" s="32" t="s">
        <v>15</v>
      </c>
      <c r="L26" s="45">
        <f>SUM(L24:L25)</f>
        <v>3403</v>
      </c>
      <c r="M26" s="34">
        <f>SUM(M24:M25)</f>
        <v>1</v>
      </c>
    </row>
    <row r="27" spans="1:17" ht="16.5" thickBot="1" x14ac:dyDescent="0.3">
      <c r="A27" s="15" t="s">
        <v>35</v>
      </c>
      <c r="B27" s="9">
        <v>9474</v>
      </c>
      <c r="C27" s="16">
        <f>B27/B29</f>
        <v>0.82311033883579499</v>
      </c>
      <c r="E27" s="15"/>
      <c r="F27" s="11" t="s">
        <v>73</v>
      </c>
      <c r="G27" s="9">
        <v>793</v>
      </c>
      <c r="H27" s="16">
        <f>G27/G29</f>
        <v>0.15968586387434555</v>
      </c>
    </row>
    <row r="28" spans="1:17" ht="16.5" thickBot="1" x14ac:dyDescent="0.3">
      <c r="A28" s="22" t="s">
        <v>36</v>
      </c>
      <c r="B28" s="28">
        <v>2036</v>
      </c>
      <c r="C28" s="29">
        <f>B28/B29</f>
        <v>0.17688966116420504</v>
      </c>
      <c r="E28" s="15"/>
      <c r="F28" s="23" t="s">
        <v>74</v>
      </c>
      <c r="G28" s="28">
        <v>1704</v>
      </c>
      <c r="H28" s="29">
        <f>G28/G29</f>
        <v>0.34313330648409185</v>
      </c>
      <c r="J28" s="12" t="s">
        <v>239</v>
      </c>
      <c r="K28" s="13"/>
      <c r="L28" s="44" t="s">
        <v>16</v>
      </c>
      <c r="M28" s="19" t="s">
        <v>17</v>
      </c>
    </row>
    <row r="29" spans="1:17" ht="16.5" thickBot="1" x14ac:dyDescent="0.3">
      <c r="A29" s="32" t="s">
        <v>15</v>
      </c>
      <c r="B29" s="45">
        <f>SUM(B27:B28)</f>
        <v>11510</v>
      </c>
      <c r="C29" s="34">
        <f>SUM(C27:C28)</f>
        <v>1</v>
      </c>
      <c r="E29" s="27"/>
      <c r="F29" s="39" t="s">
        <v>15</v>
      </c>
      <c r="G29" s="45">
        <f>SUM(G25:G28)</f>
        <v>4966</v>
      </c>
      <c r="H29" s="34">
        <f>SUM(H25:H28)</f>
        <v>1</v>
      </c>
      <c r="J29" s="15"/>
      <c r="K29" s="8" t="s">
        <v>241</v>
      </c>
      <c r="L29" s="9">
        <v>1937</v>
      </c>
      <c r="M29" s="16">
        <f>L29/L31</f>
        <v>0.71108663729809107</v>
      </c>
    </row>
    <row r="30" spans="1:17" ht="16.5" thickBot="1" x14ac:dyDescent="0.3">
      <c r="E30" s="4"/>
      <c r="F30" s="3"/>
      <c r="G30" s="43"/>
      <c r="H30" s="6"/>
      <c r="J30" s="15"/>
      <c r="K30" s="10" t="s">
        <v>240</v>
      </c>
      <c r="L30" s="28">
        <v>787</v>
      </c>
      <c r="M30" s="29">
        <f>L30/L31</f>
        <v>0.28891336270190898</v>
      </c>
    </row>
    <row r="31" spans="1:17" ht="16.5" thickBot="1" x14ac:dyDescent="0.3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J31" s="27"/>
      <c r="K31" s="32" t="s">
        <v>15</v>
      </c>
      <c r="L31" s="45">
        <f>SUM(L29:L30)</f>
        <v>2724</v>
      </c>
      <c r="M31" s="34">
        <f>SUM(M29:M30)</f>
        <v>1</v>
      </c>
    </row>
    <row r="32" spans="1:17" ht="16.5" thickBot="1" x14ac:dyDescent="0.3">
      <c r="A32" s="15" t="s">
        <v>38</v>
      </c>
      <c r="B32" s="9">
        <v>5456</v>
      </c>
      <c r="C32" s="16">
        <f>B32/B34</f>
        <v>0.23501033769813923</v>
      </c>
      <c r="E32" s="15"/>
      <c r="F32" s="11" t="s">
        <v>628</v>
      </c>
      <c r="G32" s="95">
        <v>1752</v>
      </c>
      <c r="H32" s="16">
        <f>G32/G37</f>
        <v>0.36243276789408357</v>
      </c>
    </row>
    <row r="33" spans="1:13" ht="16.5" thickBot="1" x14ac:dyDescent="0.3">
      <c r="A33" s="22" t="s">
        <v>39</v>
      </c>
      <c r="B33" s="28">
        <v>17760</v>
      </c>
      <c r="C33" s="29">
        <f>B33/B34</f>
        <v>0.76498966230186083</v>
      </c>
      <c r="E33" s="15"/>
      <c r="F33" s="11" t="s">
        <v>629</v>
      </c>
      <c r="G33" s="95">
        <v>837</v>
      </c>
      <c r="H33" s="16">
        <f>G33/G37</f>
        <v>0.17314853123707075</v>
      </c>
      <c r="J33" s="12" t="s">
        <v>248</v>
      </c>
      <c r="K33" s="13"/>
      <c r="L33" s="44" t="s">
        <v>16</v>
      </c>
      <c r="M33" s="19" t="s">
        <v>17</v>
      </c>
    </row>
    <row r="34" spans="1:13" ht="16.5" thickBot="1" x14ac:dyDescent="0.3">
      <c r="A34" s="32" t="s">
        <v>15</v>
      </c>
      <c r="B34" s="45">
        <f>SUM(B32:B33)</f>
        <v>23216</v>
      </c>
      <c r="C34" s="34">
        <f>SUM(C32:C33)</f>
        <v>1</v>
      </c>
      <c r="E34" s="15"/>
      <c r="F34" s="11" t="s">
        <v>630</v>
      </c>
      <c r="G34" s="95">
        <v>831</v>
      </c>
      <c r="H34" s="16">
        <f>G34/G37</f>
        <v>0.17190732312784443</v>
      </c>
      <c r="J34" s="15"/>
      <c r="K34" s="8" t="s">
        <v>250</v>
      </c>
      <c r="L34" s="9">
        <v>2224</v>
      </c>
      <c r="M34" s="16">
        <f>L34/L36</f>
        <v>0.57011022814662904</v>
      </c>
    </row>
    <row r="35" spans="1:13" ht="16.5" thickBot="1" x14ac:dyDescent="0.3">
      <c r="E35" s="15"/>
      <c r="F35" s="11" t="s">
        <v>631</v>
      </c>
      <c r="G35" s="95">
        <v>1037</v>
      </c>
      <c r="H35" s="16">
        <f>G35/G37</f>
        <v>0.21452213487794786</v>
      </c>
      <c r="J35" s="15"/>
      <c r="K35" s="10" t="s">
        <v>249</v>
      </c>
      <c r="L35" s="28">
        <v>1677</v>
      </c>
      <c r="M35" s="29">
        <f>L35/L36</f>
        <v>0.42988977185337091</v>
      </c>
    </row>
    <row r="36" spans="1:13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377</v>
      </c>
      <c r="H36" s="29">
        <f>G36/G37</f>
        <v>7.7989242863053365E-2</v>
      </c>
      <c r="J36" s="27"/>
      <c r="K36" s="32" t="s">
        <v>15</v>
      </c>
      <c r="L36" s="45">
        <f>SUM(L34:L35)</f>
        <v>3901</v>
      </c>
      <c r="M36" s="34">
        <f>SUM(M34:M35)</f>
        <v>1</v>
      </c>
    </row>
    <row r="37" spans="1:13" ht="16.5" thickBot="1" x14ac:dyDescent="0.3">
      <c r="A37" s="15" t="s">
        <v>50</v>
      </c>
      <c r="B37" s="9">
        <v>2292</v>
      </c>
      <c r="C37" s="16">
        <f>B37/B40</f>
        <v>0.56788899900891976</v>
      </c>
      <c r="E37" s="27"/>
      <c r="F37" s="39" t="s">
        <v>15</v>
      </c>
      <c r="G37" s="97">
        <f>SUM(G32:G36)</f>
        <v>4834</v>
      </c>
      <c r="H37" s="37">
        <f>SUM(H32:H36)</f>
        <v>1</v>
      </c>
    </row>
    <row r="38" spans="1:13" ht="16.5" thickBot="1" x14ac:dyDescent="0.3">
      <c r="A38" s="22" t="s">
        <v>51</v>
      </c>
      <c r="B38" s="9">
        <v>337</v>
      </c>
      <c r="C38" s="16">
        <f>B38/B40</f>
        <v>8.349851337958375E-2</v>
      </c>
      <c r="F38" s="3"/>
      <c r="J38" s="12" t="s">
        <v>263</v>
      </c>
      <c r="K38" s="13"/>
      <c r="L38" s="44" t="s">
        <v>16</v>
      </c>
      <c r="M38" s="19" t="s">
        <v>17</v>
      </c>
    </row>
    <row r="39" spans="1:13" ht="16.5" thickBot="1" x14ac:dyDescent="0.3">
      <c r="A39" s="22" t="s">
        <v>49</v>
      </c>
      <c r="B39" s="28">
        <v>1407</v>
      </c>
      <c r="C39" s="29">
        <f>B39/B40</f>
        <v>0.34861248761149655</v>
      </c>
      <c r="E39" s="12" t="s">
        <v>627</v>
      </c>
      <c r="F39" s="13"/>
      <c r="G39" s="42" t="s">
        <v>16</v>
      </c>
      <c r="H39" s="19" t="s">
        <v>17</v>
      </c>
      <c r="J39" s="15"/>
      <c r="K39" s="8" t="s">
        <v>265</v>
      </c>
      <c r="L39" s="9">
        <v>3358</v>
      </c>
      <c r="M39" s="16">
        <f>L39/L41</f>
        <v>0.65765765765765771</v>
      </c>
    </row>
    <row r="40" spans="1:13" ht="16.5" thickBot="1" x14ac:dyDescent="0.3">
      <c r="A40" s="32" t="s">
        <v>15</v>
      </c>
      <c r="B40" s="45">
        <f>SUM(B37:B39)</f>
        <v>4036</v>
      </c>
      <c r="C40" s="34">
        <f>SUM(C37:C39)</f>
        <v>1</v>
      </c>
      <c r="E40" s="15"/>
      <c r="F40" s="11" t="s">
        <v>76</v>
      </c>
      <c r="G40" s="9">
        <v>2115</v>
      </c>
      <c r="H40" s="16">
        <f>G40/G44</f>
        <v>0.44961734693877553</v>
      </c>
      <c r="J40" s="15"/>
      <c r="K40" s="10" t="s">
        <v>264</v>
      </c>
      <c r="L40" s="28">
        <v>1748</v>
      </c>
      <c r="M40" s="29">
        <f>L40/L41</f>
        <v>0.34234234234234234</v>
      </c>
    </row>
    <row r="41" spans="1:13" ht="16.5" thickBot="1" x14ac:dyDescent="0.3">
      <c r="E41" s="15"/>
      <c r="F41" s="11" t="s">
        <v>77</v>
      </c>
      <c r="G41" s="9">
        <v>744</v>
      </c>
      <c r="H41" s="16">
        <f>G41/G44</f>
        <v>0.15816326530612246</v>
      </c>
      <c r="J41" s="27"/>
      <c r="K41" s="32" t="s">
        <v>15</v>
      </c>
      <c r="L41" s="45">
        <f>SUM(L39:L40)</f>
        <v>5106</v>
      </c>
      <c r="M41" s="34">
        <f>SUM(M39:M40)</f>
        <v>1</v>
      </c>
    </row>
    <row r="42" spans="1:13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1200</v>
      </c>
      <c r="H42" s="16">
        <f>G42/G44</f>
        <v>0.25510204081632654</v>
      </c>
    </row>
    <row r="43" spans="1:13" ht="16.5" thickBot="1" x14ac:dyDescent="0.3">
      <c r="A43" s="15" t="s">
        <v>53</v>
      </c>
      <c r="B43" s="9">
        <v>16692</v>
      </c>
      <c r="C43" s="16">
        <f>B43/B45</f>
        <v>0.65361422194377006</v>
      </c>
      <c r="E43" s="15"/>
      <c r="F43" s="23" t="s">
        <v>79</v>
      </c>
      <c r="G43" s="28">
        <v>645</v>
      </c>
      <c r="H43" s="29">
        <f>G43/G44</f>
        <v>0.1371173469387755</v>
      </c>
    </row>
    <row r="44" spans="1:13" ht="16.5" thickBot="1" x14ac:dyDescent="0.3">
      <c r="A44" s="22" t="s">
        <v>54</v>
      </c>
      <c r="B44" s="28">
        <v>8846</v>
      </c>
      <c r="C44" s="29">
        <f>B44/B45</f>
        <v>0.34638577805622994</v>
      </c>
      <c r="E44" s="27"/>
      <c r="F44" s="39" t="s">
        <v>15</v>
      </c>
      <c r="G44" s="45">
        <f>SUM(G40:G43)</f>
        <v>4704</v>
      </c>
      <c r="H44" s="34">
        <f>SUM(H40:H43)</f>
        <v>1</v>
      </c>
    </row>
    <row r="45" spans="1:13" ht="16.5" thickBot="1" x14ac:dyDescent="0.3">
      <c r="A45" s="32" t="s">
        <v>15</v>
      </c>
      <c r="B45" s="45">
        <f>SUM(B43:B44)</f>
        <v>25538</v>
      </c>
      <c r="C45" s="34">
        <f>SUM(C43:C44)</f>
        <v>1</v>
      </c>
      <c r="E45" s="4"/>
      <c r="F45" s="3"/>
      <c r="G45" s="43"/>
      <c r="H45" s="4"/>
    </row>
    <row r="46" spans="1:13" ht="16.5" thickBot="1" x14ac:dyDescent="0.3">
      <c r="E46" s="12" t="s">
        <v>80</v>
      </c>
      <c r="F46" s="13"/>
      <c r="G46" s="42" t="s">
        <v>16</v>
      </c>
      <c r="H46" s="19" t="s">
        <v>17</v>
      </c>
    </row>
    <row r="47" spans="1:13" x14ac:dyDescent="0.25">
      <c r="A47" s="12" t="s">
        <v>646</v>
      </c>
      <c r="B47" s="42" t="s">
        <v>16</v>
      </c>
      <c r="C47" s="14" t="s">
        <v>17</v>
      </c>
      <c r="E47" s="15"/>
      <c r="F47" s="11" t="s">
        <v>641</v>
      </c>
      <c r="G47" s="9">
        <v>3328</v>
      </c>
      <c r="H47" s="16">
        <f>G47/G49</f>
        <v>0.73988439306358378</v>
      </c>
    </row>
    <row r="48" spans="1:13" ht="16.5" thickBot="1" x14ac:dyDescent="0.3">
      <c r="A48" s="15" t="s">
        <v>2</v>
      </c>
      <c r="B48" s="9">
        <v>63</v>
      </c>
      <c r="C48" s="16">
        <f>B48/B61</f>
        <v>4.4999999999999997E-3</v>
      </c>
      <c r="E48" s="15"/>
      <c r="F48" s="23" t="s">
        <v>82</v>
      </c>
      <c r="G48" s="28">
        <v>1170</v>
      </c>
      <c r="H48" s="29">
        <f>G48/G49</f>
        <v>0.26011560693641617</v>
      </c>
    </row>
    <row r="49" spans="1:8" ht="16.5" thickBot="1" x14ac:dyDescent="0.3">
      <c r="A49" s="15" t="s">
        <v>3</v>
      </c>
      <c r="B49" s="9">
        <v>1495</v>
      </c>
      <c r="C49" s="16">
        <f>B49/B61</f>
        <v>0.10678571428571429</v>
      </c>
      <c r="E49" s="27"/>
      <c r="F49" s="39" t="s">
        <v>15</v>
      </c>
      <c r="G49" s="45">
        <f>SUM(G47:G48)</f>
        <v>4498</v>
      </c>
      <c r="H49" s="34">
        <f>SUM(H47:H48)</f>
        <v>1</v>
      </c>
    </row>
    <row r="50" spans="1:8" ht="16.5" thickBot="1" x14ac:dyDescent="0.3">
      <c r="A50" s="15" t="s">
        <v>4</v>
      </c>
      <c r="B50" s="9">
        <v>14</v>
      </c>
      <c r="C50" s="16">
        <f>B50/B61</f>
        <v>1E-3</v>
      </c>
      <c r="F50" s="3"/>
    </row>
    <row r="51" spans="1:8" x14ac:dyDescent="0.25">
      <c r="A51" s="15" t="s">
        <v>5</v>
      </c>
      <c r="B51" s="9">
        <v>3511</v>
      </c>
      <c r="C51" s="16">
        <f>B51/B61</f>
        <v>0.25078571428571428</v>
      </c>
      <c r="E51" s="12" t="s">
        <v>83</v>
      </c>
      <c r="F51" s="13"/>
      <c r="G51" s="42" t="s">
        <v>16</v>
      </c>
      <c r="H51" s="19" t="s">
        <v>17</v>
      </c>
    </row>
    <row r="52" spans="1:8" x14ac:dyDescent="0.25">
      <c r="A52" s="15" t="s">
        <v>6</v>
      </c>
      <c r="B52" s="9">
        <v>6</v>
      </c>
      <c r="C52" s="16">
        <f>B52/B61</f>
        <v>4.2857142857142855E-4</v>
      </c>
      <c r="E52" s="15"/>
      <c r="F52" s="11" t="s">
        <v>84</v>
      </c>
      <c r="G52" s="9">
        <v>3326</v>
      </c>
      <c r="H52" s="16">
        <f>G52/G54</f>
        <v>0.76635944700460834</v>
      </c>
    </row>
    <row r="53" spans="1:8" ht="16.5" thickBot="1" x14ac:dyDescent="0.3">
      <c r="A53" s="15" t="s">
        <v>7</v>
      </c>
      <c r="B53" s="9">
        <v>4</v>
      </c>
      <c r="C53" s="16">
        <f>B53/B61</f>
        <v>2.8571428571428574E-4</v>
      </c>
      <c r="E53" s="15"/>
      <c r="F53" s="23" t="s">
        <v>85</v>
      </c>
      <c r="G53" s="28">
        <v>1014</v>
      </c>
      <c r="H53" s="29">
        <f>G53/G54</f>
        <v>0.23364055299539171</v>
      </c>
    </row>
    <row r="54" spans="1:8" ht="16.5" thickBot="1" x14ac:dyDescent="0.3">
      <c r="A54" s="15" t="s">
        <v>8</v>
      </c>
      <c r="B54" s="9">
        <v>38</v>
      </c>
      <c r="C54" s="16">
        <f>B54/B61</f>
        <v>2.7142857142857142E-3</v>
      </c>
      <c r="E54" s="27"/>
      <c r="F54" s="39" t="s">
        <v>15</v>
      </c>
      <c r="G54" s="45">
        <f>SUM(G52:G53)</f>
        <v>4340</v>
      </c>
      <c r="H54" s="34">
        <f>SUM(H52:H53)</f>
        <v>1</v>
      </c>
    </row>
    <row r="55" spans="1:8" ht="16.5" thickBot="1" x14ac:dyDescent="0.3">
      <c r="A55" s="15" t="s">
        <v>9</v>
      </c>
      <c r="B55" s="9">
        <v>696</v>
      </c>
      <c r="C55" s="16">
        <f>B55/B61</f>
        <v>4.9714285714285711E-2</v>
      </c>
      <c r="F55" s="3"/>
    </row>
    <row r="56" spans="1:8" x14ac:dyDescent="0.25">
      <c r="A56" s="15" t="s">
        <v>10</v>
      </c>
      <c r="B56" s="9">
        <v>21</v>
      </c>
      <c r="C56" s="16">
        <f>B56/B61</f>
        <v>1.5E-3</v>
      </c>
      <c r="E56" s="12" t="s">
        <v>86</v>
      </c>
      <c r="F56" s="13"/>
      <c r="G56" s="42" t="s">
        <v>16</v>
      </c>
      <c r="H56" s="19" t="s">
        <v>17</v>
      </c>
    </row>
    <row r="57" spans="1:8" x14ac:dyDescent="0.25">
      <c r="A57" s="15" t="s">
        <v>11</v>
      </c>
      <c r="B57" s="9">
        <v>3070</v>
      </c>
      <c r="C57" s="16">
        <f>B57/B61</f>
        <v>0.21928571428571428</v>
      </c>
      <c r="E57" s="15"/>
      <c r="F57" s="11" t="s">
        <v>87</v>
      </c>
      <c r="G57" s="9">
        <v>1954</v>
      </c>
      <c r="H57" s="16">
        <f>G57/G59</f>
        <v>0.42832091188075405</v>
      </c>
    </row>
    <row r="58" spans="1:8" ht="16.5" thickBot="1" x14ac:dyDescent="0.3">
      <c r="A58" s="15" t="s">
        <v>12</v>
      </c>
      <c r="B58" s="9">
        <v>9</v>
      </c>
      <c r="C58" s="16">
        <f>B58/B61</f>
        <v>6.4285714285714282E-4</v>
      </c>
      <c r="E58" s="15"/>
      <c r="F58" s="23" t="s">
        <v>88</v>
      </c>
      <c r="G58" s="28">
        <v>2608</v>
      </c>
      <c r="H58" s="29">
        <f>G58/G59</f>
        <v>0.57167908811924595</v>
      </c>
    </row>
    <row r="59" spans="1:8" ht="16.5" thickBot="1" x14ac:dyDescent="0.3">
      <c r="A59" s="15" t="s">
        <v>13</v>
      </c>
      <c r="B59" s="9">
        <v>4946</v>
      </c>
      <c r="C59" s="16">
        <f>B59/B61</f>
        <v>0.35328571428571426</v>
      </c>
      <c r="E59" s="27"/>
      <c r="F59" s="39" t="s">
        <v>15</v>
      </c>
      <c r="G59" s="45">
        <f>SUM(G57:G58)</f>
        <v>4562</v>
      </c>
      <c r="H59" s="34">
        <f>SUM(H57:H58)</f>
        <v>1</v>
      </c>
    </row>
    <row r="60" spans="1:8" ht="16.5" thickBot="1" x14ac:dyDescent="0.3">
      <c r="A60" s="22" t="s">
        <v>14</v>
      </c>
      <c r="B60" s="28">
        <v>127</v>
      </c>
      <c r="C60" s="29">
        <f>B60/B61</f>
        <v>9.0714285714285706E-3</v>
      </c>
      <c r="F60" s="3"/>
    </row>
    <row r="61" spans="1:8" ht="16.5" thickBot="1" x14ac:dyDescent="0.3">
      <c r="A61" s="32" t="s">
        <v>15</v>
      </c>
      <c r="B61" s="45">
        <f>SUM(B48:B60)</f>
        <v>14000</v>
      </c>
      <c r="C61" s="34">
        <f>SUM(C48:C60)</f>
        <v>1</v>
      </c>
      <c r="E61" s="12" t="s">
        <v>89</v>
      </c>
      <c r="F61" s="13"/>
      <c r="G61" s="42" t="s">
        <v>16</v>
      </c>
      <c r="H61" s="19" t="s">
        <v>17</v>
      </c>
    </row>
    <row r="62" spans="1:8" ht="16.5" thickBot="1" x14ac:dyDescent="0.3">
      <c r="B62"/>
      <c r="E62" s="15"/>
      <c r="F62" s="11" t="s">
        <v>90</v>
      </c>
      <c r="G62" s="9">
        <v>2391</v>
      </c>
      <c r="H62" s="16">
        <f>G62/G64</f>
        <v>0.52584121398724437</v>
      </c>
    </row>
    <row r="63" spans="1:8" ht="16.5" thickBot="1" x14ac:dyDescent="0.3">
      <c r="A63" s="12" t="s">
        <v>644</v>
      </c>
      <c r="B63" s="42" t="s">
        <v>16</v>
      </c>
      <c r="C63" s="14" t="s">
        <v>17</v>
      </c>
      <c r="E63" s="15"/>
      <c r="F63" s="23" t="s">
        <v>91</v>
      </c>
      <c r="G63" s="28">
        <v>2156</v>
      </c>
      <c r="H63" s="29">
        <f>G63/G64</f>
        <v>0.47415878601275568</v>
      </c>
    </row>
    <row r="64" spans="1:8" ht="16.5" thickBot="1" x14ac:dyDescent="0.3">
      <c r="A64" s="15" t="s">
        <v>2</v>
      </c>
      <c r="B64" s="9">
        <v>65</v>
      </c>
      <c r="C64" s="16">
        <f>B64/B77</f>
        <v>3.8007250613963277E-3</v>
      </c>
      <c r="E64" s="27"/>
      <c r="F64" s="39" t="s">
        <v>15</v>
      </c>
      <c r="G64" s="45">
        <f>SUM(G62:G63)</f>
        <v>4547</v>
      </c>
      <c r="H64" s="34">
        <f>SUM(H62:H63)</f>
        <v>1</v>
      </c>
    </row>
    <row r="65" spans="1:8" ht="16.5" thickBot="1" x14ac:dyDescent="0.3">
      <c r="A65" s="15" t="s">
        <v>3</v>
      </c>
      <c r="B65" s="9">
        <v>1815</v>
      </c>
      <c r="C65" s="16">
        <f>B65/B77</f>
        <v>0.10612793825283592</v>
      </c>
      <c r="F65" s="3"/>
    </row>
    <row r="66" spans="1:8" x14ac:dyDescent="0.25">
      <c r="A66" s="15" t="s">
        <v>4</v>
      </c>
      <c r="B66" s="9">
        <v>15</v>
      </c>
      <c r="C66" s="16">
        <f>B66/B77</f>
        <v>8.7709039878376802E-4</v>
      </c>
      <c r="E66" s="12" t="s">
        <v>92</v>
      </c>
      <c r="F66" s="13"/>
      <c r="G66" s="42" t="s">
        <v>16</v>
      </c>
      <c r="H66" s="19" t="s">
        <v>17</v>
      </c>
    </row>
    <row r="67" spans="1:8" x14ac:dyDescent="0.25">
      <c r="A67" s="15" t="s">
        <v>5</v>
      </c>
      <c r="B67" s="9">
        <v>4281</v>
      </c>
      <c r="C67" s="16">
        <f>B67/B77</f>
        <v>0.25032159981288737</v>
      </c>
      <c r="E67" s="15"/>
      <c r="F67" s="11" t="s">
        <v>93</v>
      </c>
      <c r="G67" s="9">
        <v>3645</v>
      </c>
      <c r="H67" s="16">
        <f>G67/G70</f>
        <v>0.50470783716422041</v>
      </c>
    </row>
    <row r="68" spans="1:8" x14ac:dyDescent="0.25">
      <c r="A68" s="15" t="s">
        <v>6</v>
      </c>
      <c r="B68" s="9">
        <v>9</v>
      </c>
      <c r="C68" s="16">
        <f>B68/B77</f>
        <v>5.2625423927026081E-4</v>
      </c>
      <c r="E68" s="15"/>
      <c r="F68" s="11" t="s">
        <v>94</v>
      </c>
      <c r="G68" s="9">
        <v>1612</v>
      </c>
      <c r="H68" s="16">
        <f>G68/G70</f>
        <v>0.22320686790362781</v>
      </c>
    </row>
    <row r="69" spans="1:8" ht="16.5" thickBot="1" x14ac:dyDescent="0.3">
      <c r="A69" s="15" t="s">
        <v>7</v>
      </c>
      <c r="B69" s="9">
        <v>5</v>
      </c>
      <c r="C69" s="16">
        <f>B69/B77</f>
        <v>2.9236346626125597E-4</v>
      </c>
      <c r="E69" s="15"/>
      <c r="F69" s="23" t="s">
        <v>95</v>
      </c>
      <c r="G69" s="28">
        <v>1965</v>
      </c>
      <c r="H69" s="29">
        <f>G69/G70</f>
        <v>0.27208529493215178</v>
      </c>
    </row>
    <row r="70" spans="1:8" ht="16.5" thickBot="1" x14ac:dyDescent="0.3">
      <c r="A70" s="15" t="s">
        <v>8</v>
      </c>
      <c r="B70" s="9">
        <v>53</v>
      </c>
      <c r="C70" s="16">
        <f>B70/B77</f>
        <v>3.0990527423693137E-3</v>
      </c>
      <c r="E70" s="27"/>
      <c r="F70" s="39" t="s">
        <v>15</v>
      </c>
      <c r="G70" s="45">
        <f>SUM(G67:G69)</f>
        <v>7222</v>
      </c>
      <c r="H70" s="34">
        <f>SUM(H67:H69)</f>
        <v>1</v>
      </c>
    </row>
    <row r="71" spans="1:8" ht="16.5" thickBot="1" x14ac:dyDescent="0.3">
      <c r="A71" s="15" t="s">
        <v>9</v>
      </c>
      <c r="B71" s="9">
        <v>685</v>
      </c>
      <c r="C71" s="16">
        <f>B71/B77</f>
        <v>4.0053794877792072E-2</v>
      </c>
      <c r="F71" s="3"/>
    </row>
    <row r="72" spans="1:8" x14ac:dyDescent="0.25">
      <c r="A72" s="15" t="s">
        <v>10</v>
      </c>
      <c r="B72" s="9">
        <v>46</v>
      </c>
      <c r="C72" s="16">
        <f>B72/B77</f>
        <v>2.689743889603555E-3</v>
      </c>
      <c r="E72" s="12" t="s">
        <v>96</v>
      </c>
      <c r="F72" s="13"/>
      <c r="G72" s="42" t="s">
        <v>16</v>
      </c>
      <c r="H72" s="19" t="s">
        <v>17</v>
      </c>
    </row>
    <row r="73" spans="1:8" x14ac:dyDescent="0.25">
      <c r="A73" s="15" t="s">
        <v>11</v>
      </c>
      <c r="B73" s="9">
        <v>3265</v>
      </c>
      <c r="C73" s="16">
        <f>B73/B77</f>
        <v>0.19091334346860017</v>
      </c>
      <c r="E73" s="15"/>
      <c r="F73" s="11" t="s">
        <v>97</v>
      </c>
      <c r="G73" s="9">
        <v>2389</v>
      </c>
      <c r="H73" s="16">
        <f>G73/G75</f>
        <v>0.34678472927856002</v>
      </c>
    </row>
    <row r="74" spans="1:8" ht="16.5" thickBot="1" x14ac:dyDescent="0.3">
      <c r="A74" s="15" t="s">
        <v>12</v>
      </c>
      <c r="B74" s="9">
        <v>9</v>
      </c>
      <c r="C74" s="16">
        <f>B74/B77</f>
        <v>5.2625423927026081E-4</v>
      </c>
      <c r="E74" s="15"/>
      <c r="F74" s="23" t="s">
        <v>98</v>
      </c>
      <c r="G74" s="28">
        <v>4500</v>
      </c>
      <c r="H74" s="29">
        <f>G74/G75</f>
        <v>0.65321527072143992</v>
      </c>
    </row>
    <row r="75" spans="1:8" ht="16.5" thickBot="1" x14ac:dyDescent="0.3">
      <c r="A75" s="15" t="s">
        <v>13</v>
      </c>
      <c r="B75" s="9">
        <v>6706</v>
      </c>
      <c r="C75" s="16">
        <f>B75/B77</f>
        <v>0.39211788094959654</v>
      </c>
      <c r="E75" s="27"/>
      <c r="F75" s="39" t="s">
        <v>15</v>
      </c>
      <c r="G75" s="45">
        <f>SUM(G73:G74)</f>
        <v>6889</v>
      </c>
      <c r="H75" s="34">
        <f>SUM(H73:H74)</f>
        <v>1</v>
      </c>
    </row>
    <row r="76" spans="1:8" ht="16.5" thickBot="1" x14ac:dyDescent="0.3">
      <c r="A76" s="22" t="s">
        <v>14</v>
      </c>
      <c r="B76" s="28">
        <v>148</v>
      </c>
      <c r="C76" s="29">
        <f>B76/B77</f>
        <v>8.6539586013331775E-3</v>
      </c>
      <c r="F76" s="3"/>
    </row>
    <row r="77" spans="1:8" ht="16.5" thickBot="1" x14ac:dyDescent="0.3">
      <c r="A77" s="32" t="s">
        <v>15</v>
      </c>
      <c r="B77" s="45">
        <f>SUM(B64:B76)</f>
        <v>17102</v>
      </c>
      <c r="C77" s="34">
        <f>SUM(C64:C76)</f>
        <v>1</v>
      </c>
      <c r="E77" s="12" t="s">
        <v>99</v>
      </c>
      <c r="F77" s="13"/>
      <c r="G77" s="42" t="s">
        <v>16</v>
      </c>
      <c r="H77" s="19" t="s">
        <v>17</v>
      </c>
    </row>
    <row r="78" spans="1:8" x14ac:dyDescent="0.25">
      <c r="B78"/>
      <c r="E78" s="15"/>
      <c r="F78" s="11" t="s">
        <v>100</v>
      </c>
      <c r="G78" s="9">
        <v>2925</v>
      </c>
      <c r="H78" s="16">
        <f>G78/G82</f>
        <v>0.42195614541257936</v>
      </c>
    </row>
    <row r="79" spans="1:8" x14ac:dyDescent="0.25">
      <c r="B79"/>
      <c r="E79" s="22"/>
      <c r="F79" s="23" t="s">
        <v>101</v>
      </c>
      <c r="G79" s="28">
        <v>731</v>
      </c>
      <c r="H79" s="29">
        <f>G79/G82</f>
        <v>0.1054529717253318</v>
      </c>
    </row>
    <row r="80" spans="1:8" x14ac:dyDescent="0.25">
      <c r="B80"/>
      <c r="E80" s="15"/>
      <c r="F80" s="11" t="s">
        <v>635</v>
      </c>
      <c r="G80" s="9">
        <v>2545</v>
      </c>
      <c r="H80" s="16">
        <f>G80/G82</f>
        <v>0.36713791113675709</v>
      </c>
    </row>
    <row r="81" spans="2:8" ht="16.5" thickBot="1" x14ac:dyDescent="0.3">
      <c r="B81"/>
      <c r="E81" s="17"/>
      <c r="F81" s="91" t="s">
        <v>636</v>
      </c>
      <c r="G81" s="40">
        <v>731</v>
      </c>
      <c r="H81" s="41">
        <f>G81/G82</f>
        <v>0.1054529717253318</v>
      </c>
    </row>
    <row r="82" spans="2:8" ht="16.5" thickBot="1" x14ac:dyDescent="0.3">
      <c r="B82"/>
      <c r="E82" s="104"/>
      <c r="F82" s="105" t="s">
        <v>15</v>
      </c>
      <c r="G82" s="106">
        <f>SUM(G78:G81)</f>
        <v>6932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2572</v>
      </c>
      <c r="H85" s="16">
        <f>G85/G88</f>
        <v>0.37226805615863368</v>
      </c>
    </row>
    <row r="86" spans="2:8" x14ac:dyDescent="0.25">
      <c r="B86"/>
      <c r="E86" s="15"/>
      <c r="F86" s="11" t="s">
        <v>104</v>
      </c>
      <c r="G86" s="9">
        <v>2316</v>
      </c>
      <c r="H86" s="16">
        <f>G86/G88</f>
        <v>0.33521493703864524</v>
      </c>
    </row>
    <row r="87" spans="2:8" ht="16.5" thickBot="1" x14ac:dyDescent="0.3">
      <c r="B87"/>
      <c r="E87" s="15"/>
      <c r="F87" s="23" t="s">
        <v>105</v>
      </c>
      <c r="G87" s="28">
        <v>2021</v>
      </c>
      <c r="H87" s="29">
        <f>G87/G88</f>
        <v>0.29251700680272108</v>
      </c>
    </row>
    <row r="88" spans="2:8" ht="16.5" thickBot="1" x14ac:dyDescent="0.3">
      <c r="B88"/>
      <c r="E88" s="27"/>
      <c r="F88" s="39" t="s">
        <v>15</v>
      </c>
      <c r="G88" s="45">
        <f>SUM(G85:G87)</f>
        <v>6909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4320</v>
      </c>
      <c r="H91" s="16">
        <f>G91/G93</f>
        <v>0.63305978898007031</v>
      </c>
    </row>
    <row r="92" spans="2:8" ht="16.5" thickBot="1" x14ac:dyDescent="0.3">
      <c r="B92"/>
      <c r="E92" s="15"/>
      <c r="F92" s="23" t="s">
        <v>108</v>
      </c>
      <c r="G92" s="28">
        <v>2504</v>
      </c>
      <c r="H92" s="29">
        <f>G92/G93</f>
        <v>0.36694021101992969</v>
      </c>
    </row>
    <row r="93" spans="2:8" ht="16.5" thickBot="1" x14ac:dyDescent="0.3">
      <c r="B93"/>
      <c r="E93" s="27"/>
      <c r="F93" s="39" t="s">
        <v>15</v>
      </c>
      <c r="G93" s="45">
        <f>SUM(G91:G92)</f>
        <v>6824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2551</v>
      </c>
      <c r="H96" s="16">
        <f>G96/G98</f>
        <v>0.39077818627450983</v>
      </c>
    </row>
    <row r="97" spans="2:8" ht="16.5" thickBot="1" x14ac:dyDescent="0.3">
      <c r="B97"/>
      <c r="E97" s="15"/>
      <c r="F97" s="23" t="s">
        <v>111</v>
      </c>
      <c r="G97" s="28">
        <v>3977</v>
      </c>
      <c r="H97" s="29">
        <f>G97/G98</f>
        <v>0.60922181372549022</v>
      </c>
    </row>
    <row r="98" spans="2:8" ht="16.5" thickBot="1" x14ac:dyDescent="0.3">
      <c r="B98"/>
      <c r="E98" s="27"/>
      <c r="F98" s="39" t="s">
        <v>15</v>
      </c>
      <c r="G98" s="45">
        <f>SUM(G96:G97)</f>
        <v>6528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1635</v>
      </c>
      <c r="H101" s="16">
        <f>G101/G103</f>
        <v>0.59368191721132901</v>
      </c>
    </row>
    <row r="102" spans="2:8" ht="16.5" thickBot="1" x14ac:dyDescent="0.3">
      <c r="B102"/>
      <c r="E102" s="15"/>
      <c r="F102" s="23" t="s">
        <v>114</v>
      </c>
      <c r="G102" s="28">
        <v>1119</v>
      </c>
      <c r="H102" s="29">
        <f>G102/G103</f>
        <v>0.40631808278867104</v>
      </c>
    </row>
    <row r="103" spans="2:8" ht="16.5" thickBot="1" x14ac:dyDescent="0.3">
      <c r="B103"/>
      <c r="E103" s="27"/>
      <c r="F103" s="39" t="s">
        <v>15</v>
      </c>
      <c r="G103" s="45">
        <f>SUM(G101:G102)</f>
        <v>2754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1482</v>
      </c>
      <c r="H106" s="16">
        <f>G106/G108</f>
        <v>0.42610695802185161</v>
      </c>
    </row>
    <row r="107" spans="2:8" ht="16.5" thickBot="1" x14ac:dyDescent="0.3">
      <c r="B107"/>
      <c r="E107" s="15"/>
      <c r="F107" s="23" t="s">
        <v>117</v>
      </c>
      <c r="G107" s="28">
        <v>1996</v>
      </c>
      <c r="H107" s="29">
        <f>G107/G108</f>
        <v>0.57389304197814839</v>
      </c>
    </row>
    <row r="108" spans="2:8" ht="16.5" thickBot="1" x14ac:dyDescent="0.3">
      <c r="B108"/>
      <c r="E108" s="27"/>
      <c r="F108" s="39" t="s">
        <v>15</v>
      </c>
      <c r="G108" s="45">
        <f>SUM(G106:G107)</f>
        <v>3478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1901</v>
      </c>
      <c r="H111" s="16">
        <f>G111/G116</f>
        <v>0.31578073089700998</v>
      </c>
    </row>
    <row r="112" spans="2:8" x14ac:dyDescent="0.25">
      <c r="B112"/>
      <c r="E112" s="15"/>
      <c r="F112" s="11" t="s">
        <v>120</v>
      </c>
      <c r="G112" s="9">
        <v>435</v>
      </c>
      <c r="H112" s="16">
        <f>G112/G116</f>
        <v>7.2259136212624586E-2</v>
      </c>
    </row>
    <row r="113" spans="2:8" x14ac:dyDescent="0.25">
      <c r="B113"/>
      <c r="E113" s="15"/>
      <c r="F113" s="11" t="s">
        <v>121</v>
      </c>
      <c r="G113" s="9">
        <v>1476</v>
      </c>
      <c r="H113" s="16">
        <f>G113/G116</f>
        <v>0.24518272425249169</v>
      </c>
    </row>
    <row r="114" spans="2:8" x14ac:dyDescent="0.25">
      <c r="B114"/>
      <c r="E114" s="15"/>
      <c r="F114" s="11" t="s">
        <v>122</v>
      </c>
      <c r="G114" s="9">
        <v>1015</v>
      </c>
      <c r="H114" s="16">
        <f>G114/G116</f>
        <v>0.16860465116279069</v>
      </c>
    </row>
    <row r="115" spans="2:8" ht="16.5" thickBot="1" x14ac:dyDescent="0.3">
      <c r="B115"/>
      <c r="E115" s="15"/>
      <c r="F115" s="23" t="s">
        <v>123</v>
      </c>
      <c r="G115" s="28">
        <v>1193</v>
      </c>
      <c r="H115" s="29">
        <f>G115/G116</f>
        <v>0.19817275747508306</v>
      </c>
    </row>
    <row r="116" spans="2:8" ht="16.5" thickBot="1" x14ac:dyDescent="0.3">
      <c r="B116"/>
      <c r="E116" s="27"/>
      <c r="F116" s="39" t="s">
        <v>15</v>
      </c>
      <c r="G116" s="45">
        <f>SUM(G111:G115)</f>
        <v>6020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2854</v>
      </c>
      <c r="H119" s="16">
        <f>G119/G121</f>
        <v>0.48811356251068927</v>
      </c>
    </row>
    <row r="120" spans="2:8" ht="16.5" thickBot="1" x14ac:dyDescent="0.3">
      <c r="B120"/>
      <c r="E120" s="15"/>
      <c r="F120" s="23" t="s">
        <v>126</v>
      </c>
      <c r="G120" s="28">
        <v>2993</v>
      </c>
      <c r="H120" s="29">
        <f>G120/G121</f>
        <v>0.51188643748931073</v>
      </c>
    </row>
    <row r="121" spans="2:8" ht="16.5" thickBot="1" x14ac:dyDescent="0.3">
      <c r="B121"/>
      <c r="E121" s="27"/>
      <c r="F121" s="39" t="s">
        <v>15</v>
      </c>
      <c r="G121" s="45">
        <f>SUM(G119:G120)</f>
        <v>5847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2820</v>
      </c>
      <c r="H124" s="16">
        <f>G124/G127</f>
        <v>0.47788510421962377</v>
      </c>
    </row>
    <row r="125" spans="2:8" x14ac:dyDescent="0.25">
      <c r="B125"/>
      <c r="E125" s="15"/>
      <c r="F125" s="11" t="s">
        <v>129</v>
      </c>
      <c r="G125" s="9">
        <v>1011</v>
      </c>
      <c r="H125" s="16">
        <f>G125/G127</f>
        <v>0.17132689374682258</v>
      </c>
    </row>
    <row r="126" spans="2:8" ht="16.5" thickBot="1" x14ac:dyDescent="0.3">
      <c r="B126"/>
      <c r="E126" s="15"/>
      <c r="F126" s="23" t="s">
        <v>130</v>
      </c>
      <c r="G126" s="28">
        <v>2070</v>
      </c>
      <c r="H126" s="29">
        <f>G126/G127</f>
        <v>0.35078800203355365</v>
      </c>
    </row>
    <row r="127" spans="2:8" ht="16.5" thickBot="1" x14ac:dyDescent="0.3">
      <c r="B127"/>
      <c r="E127" s="27"/>
      <c r="F127" s="39" t="s">
        <v>15</v>
      </c>
      <c r="G127" s="45">
        <f>SUM(G124:G126)</f>
        <v>5901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3219</v>
      </c>
      <c r="H130" s="16">
        <f>G130/G134</f>
        <v>0.53712664775571495</v>
      </c>
    </row>
    <row r="131" spans="2:8" x14ac:dyDescent="0.25">
      <c r="B131"/>
      <c r="E131" s="15"/>
      <c r="F131" s="11" t="s">
        <v>133</v>
      </c>
      <c r="G131" s="9">
        <v>493</v>
      </c>
      <c r="H131" s="16">
        <f>G131/G134</f>
        <v>8.2262639746370769E-2</v>
      </c>
    </row>
    <row r="132" spans="2:8" x14ac:dyDescent="0.25">
      <c r="B132"/>
      <c r="E132" s="15"/>
      <c r="F132" s="11" t="s">
        <v>134</v>
      </c>
      <c r="G132" s="9">
        <v>1862</v>
      </c>
      <c r="H132" s="16">
        <f>G132/G134</f>
        <v>0.3106958117804105</v>
      </c>
    </row>
    <row r="133" spans="2:8" ht="16.5" thickBot="1" x14ac:dyDescent="0.3">
      <c r="B133"/>
      <c r="E133" s="15"/>
      <c r="F133" s="23" t="s">
        <v>135</v>
      </c>
      <c r="G133" s="28">
        <v>419</v>
      </c>
      <c r="H133" s="29">
        <f>G133/G134</f>
        <v>6.9914900717503753E-2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5993</v>
      </c>
      <c r="H134" s="34">
        <f>SUM(H130:H133)</f>
        <v>0.99999999999999989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4281</v>
      </c>
      <c r="H137" s="16">
        <f>G137/G139</f>
        <v>0.71937489497563434</v>
      </c>
    </row>
    <row r="138" spans="2:8" ht="16.5" thickBot="1" x14ac:dyDescent="0.3">
      <c r="B138"/>
      <c r="E138" s="15"/>
      <c r="F138" s="23" t="s">
        <v>138</v>
      </c>
      <c r="G138" s="28">
        <v>1670</v>
      </c>
      <c r="H138" s="29">
        <f>G138/G139</f>
        <v>0.28062510502436566</v>
      </c>
    </row>
    <row r="139" spans="2:8" ht="16.5" thickBot="1" x14ac:dyDescent="0.3">
      <c r="B139"/>
      <c r="E139" s="27"/>
      <c r="F139" s="39" t="s">
        <v>15</v>
      </c>
      <c r="G139" s="45">
        <f>SUM(G137:G138)</f>
        <v>5951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1485</v>
      </c>
      <c r="H142" s="16">
        <f>G142/G146</f>
        <v>0.24824473420260781</v>
      </c>
    </row>
    <row r="143" spans="2:8" x14ac:dyDescent="0.25">
      <c r="B143"/>
      <c r="E143" s="15"/>
      <c r="F143" s="11" t="s">
        <v>141</v>
      </c>
      <c r="G143" s="9">
        <v>1882</v>
      </c>
      <c r="H143" s="16">
        <f>G143/G146</f>
        <v>0.31461049816115011</v>
      </c>
    </row>
    <row r="144" spans="2:8" x14ac:dyDescent="0.25">
      <c r="B144"/>
      <c r="E144" s="15"/>
      <c r="F144" s="11" t="s">
        <v>142</v>
      </c>
      <c r="G144" s="9">
        <v>1004</v>
      </c>
      <c r="H144" s="16">
        <f>G144/G146</f>
        <v>0.16783684386492811</v>
      </c>
    </row>
    <row r="145" spans="2:8" ht="16.5" thickBot="1" x14ac:dyDescent="0.3">
      <c r="B145"/>
      <c r="E145" s="15"/>
      <c r="F145" s="23" t="s">
        <v>143</v>
      </c>
      <c r="G145" s="28">
        <v>1611</v>
      </c>
      <c r="H145" s="29">
        <f>G145/G146</f>
        <v>0.26930792377131396</v>
      </c>
    </row>
    <row r="146" spans="2:8" ht="16.5" thickBot="1" x14ac:dyDescent="0.3">
      <c r="B146"/>
      <c r="E146" s="27"/>
      <c r="F146" s="39" t="s">
        <v>15</v>
      </c>
      <c r="G146" s="45">
        <f>SUM(G142:G145)</f>
        <v>5982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3111</v>
      </c>
      <c r="H149" s="16">
        <f>G149/G152</f>
        <v>0.51936560934891485</v>
      </c>
    </row>
    <row r="150" spans="2:8" x14ac:dyDescent="0.25">
      <c r="E150" s="15"/>
      <c r="F150" s="11" t="s">
        <v>146</v>
      </c>
      <c r="G150" s="9">
        <v>1011</v>
      </c>
      <c r="H150" s="16">
        <f>G150/G152</f>
        <v>0.16878130217028381</v>
      </c>
    </row>
    <row r="151" spans="2:8" ht="16.5" thickBot="1" x14ac:dyDescent="0.3">
      <c r="E151" s="15"/>
      <c r="F151" s="23" t="s">
        <v>147</v>
      </c>
      <c r="G151" s="28">
        <v>1868</v>
      </c>
      <c r="H151" s="29">
        <f>G151/G152</f>
        <v>0.31185308848080134</v>
      </c>
    </row>
    <row r="152" spans="2:8" ht="16.5" thickBot="1" x14ac:dyDescent="0.3">
      <c r="E152" s="27"/>
      <c r="F152" s="39" t="s">
        <v>15</v>
      </c>
      <c r="G152" s="45">
        <f>SUM(G149:G151)</f>
        <v>5990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3131</v>
      </c>
      <c r="H155" s="16">
        <f>G155/G158</f>
        <v>0.52692696061932009</v>
      </c>
    </row>
    <row r="156" spans="2:8" x14ac:dyDescent="0.25">
      <c r="E156" s="15"/>
      <c r="F156" s="11" t="s">
        <v>150</v>
      </c>
      <c r="G156" s="9">
        <v>828</v>
      </c>
      <c r="H156" s="16">
        <f>G156/G158</f>
        <v>0.13934702120498149</v>
      </c>
    </row>
    <row r="157" spans="2:8" ht="16.5" thickBot="1" x14ac:dyDescent="0.3">
      <c r="E157" s="15"/>
      <c r="F157" s="23" t="s">
        <v>151</v>
      </c>
      <c r="G157" s="28">
        <v>1983</v>
      </c>
      <c r="H157" s="29">
        <f>G157/G158</f>
        <v>0.33372601817569841</v>
      </c>
    </row>
    <row r="158" spans="2:8" ht="16.5" thickBot="1" x14ac:dyDescent="0.3">
      <c r="E158" s="27"/>
      <c r="F158" s="39" t="s">
        <v>15</v>
      </c>
      <c r="G158" s="45">
        <f>SUM(G155:G157)</f>
        <v>5942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3694</v>
      </c>
      <c r="H161" s="16">
        <f>G161/G163</f>
        <v>0.63910034602076127</v>
      </c>
    </row>
    <row r="162" spans="5:8" ht="16.5" thickBot="1" x14ac:dyDescent="0.3">
      <c r="E162" s="15"/>
      <c r="F162" s="23" t="s">
        <v>154</v>
      </c>
      <c r="G162" s="28">
        <v>2086</v>
      </c>
      <c r="H162" s="29">
        <f>G162/G163</f>
        <v>0.36089965397923873</v>
      </c>
    </row>
    <row r="163" spans="5:8" ht="16.5" thickBot="1" x14ac:dyDescent="0.3">
      <c r="E163" s="27"/>
      <c r="F163" s="39" t="s">
        <v>15</v>
      </c>
      <c r="G163" s="45">
        <f>SUM(G161:G162)</f>
        <v>5780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2668</v>
      </c>
      <c r="H166" s="16">
        <f>G166/G168</f>
        <v>0.47363749334280136</v>
      </c>
    </row>
    <row r="167" spans="5:8" ht="16.5" thickBot="1" x14ac:dyDescent="0.3">
      <c r="E167" s="15"/>
      <c r="F167" s="23" t="s">
        <v>157</v>
      </c>
      <c r="G167" s="28">
        <v>2965</v>
      </c>
      <c r="H167" s="29">
        <f>G167/G168</f>
        <v>0.52636250665719864</v>
      </c>
    </row>
    <row r="168" spans="5:8" ht="16.5" thickBot="1" x14ac:dyDescent="0.3">
      <c r="E168" s="27"/>
      <c r="F168" s="39" t="s">
        <v>15</v>
      </c>
      <c r="G168" s="45">
        <f>SUM(G166:G167)</f>
        <v>5633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1453</v>
      </c>
      <c r="H171" s="16">
        <f>G171/G176</f>
        <v>0.14870535257394329</v>
      </c>
    </row>
    <row r="172" spans="5:8" x14ac:dyDescent="0.25">
      <c r="E172" s="15"/>
      <c r="F172" s="11" t="s">
        <v>50</v>
      </c>
      <c r="G172" s="9">
        <v>4281</v>
      </c>
      <c r="H172" s="16">
        <f>G172/G176</f>
        <v>0.43813325145839732</v>
      </c>
    </row>
    <row r="173" spans="5:8" x14ac:dyDescent="0.25">
      <c r="E173" s="15"/>
      <c r="F173" s="11" t="s">
        <v>160</v>
      </c>
      <c r="G173" s="9">
        <v>1824</v>
      </c>
      <c r="H173" s="16">
        <f>G173/G176</f>
        <v>0.18667485416027019</v>
      </c>
    </row>
    <row r="174" spans="5:8" x14ac:dyDescent="0.25">
      <c r="E174" s="15"/>
      <c r="F174" s="11" t="s">
        <v>161</v>
      </c>
      <c r="G174" s="9">
        <v>788</v>
      </c>
      <c r="H174" s="16">
        <f>G174/G176</f>
        <v>8.064681199467813E-2</v>
      </c>
    </row>
    <row r="175" spans="5:8" ht="16.5" thickBot="1" x14ac:dyDescent="0.3">
      <c r="E175" s="15"/>
      <c r="F175" s="23" t="s">
        <v>162</v>
      </c>
      <c r="G175" s="28">
        <v>1425</v>
      </c>
      <c r="H175" s="29">
        <f>G175/G176</f>
        <v>0.14583972981271109</v>
      </c>
    </row>
    <row r="176" spans="5:8" ht="16.5" thickBot="1" x14ac:dyDescent="0.3">
      <c r="E176" s="27"/>
      <c r="F176" s="39" t="s">
        <v>15</v>
      </c>
      <c r="G176" s="45">
        <f>SUM(G171:G175)</f>
        <v>9771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7765</v>
      </c>
      <c r="H179" s="16">
        <f>G179/G181</f>
        <v>0.82396010186757218</v>
      </c>
    </row>
    <row r="180" spans="5:8" ht="16.5" thickBot="1" x14ac:dyDescent="0.3">
      <c r="E180" s="15"/>
      <c r="F180" s="23" t="s">
        <v>165</v>
      </c>
      <c r="G180" s="28">
        <v>1659</v>
      </c>
      <c r="H180" s="29">
        <f>G180/G181</f>
        <v>0.17603989813242785</v>
      </c>
    </row>
    <row r="181" spans="5:8" ht="16.5" thickBot="1" x14ac:dyDescent="0.3">
      <c r="E181" s="27"/>
      <c r="F181" s="39" t="s">
        <v>15</v>
      </c>
      <c r="G181" s="45">
        <f>SUM(G179:G180)</f>
        <v>9424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5864</v>
      </c>
      <c r="H184" s="16">
        <f>G184/G186</f>
        <v>0.64432479947258547</v>
      </c>
    </row>
    <row r="185" spans="5:8" ht="16.5" thickBot="1" x14ac:dyDescent="0.3">
      <c r="E185" s="15"/>
      <c r="F185" s="23" t="s">
        <v>168</v>
      </c>
      <c r="G185" s="28">
        <v>3237</v>
      </c>
      <c r="H185" s="29">
        <f>G185/G186</f>
        <v>0.35567520052741458</v>
      </c>
    </row>
    <row r="186" spans="5:8" ht="16.5" thickBot="1" x14ac:dyDescent="0.3">
      <c r="E186" s="27"/>
      <c r="F186" s="39" t="s">
        <v>15</v>
      </c>
      <c r="G186" s="45">
        <f>SUM(G184:G185)</f>
        <v>9101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0.375" customWidth="1"/>
    <col min="16" max="16" width="10.875" style="1"/>
    <col min="17" max="17" width="13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374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70</v>
      </c>
      <c r="C3" s="16">
        <f>B3/B16</f>
        <v>4.5781556572923477E-3</v>
      </c>
      <c r="E3" s="15" t="s">
        <v>56</v>
      </c>
      <c r="F3" s="8" t="s">
        <v>57</v>
      </c>
      <c r="G3" s="9">
        <v>1603</v>
      </c>
      <c r="H3" s="16">
        <f>G3/G5</f>
        <v>0.50298085974270479</v>
      </c>
      <c r="J3" s="15"/>
      <c r="K3" s="8" t="s">
        <v>183</v>
      </c>
      <c r="L3" s="9">
        <v>2359</v>
      </c>
      <c r="M3" s="16">
        <f>L3/L5</f>
        <v>0.71463192971826717</v>
      </c>
      <c r="O3" s="15" t="s">
        <v>599</v>
      </c>
      <c r="P3" s="9">
        <v>8482</v>
      </c>
      <c r="Q3" s="16">
        <f>P3/P5</f>
        <v>0.60759312320916903</v>
      </c>
    </row>
    <row r="4" spans="1:17" ht="16.5" thickBot="1" x14ac:dyDescent="0.3">
      <c r="A4" s="15" t="s">
        <v>3</v>
      </c>
      <c r="B4" s="9">
        <v>1371</v>
      </c>
      <c r="C4" s="16">
        <f>B4/B16</f>
        <v>8.9666448659254411E-2</v>
      </c>
      <c r="E4" s="15"/>
      <c r="F4" s="24" t="s">
        <v>58</v>
      </c>
      <c r="G4" s="28">
        <v>1584</v>
      </c>
      <c r="H4" s="29">
        <f>G4/G5</f>
        <v>0.49701914025729527</v>
      </c>
      <c r="J4" s="15"/>
      <c r="K4" s="10" t="s">
        <v>182</v>
      </c>
      <c r="L4" s="28">
        <v>942</v>
      </c>
      <c r="M4" s="29">
        <f>L4/L5</f>
        <v>0.28536807028173283</v>
      </c>
      <c r="O4" s="17" t="s">
        <v>600</v>
      </c>
      <c r="P4" s="40">
        <v>5478</v>
      </c>
      <c r="Q4" s="41">
        <f>P4/P5</f>
        <v>0.39240687679083097</v>
      </c>
    </row>
    <row r="5" spans="1:17" ht="16.5" thickBot="1" x14ac:dyDescent="0.3">
      <c r="A5" s="15" t="s">
        <v>4</v>
      </c>
      <c r="B5" s="9">
        <v>17</v>
      </c>
      <c r="C5" s="16">
        <f>B5/B16</f>
        <v>1.1118378024852845E-3</v>
      </c>
      <c r="E5" s="27"/>
      <c r="F5" s="32" t="s">
        <v>15</v>
      </c>
      <c r="G5" s="45">
        <f>SUM(G3:G4)</f>
        <v>3187</v>
      </c>
      <c r="H5" s="34">
        <f>SUM(H3:H4)</f>
        <v>1</v>
      </c>
      <c r="J5" s="27"/>
      <c r="K5" s="32" t="s">
        <v>15</v>
      </c>
      <c r="L5" s="45">
        <f>SUM(L3:L4)</f>
        <v>3301</v>
      </c>
      <c r="M5" s="34">
        <f>SUM(M3:M4)</f>
        <v>1</v>
      </c>
      <c r="O5" s="32" t="s">
        <v>15</v>
      </c>
      <c r="P5" s="45">
        <f>SUM(P3:P4)</f>
        <v>13960</v>
      </c>
      <c r="Q5" s="34">
        <f>SUM(Q3:Q4)</f>
        <v>1</v>
      </c>
    </row>
    <row r="6" spans="1:17" ht="16.5" thickBot="1" x14ac:dyDescent="0.3">
      <c r="A6" s="15" t="s">
        <v>5</v>
      </c>
      <c r="B6" s="9">
        <v>3114</v>
      </c>
      <c r="C6" s="16">
        <f>B6/B16</f>
        <v>0.20366252452583389</v>
      </c>
    </row>
    <row r="7" spans="1:17" x14ac:dyDescent="0.25">
      <c r="A7" s="15" t="s">
        <v>6</v>
      </c>
      <c r="B7" s="9">
        <v>7</v>
      </c>
      <c r="C7" s="16">
        <f>B7/B16</f>
        <v>4.5781556572923481E-4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295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5</v>
      </c>
      <c r="C8" s="16">
        <f>B8/B16</f>
        <v>3.2701111837802487E-4</v>
      </c>
      <c r="E8" s="15"/>
      <c r="F8" s="8" t="s">
        <v>60</v>
      </c>
      <c r="G8" s="9">
        <v>968</v>
      </c>
      <c r="H8" s="16">
        <f>G8/G11</f>
        <v>0.284037558685446</v>
      </c>
      <c r="J8" s="15"/>
      <c r="K8" s="8" t="s">
        <v>186</v>
      </c>
      <c r="L8" s="9">
        <v>839</v>
      </c>
      <c r="M8" s="16" t="e">
        <f>L8/L12</f>
        <v>#DIV/0!</v>
      </c>
      <c r="O8" s="15" t="s">
        <v>601</v>
      </c>
      <c r="P8" s="9">
        <v>1619</v>
      </c>
      <c r="Q8" s="16">
        <f>P8/P11</f>
        <v>0.53151674326986209</v>
      </c>
    </row>
    <row r="9" spans="1:17" x14ac:dyDescent="0.25">
      <c r="A9" s="15" t="s">
        <v>8</v>
      </c>
      <c r="B9" s="9">
        <v>49</v>
      </c>
      <c r="C9" s="16">
        <f>B9/B16</f>
        <v>3.2047089601046435E-3</v>
      </c>
      <c r="E9" s="15"/>
      <c r="F9" s="8" t="s">
        <v>61</v>
      </c>
      <c r="G9" s="9">
        <v>1489</v>
      </c>
      <c r="H9" s="16">
        <f>G9/G11</f>
        <v>0.43691314553990612</v>
      </c>
      <c r="J9" s="15"/>
      <c r="K9" s="10" t="s">
        <v>185</v>
      </c>
      <c r="L9" s="9">
        <v>958</v>
      </c>
      <c r="M9" s="16">
        <f>L9/L11</f>
        <v>0.32321187584345479</v>
      </c>
      <c r="O9" s="15" t="s">
        <v>602</v>
      </c>
      <c r="P9" s="9">
        <v>606</v>
      </c>
      <c r="Q9" s="16">
        <f>P9/P11</f>
        <v>0.19894944189100461</v>
      </c>
    </row>
    <row r="10" spans="1:17" ht="16.5" thickBot="1" x14ac:dyDescent="0.3">
      <c r="A10" s="15" t="s">
        <v>9</v>
      </c>
      <c r="B10" s="9">
        <v>363</v>
      </c>
      <c r="C10" s="16">
        <f>B10/B16</f>
        <v>2.3741007194244605E-2</v>
      </c>
      <c r="E10" s="15"/>
      <c r="F10" s="24" t="s">
        <v>62</v>
      </c>
      <c r="G10" s="28">
        <v>951</v>
      </c>
      <c r="H10" s="29">
        <f>G10/G11</f>
        <v>0.27904929577464788</v>
      </c>
      <c r="J10" s="15"/>
      <c r="K10" s="24" t="s">
        <v>187</v>
      </c>
      <c r="L10" s="28">
        <v>1167</v>
      </c>
      <c r="M10" s="29">
        <f>L10/L11</f>
        <v>0.39372469635627533</v>
      </c>
      <c r="O10" s="17" t="s">
        <v>603</v>
      </c>
      <c r="P10" s="40">
        <v>821</v>
      </c>
      <c r="Q10" s="41">
        <f>P10/P11</f>
        <v>0.2695338148391333</v>
      </c>
    </row>
    <row r="11" spans="1:17" ht="16.5" thickBot="1" x14ac:dyDescent="0.3">
      <c r="A11" s="15" t="s">
        <v>10</v>
      </c>
      <c r="B11" s="9">
        <v>20</v>
      </c>
      <c r="C11" s="16">
        <f>B11/B16</f>
        <v>1.3080444735120995E-3</v>
      </c>
      <c r="E11" s="27"/>
      <c r="F11" s="32" t="s">
        <v>15</v>
      </c>
      <c r="G11" s="45">
        <f>SUM(G8:G10)</f>
        <v>3408</v>
      </c>
      <c r="H11" s="34">
        <f>SUM(H8:H10)</f>
        <v>1</v>
      </c>
      <c r="J11" s="27"/>
      <c r="K11" s="32" t="s">
        <v>15</v>
      </c>
      <c r="L11" s="45">
        <f>SUM(L8:L10)</f>
        <v>2964</v>
      </c>
      <c r="M11" s="34" t="e">
        <f>SUM(M8:M10)</f>
        <v>#DIV/0!</v>
      </c>
      <c r="O11" s="32" t="s">
        <v>15</v>
      </c>
      <c r="P11" s="45">
        <f>SUM(P8:P10)</f>
        <v>3046</v>
      </c>
      <c r="Q11" s="34">
        <f>SUM(Q8:Q10)</f>
        <v>1</v>
      </c>
    </row>
    <row r="12" spans="1:17" ht="16.5" thickBot="1" x14ac:dyDescent="0.3">
      <c r="A12" s="15" t="s">
        <v>11</v>
      </c>
      <c r="B12" s="9">
        <v>1657</v>
      </c>
      <c r="C12" s="16">
        <f>B12/B16</f>
        <v>0.10837148463047744</v>
      </c>
      <c r="F12" s="4"/>
    </row>
    <row r="13" spans="1:17" x14ac:dyDescent="0.25">
      <c r="A13" s="15" t="s">
        <v>12</v>
      </c>
      <c r="B13" s="9">
        <v>12</v>
      </c>
      <c r="C13" s="16">
        <f>B13/B16</f>
        <v>7.8482668410725963E-4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  <c r="O13" s="12" t="s">
        <v>288</v>
      </c>
      <c r="P13" s="44" t="s">
        <v>16</v>
      </c>
      <c r="Q13" s="19" t="s">
        <v>17</v>
      </c>
    </row>
    <row r="14" spans="1:17" x14ac:dyDescent="0.25">
      <c r="A14" s="15" t="s">
        <v>13</v>
      </c>
      <c r="B14" s="9">
        <v>8426</v>
      </c>
      <c r="C14" s="16">
        <f>B14/B16</f>
        <v>0.55107913669064745</v>
      </c>
      <c r="E14" s="21"/>
      <c r="F14" s="10" t="s">
        <v>64</v>
      </c>
      <c r="G14" s="9">
        <v>995</v>
      </c>
      <c r="H14" s="16">
        <f>G14/G17</f>
        <v>0.30484068627450983</v>
      </c>
      <c r="J14" s="15"/>
      <c r="K14" s="8" t="s">
        <v>250</v>
      </c>
      <c r="L14" s="9">
        <v>2794</v>
      </c>
      <c r="M14" s="16">
        <f>L14/L16</f>
        <v>0.42885648503453566</v>
      </c>
      <c r="O14" s="15" t="s">
        <v>604</v>
      </c>
      <c r="P14" s="9">
        <v>1433</v>
      </c>
      <c r="Q14" s="16">
        <f>P14/P16</f>
        <v>0.46315449256625729</v>
      </c>
    </row>
    <row r="15" spans="1:17" ht="16.5" thickBot="1" x14ac:dyDescent="0.3">
      <c r="A15" s="22" t="s">
        <v>14</v>
      </c>
      <c r="B15" s="28">
        <v>179</v>
      </c>
      <c r="C15" s="29">
        <f>B15/B16</f>
        <v>1.170699803793329E-2</v>
      </c>
      <c r="E15" s="21"/>
      <c r="F15" s="10" t="s">
        <v>65</v>
      </c>
      <c r="G15" s="9">
        <v>1502</v>
      </c>
      <c r="H15" s="16">
        <f>G15/G17</f>
        <v>0.46017156862745096</v>
      </c>
      <c r="J15" s="15"/>
      <c r="K15" s="10" t="s">
        <v>249</v>
      </c>
      <c r="L15" s="28">
        <v>3721</v>
      </c>
      <c r="M15" s="29">
        <f>L15/L16</f>
        <v>0.57114351496546434</v>
      </c>
      <c r="O15" s="17" t="s">
        <v>605</v>
      </c>
      <c r="P15" s="40">
        <v>1661</v>
      </c>
      <c r="Q15" s="41">
        <f>P15/P16</f>
        <v>0.53684550743374271</v>
      </c>
    </row>
    <row r="16" spans="1:17" ht="16.5" thickBot="1" x14ac:dyDescent="0.3">
      <c r="A16" s="32" t="s">
        <v>15</v>
      </c>
      <c r="B16" s="45">
        <f>SUM(B3:B15)</f>
        <v>15290</v>
      </c>
      <c r="C16" s="34">
        <f>SUM(C3:C15)</f>
        <v>1</v>
      </c>
      <c r="E16" s="15"/>
      <c r="F16" s="31" t="s">
        <v>66</v>
      </c>
      <c r="G16" s="28">
        <v>767</v>
      </c>
      <c r="H16" s="29">
        <f>G16/G17</f>
        <v>0.23498774509803921</v>
      </c>
      <c r="J16" s="27"/>
      <c r="K16" s="32" t="s">
        <v>15</v>
      </c>
      <c r="L16" s="45">
        <f>SUM(L14:L15)</f>
        <v>6515</v>
      </c>
      <c r="M16" s="34">
        <f>SUM(M14:M15)</f>
        <v>1</v>
      </c>
      <c r="O16" s="32" t="s">
        <v>15</v>
      </c>
      <c r="P16" s="45">
        <f>SUM(P14:P15)</f>
        <v>3094</v>
      </c>
      <c r="Q16" s="34">
        <f>SUM(Q14:Q15)</f>
        <v>1</v>
      </c>
    </row>
    <row r="17" spans="1:17" ht="16.5" thickBot="1" x14ac:dyDescent="0.3">
      <c r="E17" s="27"/>
      <c r="F17" s="38" t="s">
        <v>15</v>
      </c>
      <c r="G17" s="45">
        <f>SUM(G14:G16)</f>
        <v>3264</v>
      </c>
      <c r="H17" s="34">
        <f>SUM(H14:H16)</f>
        <v>1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O18" s="12" t="s">
        <v>606</v>
      </c>
      <c r="P18" s="44" t="s">
        <v>16</v>
      </c>
      <c r="Q18" s="19" t="s">
        <v>17</v>
      </c>
    </row>
    <row r="19" spans="1:17" x14ac:dyDescent="0.25">
      <c r="A19" s="15" t="s">
        <v>19</v>
      </c>
      <c r="B19" s="9">
        <v>397</v>
      </c>
      <c r="C19" s="16">
        <f>B19/B24</f>
        <v>2.7777777777777776E-2</v>
      </c>
      <c r="E19" s="12" t="s">
        <v>67</v>
      </c>
      <c r="F19" s="13"/>
      <c r="G19" s="42" t="s">
        <v>16</v>
      </c>
      <c r="H19" s="19" t="s">
        <v>17</v>
      </c>
      <c r="O19" s="15" t="s">
        <v>607</v>
      </c>
      <c r="P19" s="9">
        <v>1361</v>
      </c>
      <c r="Q19" s="16">
        <f>P19/P21</f>
        <v>0.44535340314136124</v>
      </c>
    </row>
    <row r="20" spans="1:17" ht="16.5" thickBot="1" x14ac:dyDescent="0.3">
      <c r="A20" s="15" t="s">
        <v>20</v>
      </c>
      <c r="B20" s="9">
        <v>472</v>
      </c>
      <c r="C20" s="16">
        <f>B20/B24</f>
        <v>3.3025468793730757E-2</v>
      </c>
      <c r="E20" s="15"/>
      <c r="F20" s="11" t="s">
        <v>68</v>
      </c>
      <c r="G20" s="9">
        <v>1743</v>
      </c>
      <c r="H20" s="16">
        <f>G20/G22</f>
        <v>0.54966887417218546</v>
      </c>
      <c r="O20" s="17" t="s">
        <v>608</v>
      </c>
      <c r="P20" s="40">
        <v>1695</v>
      </c>
      <c r="Q20" s="41">
        <f>P20/P21</f>
        <v>0.55464659685863871</v>
      </c>
    </row>
    <row r="21" spans="1:17" ht="16.5" thickBot="1" x14ac:dyDescent="0.3">
      <c r="A21" s="15" t="s">
        <v>21</v>
      </c>
      <c r="B21" s="9">
        <v>3815</v>
      </c>
      <c r="C21" s="16">
        <f>B21/B24</f>
        <v>0.26693254967814162</v>
      </c>
      <c r="E21" s="15"/>
      <c r="F21" s="23" t="s">
        <v>69</v>
      </c>
      <c r="G21" s="28">
        <v>1428</v>
      </c>
      <c r="H21" s="29">
        <f>G21/G22</f>
        <v>0.45033112582781459</v>
      </c>
      <c r="O21" s="32" t="s">
        <v>15</v>
      </c>
      <c r="P21" s="45">
        <f>SUM(P19:P20)</f>
        <v>3056</v>
      </c>
      <c r="Q21" s="34">
        <f>SUM(Q19:Q20)</f>
        <v>1</v>
      </c>
    </row>
    <row r="22" spans="1:17" ht="16.5" thickBot="1" x14ac:dyDescent="0.3">
      <c r="A22" s="15" t="s">
        <v>22</v>
      </c>
      <c r="B22" s="9">
        <v>169</v>
      </c>
      <c r="C22" s="16">
        <f>B22/B24</f>
        <v>1.1824797089280716E-2</v>
      </c>
      <c r="E22" s="27"/>
      <c r="F22" s="39" t="s">
        <v>15</v>
      </c>
      <c r="G22" s="45">
        <f>SUM(G20:G21)</f>
        <v>3171</v>
      </c>
      <c r="H22" s="34">
        <f>SUM(H20:H21)</f>
        <v>1</v>
      </c>
    </row>
    <row r="23" spans="1:17" ht="16.5" thickBot="1" x14ac:dyDescent="0.3">
      <c r="A23" s="22" t="s">
        <v>23</v>
      </c>
      <c r="B23" s="28">
        <v>9439</v>
      </c>
      <c r="C23" s="29">
        <f>B23/B24</f>
        <v>0.66043940666106915</v>
      </c>
      <c r="F23" s="3"/>
      <c r="O23" s="12" t="s">
        <v>470</v>
      </c>
      <c r="P23" s="44" t="s">
        <v>16</v>
      </c>
      <c r="Q23" s="19" t="s">
        <v>17</v>
      </c>
    </row>
    <row r="24" spans="1:17" ht="16.5" thickBot="1" x14ac:dyDescent="0.3">
      <c r="A24" s="35" t="s">
        <v>15</v>
      </c>
      <c r="B24" s="45">
        <f>SUM(B19:B23)</f>
        <v>14292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O24" s="15" t="s">
        <v>609</v>
      </c>
      <c r="P24" s="9">
        <v>2312</v>
      </c>
      <c r="Q24" s="16">
        <f>P24/P26</f>
        <v>0.66859456333140543</v>
      </c>
    </row>
    <row r="25" spans="1:17" ht="16.5" thickBot="1" x14ac:dyDescent="0.3">
      <c r="E25" s="15"/>
      <c r="F25" s="11" t="s">
        <v>71</v>
      </c>
      <c r="G25" s="9">
        <v>917</v>
      </c>
      <c r="H25" s="16">
        <f>G25/G29</f>
        <v>0.29714841218405702</v>
      </c>
      <c r="O25" s="17" t="s">
        <v>610</v>
      </c>
      <c r="P25" s="40">
        <v>1146</v>
      </c>
      <c r="Q25" s="41">
        <f>P25/P26</f>
        <v>0.33140543666859457</v>
      </c>
    </row>
    <row r="26" spans="1:17" ht="16.5" thickBot="1" x14ac:dyDescent="0.3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459</v>
      </c>
      <c r="H26" s="16">
        <f>G26/G29</f>
        <v>0.14873622812702528</v>
      </c>
      <c r="O26" s="32" t="s">
        <v>15</v>
      </c>
      <c r="P26" s="45">
        <f>SUM(P24:P25)</f>
        <v>3458</v>
      </c>
      <c r="Q26" s="34">
        <f>SUM(Q24:Q25)</f>
        <v>1</v>
      </c>
    </row>
    <row r="27" spans="1:17" ht="16.5" thickBot="1" x14ac:dyDescent="0.3">
      <c r="A27" s="15" t="s">
        <v>35</v>
      </c>
      <c r="B27" s="9">
        <v>11488</v>
      </c>
      <c r="C27" s="16">
        <f>B27/B29</f>
        <v>0.81089856709253905</v>
      </c>
      <c r="E27" s="15"/>
      <c r="F27" s="11" t="s">
        <v>73</v>
      </c>
      <c r="G27" s="9">
        <v>462</v>
      </c>
      <c r="H27" s="16">
        <f>G27/G29</f>
        <v>0.14970836033700582</v>
      </c>
    </row>
    <row r="28" spans="1:17" ht="16.5" thickBot="1" x14ac:dyDescent="0.3">
      <c r="A28" s="22" t="s">
        <v>36</v>
      </c>
      <c r="B28" s="28">
        <v>2679</v>
      </c>
      <c r="C28" s="29">
        <f>B28/B29</f>
        <v>0.18910143290746101</v>
      </c>
      <c r="E28" s="15"/>
      <c r="F28" s="23" t="s">
        <v>74</v>
      </c>
      <c r="G28" s="28">
        <v>1248</v>
      </c>
      <c r="H28" s="29">
        <f>G28/G29</f>
        <v>0.40440699935191188</v>
      </c>
      <c r="O28" s="12" t="s">
        <v>545</v>
      </c>
      <c r="P28" s="44" t="s">
        <v>16</v>
      </c>
      <c r="Q28" s="19" t="s">
        <v>17</v>
      </c>
    </row>
    <row r="29" spans="1:17" ht="16.5" thickBot="1" x14ac:dyDescent="0.3">
      <c r="A29" s="32" t="s">
        <v>15</v>
      </c>
      <c r="B29" s="45">
        <f>SUM(B27:B28)</f>
        <v>14167</v>
      </c>
      <c r="C29" s="34">
        <f>SUM(C27:C28)</f>
        <v>1</v>
      </c>
      <c r="E29" s="27"/>
      <c r="F29" s="39" t="s">
        <v>15</v>
      </c>
      <c r="G29" s="45">
        <f>SUM(G25:G28)</f>
        <v>3086</v>
      </c>
      <c r="H29" s="34">
        <f>SUM(H25:H28)</f>
        <v>1</v>
      </c>
      <c r="O29" s="15" t="s">
        <v>611</v>
      </c>
      <c r="P29" s="9">
        <v>299</v>
      </c>
      <c r="Q29" s="16">
        <f>P29/P31</f>
        <v>0.58858267716535428</v>
      </c>
    </row>
    <row r="30" spans="1:17" ht="16.5" thickBot="1" x14ac:dyDescent="0.3">
      <c r="E30" s="4"/>
      <c r="F30" s="3"/>
      <c r="G30" s="43"/>
      <c r="H30" s="6"/>
      <c r="O30" s="17" t="s">
        <v>612</v>
      </c>
      <c r="P30" s="40">
        <v>209</v>
      </c>
      <c r="Q30" s="41">
        <f>P30/P31</f>
        <v>0.41141732283464566</v>
      </c>
    </row>
    <row r="31" spans="1:17" ht="16.5" thickBot="1" x14ac:dyDescent="0.3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  <c r="O31" s="32" t="s">
        <v>15</v>
      </c>
      <c r="P31" s="45">
        <f>SUM(P29:P30)</f>
        <v>508</v>
      </c>
      <c r="Q31" s="34">
        <f>SUM(Q29:Q30)</f>
        <v>1</v>
      </c>
    </row>
    <row r="32" spans="1:17" ht="16.5" thickBot="1" x14ac:dyDescent="0.3">
      <c r="A32" s="15" t="s">
        <v>38</v>
      </c>
      <c r="B32" s="9">
        <v>3033</v>
      </c>
      <c r="C32" s="16">
        <f>B32/B34</f>
        <v>0.25489536935876966</v>
      </c>
      <c r="E32" s="15"/>
      <c r="F32" s="11" t="s">
        <v>628</v>
      </c>
      <c r="G32" s="95">
        <v>1145</v>
      </c>
      <c r="H32" s="16">
        <f>G32/G37</f>
        <v>0.38230383973288817</v>
      </c>
    </row>
    <row r="33" spans="1:17" ht="16.5" thickBot="1" x14ac:dyDescent="0.3">
      <c r="A33" s="22" t="s">
        <v>39</v>
      </c>
      <c r="B33" s="28">
        <v>8866</v>
      </c>
      <c r="C33" s="29">
        <f>B33/B34</f>
        <v>0.74510463064123034</v>
      </c>
      <c r="E33" s="15"/>
      <c r="F33" s="11" t="s">
        <v>629</v>
      </c>
      <c r="G33" s="95">
        <v>461</v>
      </c>
      <c r="H33" s="16">
        <f>G33/G37</f>
        <v>0.15392320534223705</v>
      </c>
      <c r="O33" s="12" t="s">
        <v>613</v>
      </c>
      <c r="P33" s="44" t="s">
        <v>16</v>
      </c>
      <c r="Q33" s="19" t="s">
        <v>17</v>
      </c>
    </row>
    <row r="34" spans="1:17" ht="16.5" thickBot="1" x14ac:dyDescent="0.3">
      <c r="A34" s="32" t="s">
        <v>15</v>
      </c>
      <c r="B34" s="45">
        <f>SUM(B32:B33)</f>
        <v>11899</v>
      </c>
      <c r="C34" s="34">
        <f>SUM(C32:C33)</f>
        <v>1</v>
      </c>
      <c r="E34" s="15"/>
      <c r="F34" s="11" t="s">
        <v>630</v>
      </c>
      <c r="G34" s="95">
        <v>579</v>
      </c>
      <c r="H34" s="16">
        <f>G34/G37</f>
        <v>0.19332220367278799</v>
      </c>
      <c r="O34" s="15" t="s">
        <v>614</v>
      </c>
      <c r="P34" s="9">
        <v>76</v>
      </c>
      <c r="Q34" s="16">
        <f>P34/P36</f>
        <v>0.31666666666666665</v>
      </c>
    </row>
    <row r="35" spans="1:17" ht="16.5" thickBot="1" x14ac:dyDescent="0.3">
      <c r="E35" s="15"/>
      <c r="F35" s="11" t="s">
        <v>631</v>
      </c>
      <c r="G35" s="95">
        <v>582</v>
      </c>
      <c r="H35" s="16">
        <f>G35/G37</f>
        <v>0.19432387312186977</v>
      </c>
      <c r="O35" s="17" t="s">
        <v>615</v>
      </c>
      <c r="P35" s="40">
        <v>164</v>
      </c>
      <c r="Q35" s="41">
        <f>P35/P36</f>
        <v>0.68333333333333335</v>
      </c>
    </row>
    <row r="36" spans="1:17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228</v>
      </c>
      <c r="H36" s="29">
        <f>G36/G37</f>
        <v>7.6126878130217027E-2</v>
      </c>
      <c r="O36" s="32" t="s">
        <v>15</v>
      </c>
      <c r="P36" s="45">
        <f>SUM(P34:P35)</f>
        <v>240</v>
      </c>
      <c r="Q36" s="34">
        <f>SUM(Q34:Q35)</f>
        <v>1</v>
      </c>
    </row>
    <row r="37" spans="1:17" ht="16.5" thickBot="1" x14ac:dyDescent="0.3">
      <c r="A37" s="15" t="s">
        <v>50</v>
      </c>
      <c r="B37" s="9">
        <v>5199</v>
      </c>
      <c r="C37" s="16">
        <f>B37/B40</f>
        <v>0.4507152145643693</v>
      </c>
      <c r="E37" s="27"/>
      <c r="F37" s="39" t="s">
        <v>15</v>
      </c>
      <c r="G37" s="97">
        <f>SUM(G32:G36)</f>
        <v>2995</v>
      </c>
      <c r="H37" s="37">
        <f>SUM(H32:H36)</f>
        <v>0.99999999999999989</v>
      </c>
    </row>
    <row r="38" spans="1:17" ht="16.5" thickBot="1" x14ac:dyDescent="0.3">
      <c r="A38" s="22" t="s">
        <v>51</v>
      </c>
      <c r="B38" s="9">
        <v>1491</v>
      </c>
      <c r="C38" s="16">
        <f>B38/B40</f>
        <v>0.12925877763329</v>
      </c>
      <c r="F38" s="3"/>
    </row>
    <row r="39" spans="1:17" ht="16.5" thickBot="1" x14ac:dyDescent="0.3">
      <c r="A39" s="22" t="s">
        <v>49</v>
      </c>
      <c r="B39" s="28">
        <v>4845</v>
      </c>
      <c r="C39" s="29">
        <f>B39/B40</f>
        <v>0.42002600780234073</v>
      </c>
      <c r="E39" s="12" t="s">
        <v>627</v>
      </c>
      <c r="F39" s="13"/>
      <c r="G39" s="42" t="s">
        <v>16</v>
      </c>
      <c r="H39" s="19" t="s">
        <v>17</v>
      </c>
    </row>
    <row r="40" spans="1:17" ht="16.5" thickBot="1" x14ac:dyDescent="0.3">
      <c r="A40" s="32" t="s">
        <v>15</v>
      </c>
      <c r="B40" s="45">
        <f>SUM(B37:B39)</f>
        <v>11535</v>
      </c>
      <c r="C40" s="34">
        <f>SUM(C37:C39)</f>
        <v>1</v>
      </c>
      <c r="E40" s="15"/>
      <c r="F40" s="11" t="s">
        <v>76</v>
      </c>
      <c r="G40" s="9">
        <v>1301</v>
      </c>
      <c r="H40" s="16">
        <f>G40/G44</f>
        <v>0.449550794747754</v>
      </c>
    </row>
    <row r="41" spans="1:17" ht="16.5" thickBot="1" x14ac:dyDescent="0.3">
      <c r="E41" s="15"/>
      <c r="F41" s="11" t="s">
        <v>77</v>
      </c>
      <c r="G41" s="9">
        <v>572</v>
      </c>
      <c r="H41" s="16">
        <f>G41/G44</f>
        <v>0.19765031098825156</v>
      </c>
    </row>
    <row r="42" spans="1:17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594</v>
      </c>
      <c r="H42" s="16">
        <f>G42/G44</f>
        <v>0.20525224602626124</v>
      </c>
    </row>
    <row r="43" spans="1:17" ht="16.5" thickBot="1" x14ac:dyDescent="0.3">
      <c r="A43" s="15" t="s">
        <v>53</v>
      </c>
      <c r="B43" s="9">
        <v>8726</v>
      </c>
      <c r="C43" s="16">
        <f>B43/B45</f>
        <v>0.65236244019138756</v>
      </c>
      <c r="E43" s="15"/>
      <c r="F43" s="23" t="s">
        <v>79</v>
      </c>
      <c r="G43" s="28">
        <v>427</v>
      </c>
      <c r="H43" s="29">
        <f>G43/G44</f>
        <v>0.14754664823773325</v>
      </c>
    </row>
    <row r="44" spans="1:17" ht="16.5" thickBot="1" x14ac:dyDescent="0.3">
      <c r="A44" s="22" t="s">
        <v>54</v>
      </c>
      <c r="B44" s="28">
        <v>4650</v>
      </c>
      <c r="C44" s="29">
        <f>B44/B45</f>
        <v>0.34763755980861244</v>
      </c>
      <c r="E44" s="27"/>
      <c r="F44" s="39" t="s">
        <v>15</v>
      </c>
      <c r="G44" s="45">
        <f>SUM(G40:G43)</f>
        <v>2894</v>
      </c>
      <c r="H44" s="34">
        <f>SUM(H40:H43)</f>
        <v>1</v>
      </c>
    </row>
    <row r="45" spans="1:17" ht="16.5" thickBot="1" x14ac:dyDescent="0.3">
      <c r="A45" s="32" t="s">
        <v>15</v>
      </c>
      <c r="B45" s="45">
        <f>SUM(B43:B44)</f>
        <v>13376</v>
      </c>
      <c r="C45" s="34">
        <f>SUM(C43:C44)</f>
        <v>1</v>
      </c>
      <c r="E45" s="4"/>
      <c r="F45" s="3"/>
      <c r="G45" s="43"/>
      <c r="H45" s="4"/>
    </row>
    <row r="46" spans="1:17" x14ac:dyDescent="0.25">
      <c r="E46" s="12" t="s">
        <v>80</v>
      </c>
      <c r="F46" s="13"/>
      <c r="G46" s="42" t="s">
        <v>16</v>
      </c>
      <c r="H46" s="19" t="s">
        <v>17</v>
      </c>
    </row>
    <row r="47" spans="1:17" x14ac:dyDescent="0.25">
      <c r="E47" s="15"/>
      <c r="F47" s="11" t="s">
        <v>641</v>
      </c>
      <c r="G47" s="9">
        <v>1887</v>
      </c>
      <c r="H47" s="16">
        <f>G47/G49</f>
        <v>0.67489270386266098</v>
      </c>
    </row>
    <row r="48" spans="1:17" ht="16.5" thickBot="1" x14ac:dyDescent="0.3">
      <c r="E48" s="15"/>
      <c r="F48" s="23" t="s">
        <v>82</v>
      </c>
      <c r="G48" s="28">
        <v>909</v>
      </c>
      <c r="H48" s="29">
        <f>G48/G49</f>
        <v>0.32510729613733907</v>
      </c>
    </row>
    <row r="49" spans="2:8" ht="16.5" thickBot="1" x14ac:dyDescent="0.3">
      <c r="E49" s="27"/>
      <c r="F49" s="39" t="s">
        <v>15</v>
      </c>
      <c r="G49" s="45">
        <f>SUM(G47:G48)</f>
        <v>2796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1884</v>
      </c>
      <c r="H52" s="16">
        <f>G52/G54</f>
        <v>0.69829503335804299</v>
      </c>
    </row>
    <row r="53" spans="2:8" ht="16.5" thickBot="1" x14ac:dyDescent="0.3">
      <c r="B53"/>
      <c r="E53" s="15"/>
      <c r="F53" s="23" t="s">
        <v>85</v>
      </c>
      <c r="G53" s="28">
        <v>814</v>
      </c>
      <c r="H53" s="29">
        <f>G53/G54</f>
        <v>0.30170496664195701</v>
      </c>
    </row>
    <row r="54" spans="2:8" ht="16.5" thickBot="1" x14ac:dyDescent="0.3">
      <c r="B54"/>
      <c r="E54" s="27"/>
      <c r="F54" s="39" t="s">
        <v>15</v>
      </c>
      <c r="G54" s="45">
        <f>SUM(G52:G53)</f>
        <v>2698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1106</v>
      </c>
      <c r="H57" s="16">
        <f>G57/G59</f>
        <v>0.3940149625935162</v>
      </c>
    </row>
    <row r="58" spans="2:8" ht="16.5" thickBot="1" x14ac:dyDescent="0.3">
      <c r="B58"/>
      <c r="E58" s="15"/>
      <c r="F58" s="23" t="s">
        <v>88</v>
      </c>
      <c r="G58" s="28">
        <v>1701</v>
      </c>
      <c r="H58" s="29">
        <f>G58/G59</f>
        <v>0.6059850374064838</v>
      </c>
    </row>
    <row r="59" spans="2:8" ht="16.5" thickBot="1" x14ac:dyDescent="0.3">
      <c r="B59"/>
      <c r="E59" s="27"/>
      <c r="F59" s="39" t="s">
        <v>15</v>
      </c>
      <c r="G59" s="45">
        <f>SUM(G57:G58)</f>
        <v>2807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1427</v>
      </c>
      <c r="H62" s="16">
        <f>G62/G64</f>
        <v>0.50370631839039892</v>
      </c>
    </row>
    <row r="63" spans="2:8" ht="16.5" thickBot="1" x14ac:dyDescent="0.3">
      <c r="B63"/>
      <c r="E63" s="15"/>
      <c r="F63" s="23" t="s">
        <v>91</v>
      </c>
      <c r="G63" s="28">
        <v>1406</v>
      </c>
      <c r="H63" s="29">
        <f>G63/G64</f>
        <v>0.49629368160960113</v>
      </c>
    </row>
    <row r="64" spans="2:8" ht="16.5" thickBot="1" x14ac:dyDescent="0.3">
      <c r="B64"/>
      <c r="E64" s="27"/>
      <c r="F64" s="39" t="s">
        <v>15</v>
      </c>
      <c r="G64" s="45">
        <f>SUM(G62:G63)</f>
        <v>2833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1623</v>
      </c>
      <c r="H67" s="16">
        <f>G67/G70</f>
        <v>0.40964159515396265</v>
      </c>
    </row>
    <row r="68" spans="2:8" x14ac:dyDescent="0.25">
      <c r="B68"/>
      <c r="E68" s="15"/>
      <c r="F68" s="11" t="s">
        <v>94</v>
      </c>
      <c r="G68" s="9">
        <v>927</v>
      </c>
      <c r="H68" s="16">
        <f>G68/G70</f>
        <v>0.23397274103987886</v>
      </c>
    </row>
    <row r="69" spans="2:8" ht="16.5" thickBot="1" x14ac:dyDescent="0.3">
      <c r="B69"/>
      <c r="E69" s="15"/>
      <c r="F69" s="23" t="s">
        <v>95</v>
      </c>
      <c r="G69" s="28">
        <v>1412</v>
      </c>
      <c r="H69" s="29">
        <f>G69/G70</f>
        <v>0.35638566380615849</v>
      </c>
    </row>
    <row r="70" spans="2:8" ht="16.5" thickBot="1" x14ac:dyDescent="0.3">
      <c r="B70"/>
      <c r="E70" s="27"/>
      <c r="F70" s="39" t="s">
        <v>15</v>
      </c>
      <c r="G70" s="45">
        <f>SUM(G67:G69)</f>
        <v>3962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1272</v>
      </c>
      <c r="H73" s="16">
        <f>G73/G75</f>
        <v>0.33829787234042552</v>
      </c>
    </row>
    <row r="74" spans="2:8" ht="16.5" thickBot="1" x14ac:dyDescent="0.3">
      <c r="B74"/>
      <c r="E74" s="15"/>
      <c r="F74" s="23" t="s">
        <v>98</v>
      </c>
      <c r="G74" s="28">
        <v>2488</v>
      </c>
      <c r="H74" s="29">
        <f>G74/G75</f>
        <v>0.66170212765957448</v>
      </c>
    </row>
    <row r="75" spans="2:8" ht="16.5" thickBot="1" x14ac:dyDescent="0.3">
      <c r="B75"/>
      <c r="E75" s="27"/>
      <c r="F75" s="39" t="s">
        <v>15</v>
      </c>
      <c r="G75" s="45">
        <f>SUM(G73:G74)</f>
        <v>3760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1575</v>
      </c>
      <c r="H78" s="16">
        <f>G78/G82</f>
        <v>0.41069100391134289</v>
      </c>
    </row>
    <row r="79" spans="2:8" x14ac:dyDescent="0.25">
      <c r="B79"/>
      <c r="E79" s="22"/>
      <c r="F79" s="23" t="s">
        <v>101</v>
      </c>
      <c r="G79" s="28">
        <v>469</v>
      </c>
      <c r="H79" s="29">
        <f>G79/G82</f>
        <v>0.12229465449804433</v>
      </c>
    </row>
    <row r="80" spans="2:8" x14ac:dyDescent="0.25">
      <c r="B80"/>
      <c r="E80" s="15"/>
      <c r="F80" s="11" t="s">
        <v>635</v>
      </c>
      <c r="G80" s="9">
        <v>1390</v>
      </c>
      <c r="H80" s="16">
        <f>G80/G82</f>
        <v>0.36245110821382009</v>
      </c>
    </row>
    <row r="81" spans="2:8" ht="16.5" thickBot="1" x14ac:dyDescent="0.3">
      <c r="B81"/>
      <c r="E81" s="17"/>
      <c r="F81" s="91" t="s">
        <v>636</v>
      </c>
      <c r="G81" s="40">
        <v>401</v>
      </c>
      <c r="H81" s="41">
        <f>G81/G82</f>
        <v>0.1045632333767927</v>
      </c>
    </row>
    <row r="82" spans="2:8" ht="16.5" thickBot="1" x14ac:dyDescent="0.3">
      <c r="B82"/>
      <c r="E82" s="104"/>
      <c r="F82" s="105" t="s">
        <v>15</v>
      </c>
      <c r="G82" s="106">
        <f>SUM(G78:G81)</f>
        <v>3835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1482</v>
      </c>
      <c r="H85" s="16">
        <f>G85/G88</f>
        <v>0.38989739542225732</v>
      </c>
    </row>
    <row r="86" spans="2:8" x14ac:dyDescent="0.25">
      <c r="B86"/>
      <c r="E86" s="15"/>
      <c r="F86" s="11" t="s">
        <v>104</v>
      </c>
      <c r="G86" s="9">
        <v>1309</v>
      </c>
      <c r="H86" s="16">
        <f>G86/G88</f>
        <v>0.34438305709023942</v>
      </c>
    </row>
    <row r="87" spans="2:8" ht="16.5" thickBot="1" x14ac:dyDescent="0.3">
      <c r="B87"/>
      <c r="E87" s="15"/>
      <c r="F87" s="23" t="s">
        <v>105</v>
      </c>
      <c r="G87" s="28">
        <v>1010</v>
      </c>
      <c r="H87" s="29">
        <f>G87/G88</f>
        <v>0.26571954748750332</v>
      </c>
    </row>
    <row r="88" spans="2:8" ht="16.5" thickBot="1" x14ac:dyDescent="0.3">
      <c r="B88"/>
      <c r="E88" s="27"/>
      <c r="F88" s="39" t="s">
        <v>15</v>
      </c>
      <c r="G88" s="45">
        <f>SUM(G85:G87)</f>
        <v>3801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2408</v>
      </c>
      <c r="H91" s="16">
        <f>G91/G93</f>
        <v>0.63855741182710157</v>
      </c>
    </row>
    <row r="92" spans="2:8" ht="16.5" thickBot="1" x14ac:dyDescent="0.3">
      <c r="B92"/>
      <c r="E92" s="15"/>
      <c r="F92" s="23" t="s">
        <v>108</v>
      </c>
      <c r="G92" s="28">
        <v>1363</v>
      </c>
      <c r="H92" s="29">
        <f>G92/G93</f>
        <v>0.36144258817289843</v>
      </c>
    </row>
    <row r="93" spans="2:8" ht="16.5" thickBot="1" x14ac:dyDescent="0.3">
      <c r="B93"/>
      <c r="E93" s="27"/>
      <c r="F93" s="39" t="s">
        <v>15</v>
      </c>
      <c r="G93" s="45">
        <f>SUM(G91:G92)</f>
        <v>3771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1754</v>
      </c>
      <c r="H96" s="16">
        <f>G96/G98</f>
        <v>0.48953391013117498</v>
      </c>
    </row>
    <row r="97" spans="2:8" ht="16.5" thickBot="1" x14ac:dyDescent="0.3">
      <c r="B97"/>
      <c r="E97" s="15"/>
      <c r="F97" s="23" t="s">
        <v>111</v>
      </c>
      <c r="G97" s="28">
        <v>1829</v>
      </c>
      <c r="H97" s="29">
        <f>G97/G98</f>
        <v>0.51046608986882502</v>
      </c>
    </row>
    <row r="98" spans="2:8" ht="16.5" thickBot="1" x14ac:dyDescent="0.3">
      <c r="B98"/>
      <c r="E98" s="27"/>
      <c r="F98" s="39" t="s">
        <v>15</v>
      </c>
      <c r="G98" s="45">
        <f>SUM(G96:G97)</f>
        <v>3583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1142</v>
      </c>
      <c r="H101" s="16">
        <f>G101/G103</f>
        <v>0.56929212362911263</v>
      </c>
    </row>
    <row r="102" spans="2:8" ht="16.5" thickBot="1" x14ac:dyDescent="0.3">
      <c r="B102"/>
      <c r="E102" s="15"/>
      <c r="F102" s="23" t="s">
        <v>114</v>
      </c>
      <c r="G102" s="28">
        <v>864</v>
      </c>
      <c r="H102" s="29">
        <f>G102/G103</f>
        <v>0.43070787637088731</v>
      </c>
    </row>
    <row r="103" spans="2:8" ht="16.5" thickBot="1" x14ac:dyDescent="0.3">
      <c r="B103"/>
      <c r="E103" s="27"/>
      <c r="F103" s="39" t="s">
        <v>15</v>
      </c>
      <c r="G103" s="45">
        <f>SUM(G101:G102)</f>
        <v>2006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725</v>
      </c>
      <c r="H106" s="16">
        <f>G106/G108</f>
        <v>0.33272143184947223</v>
      </c>
    </row>
    <row r="107" spans="2:8" ht="16.5" thickBot="1" x14ac:dyDescent="0.3">
      <c r="B107"/>
      <c r="E107" s="15"/>
      <c r="F107" s="23" t="s">
        <v>117</v>
      </c>
      <c r="G107" s="28">
        <v>1454</v>
      </c>
      <c r="H107" s="29">
        <f>G107/G108</f>
        <v>0.66727856815052777</v>
      </c>
    </row>
    <row r="108" spans="2:8" ht="16.5" thickBot="1" x14ac:dyDescent="0.3">
      <c r="B108"/>
      <c r="E108" s="27"/>
      <c r="F108" s="39" t="s">
        <v>15</v>
      </c>
      <c r="G108" s="45">
        <f>SUM(G106:G107)</f>
        <v>2179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971</v>
      </c>
      <c r="H111" s="16">
        <f>G111/G116</f>
        <v>0.34130052724077331</v>
      </c>
    </row>
    <row r="112" spans="2:8" x14ac:dyDescent="0.25">
      <c r="B112"/>
      <c r="E112" s="15"/>
      <c r="F112" s="11" t="s">
        <v>120</v>
      </c>
      <c r="G112" s="9">
        <v>240</v>
      </c>
      <c r="H112" s="16">
        <f>G112/G116</f>
        <v>8.43585237258348E-2</v>
      </c>
    </row>
    <row r="113" spans="2:8" x14ac:dyDescent="0.25">
      <c r="B113"/>
      <c r="E113" s="15"/>
      <c r="F113" s="11" t="s">
        <v>121</v>
      </c>
      <c r="G113" s="9">
        <v>684</v>
      </c>
      <c r="H113" s="16">
        <f>G113/G116</f>
        <v>0.24042179261862917</v>
      </c>
    </row>
    <row r="114" spans="2:8" x14ac:dyDescent="0.25">
      <c r="B114"/>
      <c r="E114" s="15"/>
      <c r="F114" s="11" t="s">
        <v>122</v>
      </c>
      <c r="G114" s="9">
        <v>468</v>
      </c>
      <c r="H114" s="16">
        <f>G114/G116</f>
        <v>0.16449912126537786</v>
      </c>
    </row>
    <row r="115" spans="2:8" ht="16.5" thickBot="1" x14ac:dyDescent="0.3">
      <c r="B115"/>
      <c r="E115" s="15"/>
      <c r="F115" s="23" t="s">
        <v>123</v>
      </c>
      <c r="G115" s="28">
        <v>482</v>
      </c>
      <c r="H115" s="29">
        <f>G115/G116</f>
        <v>0.16942003514938489</v>
      </c>
    </row>
    <row r="116" spans="2:8" ht="16.5" thickBot="1" x14ac:dyDescent="0.3">
      <c r="B116"/>
      <c r="E116" s="27"/>
      <c r="F116" s="39" t="s">
        <v>15</v>
      </c>
      <c r="G116" s="45">
        <f>SUM(G111:G115)</f>
        <v>2845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916</v>
      </c>
      <c r="H119" s="16">
        <f>G119/G121</f>
        <v>0.29856584093872229</v>
      </c>
    </row>
    <row r="120" spans="2:8" ht="16.5" thickBot="1" x14ac:dyDescent="0.3">
      <c r="B120"/>
      <c r="E120" s="15"/>
      <c r="F120" s="23" t="s">
        <v>126</v>
      </c>
      <c r="G120" s="28">
        <v>2152</v>
      </c>
      <c r="H120" s="29">
        <f>G120/G121</f>
        <v>0.70143415906127771</v>
      </c>
    </row>
    <row r="121" spans="2:8" ht="16.5" thickBot="1" x14ac:dyDescent="0.3">
      <c r="B121"/>
      <c r="E121" s="27"/>
      <c r="F121" s="39" t="s">
        <v>15</v>
      </c>
      <c r="G121" s="45">
        <f>SUM(G119:G120)</f>
        <v>3068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1388</v>
      </c>
      <c r="H124" s="16">
        <f>G124/G127</f>
        <v>0.49202410492733073</v>
      </c>
    </row>
    <row r="125" spans="2:8" x14ac:dyDescent="0.25">
      <c r="B125"/>
      <c r="E125" s="15"/>
      <c r="F125" s="11" t="s">
        <v>129</v>
      </c>
      <c r="G125" s="9">
        <v>503</v>
      </c>
      <c r="H125" s="16">
        <f>G125/G127</f>
        <v>0.17830556540233961</v>
      </c>
    </row>
    <row r="126" spans="2:8" ht="16.5" thickBot="1" x14ac:dyDescent="0.3">
      <c r="B126"/>
      <c r="E126" s="15"/>
      <c r="F126" s="23" t="s">
        <v>130</v>
      </c>
      <c r="G126" s="28">
        <v>930</v>
      </c>
      <c r="H126" s="29">
        <f>G126/G127</f>
        <v>0.32967032967032966</v>
      </c>
    </row>
    <row r="127" spans="2:8" ht="16.5" thickBot="1" x14ac:dyDescent="0.3">
      <c r="B127"/>
      <c r="E127" s="27"/>
      <c r="F127" s="39" t="s">
        <v>15</v>
      </c>
      <c r="G127" s="45">
        <f>SUM(G124:G126)</f>
        <v>2821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1478</v>
      </c>
      <c r="H130" s="16">
        <f>G130/G134</f>
        <v>0.51678321678321681</v>
      </c>
    </row>
    <row r="131" spans="2:8" x14ac:dyDescent="0.25">
      <c r="B131"/>
      <c r="E131" s="15"/>
      <c r="F131" s="11" t="s">
        <v>133</v>
      </c>
      <c r="G131" s="9">
        <v>277</v>
      </c>
      <c r="H131" s="16">
        <f>G131/G134</f>
        <v>9.685314685314686E-2</v>
      </c>
    </row>
    <row r="132" spans="2:8" x14ac:dyDescent="0.25">
      <c r="B132"/>
      <c r="E132" s="15"/>
      <c r="F132" s="11" t="s">
        <v>134</v>
      </c>
      <c r="G132" s="9">
        <v>864</v>
      </c>
      <c r="H132" s="16">
        <f>G132/G134</f>
        <v>0.3020979020979021</v>
      </c>
    </row>
    <row r="133" spans="2:8" ht="16.5" thickBot="1" x14ac:dyDescent="0.3">
      <c r="B133"/>
      <c r="E133" s="15"/>
      <c r="F133" s="23" t="s">
        <v>135</v>
      </c>
      <c r="G133" s="28">
        <v>241</v>
      </c>
      <c r="H133" s="29">
        <f>G133/G134</f>
        <v>8.4265734265734263E-2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2860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1824</v>
      </c>
      <c r="H137" s="16">
        <f>G137/G139</f>
        <v>0.63843192159607975</v>
      </c>
    </row>
    <row r="138" spans="2:8" ht="16.5" thickBot="1" x14ac:dyDescent="0.3">
      <c r="B138"/>
      <c r="E138" s="15"/>
      <c r="F138" s="23" t="s">
        <v>138</v>
      </c>
      <c r="G138" s="28">
        <v>1033</v>
      </c>
      <c r="H138" s="29">
        <f>G138/G139</f>
        <v>0.36156807840392019</v>
      </c>
    </row>
    <row r="139" spans="2:8" ht="16.5" thickBot="1" x14ac:dyDescent="0.3">
      <c r="B139"/>
      <c r="E139" s="27"/>
      <c r="F139" s="39" t="s">
        <v>15</v>
      </c>
      <c r="G139" s="45">
        <f>SUM(G137:G138)</f>
        <v>2857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610</v>
      </c>
      <c r="H142" s="16">
        <f>G142/G146</f>
        <v>0.21202641640597844</v>
      </c>
    </row>
    <row r="143" spans="2:8" x14ac:dyDescent="0.25">
      <c r="B143"/>
      <c r="E143" s="15"/>
      <c r="F143" s="11" t="s">
        <v>141</v>
      </c>
      <c r="G143" s="9">
        <v>1132</v>
      </c>
      <c r="H143" s="16">
        <f>G143/G146</f>
        <v>0.3934654153632256</v>
      </c>
    </row>
    <row r="144" spans="2:8" x14ac:dyDescent="0.25">
      <c r="B144"/>
      <c r="E144" s="15"/>
      <c r="F144" s="11" t="s">
        <v>142</v>
      </c>
      <c r="G144" s="9">
        <v>437</v>
      </c>
      <c r="H144" s="16">
        <f>G144/G146</f>
        <v>0.15189433437608621</v>
      </c>
    </row>
    <row r="145" spans="2:8" ht="16.5" thickBot="1" x14ac:dyDescent="0.3">
      <c r="B145"/>
      <c r="E145" s="15"/>
      <c r="F145" s="23" t="s">
        <v>143</v>
      </c>
      <c r="G145" s="28">
        <v>698</v>
      </c>
      <c r="H145" s="29">
        <f>G145/G146</f>
        <v>0.24261383385470978</v>
      </c>
    </row>
    <row r="146" spans="2:8" ht="16.5" thickBot="1" x14ac:dyDescent="0.3">
      <c r="B146"/>
      <c r="E146" s="27"/>
      <c r="F146" s="39" t="s">
        <v>15</v>
      </c>
      <c r="G146" s="45">
        <f>SUM(G142:G145)</f>
        <v>2877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1233</v>
      </c>
      <c r="H149" s="16">
        <f>G149/G152</f>
        <v>0.42812499999999998</v>
      </c>
    </row>
    <row r="150" spans="2:8" x14ac:dyDescent="0.25">
      <c r="E150" s="15"/>
      <c r="F150" s="11" t="s">
        <v>146</v>
      </c>
      <c r="G150" s="9">
        <v>502</v>
      </c>
      <c r="H150" s="16">
        <f>G150/G152</f>
        <v>0.17430555555555555</v>
      </c>
    </row>
    <row r="151" spans="2:8" ht="16.5" thickBot="1" x14ac:dyDescent="0.3">
      <c r="E151" s="15"/>
      <c r="F151" s="23" t="s">
        <v>147</v>
      </c>
      <c r="G151" s="28">
        <v>1145</v>
      </c>
      <c r="H151" s="29">
        <f>G151/G152</f>
        <v>0.39756944444444442</v>
      </c>
    </row>
    <row r="152" spans="2:8" ht="16.5" thickBot="1" x14ac:dyDescent="0.3">
      <c r="E152" s="27"/>
      <c r="F152" s="39" t="s">
        <v>15</v>
      </c>
      <c r="G152" s="45">
        <f>SUM(G149:G151)</f>
        <v>2880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1280</v>
      </c>
      <c r="H155" s="16">
        <f>G155/G158</f>
        <v>0.44214162348877373</v>
      </c>
    </row>
    <row r="156" spans="2:8" x14ac:dyDescent="0.25">
      <c r="E156" s="15"/>
      <c r="F156" s="11" t="s">
        <v>150</v>
      </c>
      <c r="G156" s="9">
        <v>423</v>
      </c>
      <c r="H156" s="16">
        <f>G156/G158</f>
        <v>0.14611398963730571</v>
      </c>
    </row>
    <row r="157" spans="2:8" ht="16.5" thickBot="1" x14ac:dyDescent="0.3">
      <c r="E157" s="15"/>
      <c r="F157" s="23" t="s">
        <v>151</v>
      </c>
      <c r="G157" s="28">
        <v>1192</v>
      </c>
      <c r="H157" s="29">
        <f>G157/G158</f>
        <v>0.41174438687392056</v>
      </c>
    </row>
    <row r="158" spans="2:8" ht="16.5" thickBot="1" x14ac:dyDescent="0.3">
      <c r="E158" s="27"/>
      <c r="F158" s="39" t="s">
        <v>15</v>
      </c>
      <c r="G158" s="45">
        <f>SUM(G155:G157)</f>
        <v>2895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1638</v>
      </c>
      <c r="H161" s="16">
        <f>G161/G163</f>
        <v>0.5767605633802817</v>
      </c>
    </row>
    <row r="162" spans="5:8" ht="16.5" thickBot="1" x14ac:dyDescent="0.3">
      <c r="E162" s="15"/>
      <c r="F162" s="23" t="s">
        <v>154</v>
      </c>
      <c r="G162" s="28">
        <v>1202</v>
      </c>
      <c r="H162" s="29">
        <f>G162/G163</f>
        <v>0.4232394366197183</v>
      </c>
    </row>
    <row r="163" spans="5:8" ht="16.5" thickBot="1" x14ac:dyDescent="0.3">
      <c r="E163" s="27"/>
      <c r="F163" s="39" t="s">
        <v>15</v>
      </c>
      <c r="G163" s="45">
        <f>SUM(G161:G162)</f>
        <v>2840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1542</v>
      </c>
      <c r="H166" s="16">
        <f>G166/G168</f>
        <v>0.55687973997833151</v>
      </c>
    </row>
    <row r="167" spans="5:8" ht="16.5" thickBot="1" x14ac:dyDescent="0.3">
      <c r="E167" s="15"/>
      <c r="F167" s="23" t="s">
        <v>157</v>
      </c>
      <c r="G167" s="28">
        <v>1227</v>
      </c>
      <c r="H167" s="29">
        <f>G167/G168</f>
        <v>0.44312026002166849</v>
      </c>
    </row>
    <row r="168" spans="5:8" ht="16.5" thickBot="1" x14ac:dyDescent="0.3">
      <c r="E168" s="27"/>
      <c r="F168" s="39" t="s">
        <v>15</v>
      </c>
      <c r="G168" s="45">
        <f>SUM(G166:G167)</f>
        <v>2769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1214</v>
      </c>
      <c r="H171" s="16">
        <f>G171/G176</f>
        <v>0.17450050309041254</v>
      </c>
    </row>
    <row r="172" spans="5:8" x14ac:dyDescent="0.25">
      <c r="E172" s="15"/>
      <c r="F172" s="11" t="s">
        <v>50</v>
      </c>
      <c r="G172" s="9">
        <v>2444</v>
      </c>
      <c r="H172" s="16">
        <f>G172/G176</f>
        <v>0.35130084806669543</v>
      </c>
    </row>
    <row r="173" spans="5:8" x14ac:dyDescent="0.25">
      <c r="E173" s="15"/>
      <c r="F173" s="11" t="s">
        <v>160</v>
      </c>
      <c r="G173" s="9">
        <v>1358</v>
      </c>
      <c r="H173" s="16">
        <f>G173/G176</f>
        <v>0.19519908006324566</v>
      </c>
    </row>
    <row r="174" spans="5:8" x14ac:dyDescent="0.25">
      <c r="E174" s="15"/>
      <c r="F174" s="11" t="s">
        <v>161</v>
      </c>
      <c r="G174" s="9">
        <v>839</v>
      </c>
      <c r="H174" s="16">
        <f>G174/G176</f>
        <v>0.12059795889032629</v>
      </c>
    </row>
    <row r="175" spans="5:8" ht="16.5" thickBot="1" x14ac:dyDescent="0.3">
      <c r="E175" s="15"/>
      <c r="F175" s="23" t="s">
        <v>162</v>
      </c>
      <c r="G175" s="28">
        <v>1102</v>
      </c>
      <c r="H175" s="29">
        <f>G175/G176</f>
        <v>0.15840160988932012</v>
      </c>
    </row>
    <row r="176" spans="5:8" ht="16.5" thickBot="1" x14ac:dyDescent="0.3">
      <c r="E176" s="27"/>
      <c r="F176" s="39" t="s">
        <v>15</v>
      </c>
      <c r="G176" s="45">
        <f>SUM(G171:G175)</f>
        <v>6957</v>
      </c>
      <c r="H176" s="34">
        <f>SUM(H171:H175)</f>
        <v>1.0000000000000002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5510</v>
      </c>
      <c r="H179" s="16">
        <f>G179/G181</f>
        <v>0.81690140845070425</v>
      </c>
    </row>
    <row r="180" spans="5:8" ht="16.5" thickBot="1" x14ac:dyDescent="0.3">
      <c r="E180" s="15"/>
      <c r="F180" s="23" t="s">
        <v>165</v>
      </c>
      <c r="G180" s="28">
        <v>1235</v>
      </c>
      <c r="H180" s="29">
        <f>G180/G181</f>
        <v>0.18309859154929578</v>
      </c>
    </row>
    <row r="181" spans="5:8" ht="16.5" thickBot="1" x14ac:dyDescent="0.3">
      <c r="E181" s="27"/>
      <c r="F181" s="39" t="s">
        <v>15</v>
      </c>
      <c r="G181" s="45">
        <f>SUM(G179:G180)</f>
        <v>6745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2827</v>
      </c>
      <c r="H184" s="16">
        <f>G184/G186</f>
        <v>0.40437705621513376</v>
      </c>
    </row>
    <row r="185" spans="5:8" ht="16.5" thickBot="1" x14ac:dyDescent="0.3">
      <c r="E185" s="15"/>
      <c r="F185" s="23" t="s">
        <v>168</v>
      </c>
      <c r="G185" s="28">
        <v>4164</v>
      </c>
      <c r="H185" s="29">
        <f>G185/G186</f>
        <v>0.59562294378486624</v>
      </c>
    </row>
    <row r="186" spans="5:8" ht="16.5" thickBot="1" x14ac:dyDescent="0.3">
      <c r="E186" s="27"/>
      <c r="F186" s="39" t="s">
        <v>15</v>
      </c>
      <c r="G186" s="45">
        <f>SUM(G184:G185)</f>
        <v>6991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175</v>
      </c>
      <c r="K2" s="13"/>
      <c r="L2" s="44" t="s">
        <v>16</v>
      </c>
      <c r="M2" s="19" t="s">
        <v>17</v>
      </c>
    </row>
    <row r="3" spans="1:13" x14ac:dyDescent="0.25">
      <c r="A3" s="15" t="s">
        <v>2</v>
      </c>
      <c r="B3" s="9">
        <v>5</v>
      </c>
      <c r="C3" s="16">
        <f>B3/B16</f>
        <v>2.1141649048625794E-3</v>
      </c>
      <c r="E3" s="15" t="s">
        <v>56</v>
      </c>
      <c r="F3" s="8" t="s">
        <v>57</v>
      </c>
      <c r="G3" s="9">
        <v>212</v>
      </c>
      <c r="H3" s="16">
        <f>G3/G5</f>
        <v>0.50356294536817103</v>
      </c>
      <c r="J3" s="15"/>
      <c r="K3" s="8" t="s">
        <v>176</v>
      </c>
      <c r="L3" s="9">
        <v>115</v>
      </c>
      <c r="M3" s="16">
        <f>L3/L5</f>
        <v>0.29187817258883247</v>
      </c>
    </row>
    <row r="4" spans="1:13" ht="16.5" thickBot="1" x14ac:dyDescent="0.3">
      <c r="A4" s="15" t="s">
        <v>3</v>
      </c>
      <c r="B4" s="9">
        <v>152</v>
      </c>
      <c r="C4" s="16">
        <f>B4/B16</f>
        <v>6.4270613107822408E-2</v>
      </c>
      <c r="E4" s="15"/>
      <c r="F4" s="24" t="s">
        <v>58</v>
      </c>
      <c r="G4" s="28">
        <v>209</v>
      </c>
      <c r="H4" s="29">
        <f>G4/G5</f>
        <v>0.49643705463182897</v>
      </c>
      <c r="J4" s="15"/>
      <c r="K4" s="24" t="s">
        <v>177</v>
      </c>
      <c r="L4" s="28">
        <v>279</v>
      </c>
      <c r="M4" s="29">
        <f>L4/L5</f>
        <v>0.70812182741116747</v>
      </c>
    </row>
    <row r="5" spans="1:13" ht="16.5" thickBot="1" x14ac:dyDescent="0.3">
      <c r="A5" s="15" t="s">
        <v>4</v>
      </c>
      <c r="B5" s="9">
        <v>2</v>
      </c>
      <c r="C5" s="16">
        <f>B5/B16</f>
        <v>8.4566596194503166E-4</v>
      </c>
      <c r="E5" s="27"/>
      <c r="F5" s="32" t="s">
        <v>15</v>
      </c>
      <c r="G5" s="45">
        <f>SUM(G3:G4)</f>
        <v>421</v>
      </c>
      <c r="H5" s="34">
        <f>SUM(H3:H4)</f>
        <v>1</v>
      </c>
      <c r="J5" s="27"/>
      <c r="K5" s="32" t="s">
        <v>15</v>
      </c>
      <c r="L5" s="45">
        <f>SUM(L3:L4)</f>
        <v>394</v>
      </c>
      <c r="M5" s="34">
        <f>SUM(M3:M4)</f>
        <v>1</v>
      </c>
    </row>
    <row r="6" spans="1:13" ht="16.5" thickBot="1" x14ac:dyDescent="0.3">
      <c r="A6" s="15" t="s">
        <v>5</v>
      </c>
      <c r="B6" s="9">
        <v>516</v>
      </c>
      <c r="C6" s="16">
        <f>B6/B16</f>
        <v>0.21818181818181817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178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90</v>
      </c>
      <c r="H8" s="16">
        <f>G8/G11</f>
        <v>0.20179372197309417</v>
      </c>
      <c r="J8" s="15"/>
      <c r="K8" s="8" t="s">
        <v>180</v>
      </c>
      <c r="L8" s="9">
        <v>157</v>
      </c>
      <c r="M8" s="16">
        <f>L8/L10</f>
        <v>0.46726190476190477</v>
      </c>
    </row>
    <row r="9" spans="1:13" ht="16.5" thickBot="1" x14ac:dyDescent="0.3">
      <c r="A9" s="15" t="s">
        <v>8</v>
      </c>
      <c r="B9" s="9">
        <v>5</v>
      </c>
      <c r="C9" s="16">
        <f>B9/B16</f>
        <v>2.1141649048625794E-3</v>
      </c>
      <c r="E9" s="15"/>
      <c r="F9" s="8" t="s">
        <v>61</v>
      </c>
      <c r="G9" s="9">
        <v>165</v>
      </c>
      <c r="H9" s="16">
        <f>G9/G11</f>
        <v>0.36995515695067266</v>
      </c>
      <c r="J9" s="15"/>
      <c r="K9" s="10" t="s">
        <v>179</v>
      </c>
      <c r="L9" s="28">
        <v>179</v>
      </c>
      <c r="M9" s="29">
        <f>L9/L10</f>
        <v>0.53273809523809523</v>
      </c>
    </row>
    <row r="10" spans="1:13" ht="16.5" thickBot="1" x14ac:dyDescent="0.3">
      <c r="A10" s="15" t="s">
        <v>9</v>
      </c>
      <c r="B10" s="9">
        <v>27</v>
      </c>
      <c r="C10" s="16">
        <f>B10/B16</f>
        <v>1.1416490486257928E-2</v>
      </c>
      <c r="E10" s="15"/>
      <c r="F10" s="24" t="s">
        <v>62</v>
      </c>
      <c r="G10" s="28">
        <v>191</v>
      </c>
      <c r="H10" s="29">
        <f>G10/G11</f>
        <v>0.4282511210762332</v>
      </c>
      <c r="J10" s="27"/>
      <c r="K10" s="32" t="s">
        <v>15</v>
      </c>
      <c r="L10" s="45">
        <f>SUM(L8:L9)</f>
        <v>336</v>
      </c>
      <c r="M10" s="34">
        <f>SUM(M8:M9)</f>
        <v>1</v>
      </c>
    </row>
    <row r="11" spans="1:13" ht="16.5" thickBot="1" x14ac:dyDescent="0.3">
      <c r="A11" s="15" t="s">
        <v>10</v>
      </c>
      <c r="B11" s="9">
        <v>1</v>
      </c>
      <c r="C11" s="16">
        <f>B11/B16</f>
        <v>4.2283298097251583E-4</v>
      </c>
      <c r="E11" s="27"/>
      <c r="F11" s="32" t="s">
        <v>15</v>
      </c>
      <c r="G11" s="45">
        <f>SUM(G8:G10)</f>
        <v>446</v>
      </c>
      <c r="H11" s="34">
        <f>SUM(H8:H10)</f>
        <v>1</v>
      </c>
    </row>
    <row r="12" spans="1:13" ht="16.5" thickBot="1" x14ac:dyDescent="0.3">
      <c r="A12" s="15" t="s">
        <v>11</v>
      </c>
      <c r="B12" s="9">
        <v>362</v>
      </c>
      <c r="C12" s="16">
        <f>B12/B16</f>
        <v>0.15306553911205073</v>
      </c>
      <c r="F12" s="4"/>
      <c r="J12" s="12" t="s">
        <v>214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3</v>
      </c>
      <c r="C13" s="16">
        <f>B13/B16</f>
        <v>1.2684989429175475E-3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42</v>
      </c>
      <c r="L13" s="9">
        <v>109</v>
      </c>
      <c r="M13" s="16">
        <f>L13/L16</f>
        <v>0.29066666666666668</v>
      </c>
    </row>
    <row r="14" spans="1:13" x14ac:dyDescent="0.25">
      <c r="A14" s="15" t="s">
        <v>13</v>
      </c>
      <c r="B14" s="9">
        <v>1272</v>
      </c>
      <c r="C14" s="16">
        <f>B14/B16</f>
        <v>0.53784355179704013</v>
      </c>
      <c r="E14" s="21"/>
      <c r="F14" s="10" t="s">
        <v>64</v>
      </c>
      <c r="G14" s="9">
        <v>164</v>
      </c>
      <c r="H14" s="16">
        <f>G14/G17</f>
        <v>0.39423076923076922</v>
      </c>
      <c r="J14" s="15"/>
      <c r="K14" s="24" t="s">
        <v>220</v>
      </c>
      <c r="L14" s="9">
        <v>182</v>
      </c>
      <c r="M14" s="16">
        <f>L14/L16</f>
        <v>0.48533333333333334</v>
      </c>
    </row>
    <row r="15" spans="1:13" ht="16.5" thickBot="1" x14ac:dyDescent="0.3">
      <c r="A15" s="22" t="s">
        <v>14</v>
      </c>
      <c r="B15" s="28">
        <v>20</v>
      </c>
      <c r="C15" s="29">
        <f>B15/B16</f>
        <v>8.4566596194503175E-3</v>
      </c>
      <c r="E15" s="21"/>
      <c r="F15" s="10" t="s">
        <v>65</v>
      </c>
      <c r="G15" s="9">
        <v>168</v>
      </c>
      <c r="H15" s="16">
        <f>G15/G17</f>
        <v>0.40384615384615385</v>
      </c>
      <c r="J15" s="15"/>
      <c r="K15" s="8" t="s">
        <v>219</v>
      </c>
      <c r="L15" s="28">
        <v>84</v>
      </c>
      <c r="M15" s="29">
        <f>L15/L16</f>
        <v>0.224</v>
      </c>
    </row>
    <row r="16" spans="1:13" ht="16.5" thickBot="1" x14ac:dyDescent="0.3">
      <c r="A16" s="32" t="s">
        <v>15</v>
      </c>
      <c r="B16" s="45">
        <f>SUM(B3:B15)</f>
        <v>2365</v>
      </c>
      <c r="C16" s="34">
        <f>SUM(C3:C15)</f>
        <v>0.99999999999999989</v>
      </c>
      <c r="E16" s="15"/>
      <c r="F16" s="31" t="s">
        <v>66</v>
      </c>
      <c r="G16" s="28">
        <v>84</v>
      </c>
      <c r="H16" s="29">
        <f>G16/G17</f>
        <v>0.20192307692307693</v>
      </c>
      <c r="J16" s="27"/>
      <c r="K16" s="32" t="s">
        <v>15</v>
      </c>
      <c r="L16" s="45">
        <f>SUM(L13:L15)</f>
        <v>375</v>
      </c>
      <c r="M16" s="34">
        <f>SUM(M13:M15)</f>
        <v>1</v>
      </c>
    </row>
    <row r="17" spans="1:13" ht="16.5" thickBot="1" x14ac:dyDescent="0.3">
      <c r="E17" s="27"/>
      <c r="F17" s="38" t="s">
        <v>15</v>
      </c>
      <c r="G17" s="45">
        <f>SUM(G14:G16)</f>
        <v>416</v>
      </c>
      <c r="H17" s="34">
        <f>SUM(H14:H16)</f>
        <v>1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2" t="s">
        <v>242</v>
      </c>
      <c r="K18" s="13"/>
      <c r="L18" s="44" t="s">
        <v>16</v>
      </c>
      <c r="M18" s="19" t="s">
        <v>17</v>
      </c>
    </row>
    <row r="19" spans="1:13" x14ac:dyDescent="0.25">
      <c r="A19" s="15" t="s">
        <v>19</v>
      </c>
      <c r="B19" s="9">
        <v>37</v>
      </c>
      <c r="C19" s="16">
        <f>B19/B24</f>
        <v>1.8075232046897899E-2</v>
      </c>
      <c r="E19" s="12" t="s">
        <v>67</v>
      </c>
      <c r="F19" s="13"/>
      <c r="G19" s="42" t="s">
        <v>16</v>
      </c>
      <c r="H19" s="19" t="s">
        <v>17</v>
      </c>
      <c r="J19" s="15"/>
      <c r="K19" s="8" t="s">
        <v>243</v>
      </c>
      <c r="L19" s="9">
        <v>507</v>
      </c>
      <c r="M19" s="16">
        <f>L19/L21</f>
        <v>0.61980440097799516</v>
      </c>
    </row>
    <row r="20" spans="1:13" ht="16.5" thickBot="1" x14ac:dyDescent="0.3">
      <c r="A20" s="15" t="s">
        <v>20</v>
      </c>
      <c r="B20" s="9">
        <v>51</v>
      </c>
      <c r="C20" s="16">
        <f>B20/B24</f>
        <v>2.4914509037616023E-2</v>
      </c>
      <c r="E20" s="15"/>
      <c r="F20" s="11" t="s">
        <v>68</v>
      </c>
      <c r="G20" s="9">
        <v>224</v>
      </c>
      <c r="H20" s="16">
        <f>G20/G22</f>
        <v>0.55172413793103448</v>
      </c>
      <c r="J20" s="15"/>
      <c r="K20" s="24" t="s">
        <v>244</v>
      </c>
      <c r="L20" s="28">
        <v>311</v>
      </c>
      <c r="M20" s="29">
        <f>L20/L21</f>
        <v>0.38019559902200489</v>
      </c>
    </row>
    <row r="21" spans="1:13" ht="16.5" thickBot="1" x14ac:dyDescent="0.3">
      <c r="A21" s="15" t="s">
        <v>21</v>
      </c>
      <c r="B21" s="9">
        <v>297</v>
      </c>
      <c r="C21" s="16">
        <f>B21/B24</f>
        <v>0.14509037616023449</v>
      </c>
      <c r="E21" s="15"/>
      <c r="F21" s="23" t="s">
        <v>69</v>
      </c>
      <c r="G21" s="28">
        <v>182</v>
      </c>
      <c r="H21" s="29">
        <f>G21/G22</f>
        <v>0.44827586206896552</v>
      </c>
      <c r="J21" s="27"/>
      <c r="K21" s="32" t="s">
        <v>15</v>
      </c>
      <c r="L21" s="45">
        <f>SUM(L19:L20)</f>
        <v>818</v>
      </c>
      <c r="M21" s="34">
        <f>SUM(M19:M20)</f>
        <v>1</v>
      </c>
    </row>
    <row r="22" spans="1:13" ht="16.5" thickBot="1" x14ac:dyDescent="0.3">
      <c r="A22" s="15" t="s">
        <v>22</v>
      </c>
      <c r="B22" s="9">
        <v>13</v>
      </c>
      <c r="C22" s="16">
        <f>B22/B24</f>
        <v>6.3507572056668293E-3</v>
      </c>
      <c r="E22" s="27"/>
      <c r="F22" s="39" t="s">
        <v>15</v>
      </c>
      <c r="G22" s="45">
        <f>SUM(G20:G21)</f>
        <v>406</v>
      </c>
      <c r="H22" s="34">
        <f>SUM(H20:H21)</f>
        <v>1</v>
      </c>
    </row>
    <row r="23" spans="1:13" ht="16.5" thickBot="1" x14ac:dyDescent="0.3">
      <c r="A23" s="22" t="s">
        <v>23</v>
      </c>
      <c r="B23" s="28">
        <v>1649</v>
      </c>
      <c r="C23" s="29">
        <f>B23/B24</f>
        <v>0.80556912554958471</v>
      </c>
      <c r="F23" s="3"/>
      <c r="K23" s="1"/>
      <c r="L23"/>
    </row>
    <row r="24" spans="1:13" ht="16.5" thickBot="1" x14ac:dyDescent="0.3">
      <c r="A24" s="35" t="s">
        <v>15</v>
      </c>
      <c r="B24" s="45">
        <f>SUM(B19:B23)</f>
        <v>2047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K24" s="1"/>
      <c r="L24"/>
    </row>
    <row r="25" spans="1:13" ht="16.5" thickBot="1" x14ac:dyDescent="0.3">
      <c r="E25" s="15"/>
      <c r="F25" s="11" t="s">
        <v>71</v>
      </c>
      <c r="G25" s="9">
        <v>97</v>
      </c>
      <c r="H25" s="16">
        <f>G25/G29</f>
        <v>0.25129533678756477</v>
      </c>
      <c r="K25" s="1"/>
      <c r="L25"/>
    </row>
    <row r="26" spans="1:13" x14ac:dyDescent="0.25">
      <c r="A26" s="12" t="s">
        <v>24</v>
      </c>
      <c r="B26" s="42" t="s">
        <v>16</v>
      </c>
      <c r="C26" s="14" t="s">
        <v>17</v>
      </c>
      <c r="E26" s="15"/>
      <c r="F26" s="11" t="s">
        <v>72</v>
      </c>
      <c r="G26" s="9">
        <v>55</v>
      </c>
      <c r="H26" s="16">
        <f>G26/G29</f>
        <v>0.14248704663212436</v>
      </c>
    </row>
    <row r="27" spans="1:13" x14ac:dyDescent="0.25">
      <c r="A27" s="15" t="s">
        <v>25</v>
      </c>
      <c r="B27" s="9">
        <v>1115</v>
      </c>
      <c r="C27" s="18">
        <f>B27/B29</f>
        <v>0.53554274735830931</v>
      </c>
      <c r="E27" s="15"/>
      <c r="F27" s="11" t="s">
        <v>73</v>
      </c>
      <c r="G27" s="9">
        <v>56</v>
      </c>
      <c r="H27" s="16">
        <f>G27/G29</f>
        <v>0.14507772020725387</v>
      </c>
    </row>
    <row r="28" spans="1:13" ht="16.5" thickBot="1" x14ac:dyDescent="0.3">
      <c r="A28" s="22" t="s">
        <v>26</v>
      </c>
      <c r="B28" s="28">
        <v>967</v>
      </c>
      <c r="C28" s="30">
        <f>B28/B29</f>
        <v>0.46445725264169069</v>
      </c>
      <c r="E28" s="15"/>
      <c r="F28" s="23" t="s">
        <v>74</v>
      </c>
      <c r="G28" s="28">
        <v>178</v>
      </c>
      <c r="H28" s="29">
        <f>G28/G29</f>
        <v>0.46113989637305697</v>
      </c>
    </row>
    <row r="29" spans="1:13" ht="16.5" thickBot="1" x14ac:dyDescent="0.3">
      <c r="A29" s="32" t="s">
        <v>15</v>
      </c>
      <c r="B29" s="45">
        <f>SUM(B27:B28)</f>
        <v>2082</v>
      </c>
      <c r="C29" s="34">
        <f>SUM(C27+C28)</f>
        <v>1</v>
      </c>
      <c r="E29" s="27"/>
      <c r="F29" s="39" t="s">
        <v>15</v>
      </c>
      <c r="G29" s="45">
        <f>SUM(G25:G28)</f>
        <v>386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321</v>
      </c>
      <c r="C32" s="16">
        <f>B32/B34</f>
        <v>0.20857699805068225</v>
      </c>
      <c r="E32" s="15"/>
      <c r="F32" s="11" t="s">
        <v>628</v>
      </c>
      <c r="G32" s="95">
        <v>189</v>
      </c>
      <c r="H32" s="16">
        <f>G32/G37</f>
        <v>0.51219512195121952</v>
      </c>
    </row>
    <row r="33" spans="1:8" ht="16.5" thickBot="1" x14ac:dyDescent="0.3">
      <c r="A33" s="22" t="s">
        <v>39</v>
      </c>
      <c r="B33" s="28">
        <v>1218</v>
      </c>
      <c r="C33" s="29">
        <f>B33/B34</f>
        <v>0.79142300194931769</v>
      </c>
      <c r="E33" s="15"/>
      <c r="F33" s="11" t="s">
        <v>629</v>
      </c>
      <c r="G33" s="95">
        <v>41</v>
      </c>
      <c r="H33" s="16">
        <f>G33/G37</f>
        <v>0.1111111111111111</v>
      </c>
    </row>
    <row r="34" spans="1:8" ht="16.5" thickBot="1" x14ac:dyDescent="0.3">
      <c r="A34" s="32" t="s">
        <v>15</v>
      </c>
      <c r="B34" s="45">
        <f>SUM(B32:B33)</f>
        <v>1539</v>
      </c>
      <c r="C34" s="34">
        <f>SUM(C32:C33)</f>
        <v>1</v>
      </c>
      <c r="E34" s="15"/>
      <c r="F34" s="11" t="s">
        <v>630</v>
      </c>
      <c r="G34" s="95">
        <v>39</v>
      </c>
      <c r="H34" s="16">
        <f>G34/G37</f>
        <v>0.10569105691056911</v>
      </c>
    </row>
    <row r="35" spans="1:8" ht="16.5" thickBot="1" x14ac:dyDescent="0.3">
      <c r="E35" s="15"/>
      <c r="F35" s="11" t="s">
        <v>631</v>
      </c>
      <c r="G35" s="95">
        <v>70</v>
      </c>
      <c r="H35" s="16">
        <f>G35/G37</f>
        <v>0.18970189701897019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30</v>
      </c>
      <c r="H36" s="29">
        <f>G36/G37</f>
        <v>8.1300813008130079E-2</v>
      </c>
    </row>
    <row r="37" spans="1:8" ht="16.5" thickBot="1" x14ac:dyDescent="0.3">
      <c r="A37" s="15" t="s">
        <v>53</v>
      </c>
      <c r="B37" s="9">
        <v>1123</v>
      </c>
      <c r="C37" s="16">
        <f>B37/B39</f>
        <v>0.63554046406338427</v>
      </c>
      <c r="E37" s="27"/>
      <c r="F37" s="39" t="s">
        <v>15</v>
      </c>
      <c r="G37" s="97">
        <f>SUM(G32:G36)</f>
        <v>369</v>
      </c>
      <c r="H37" s="37">
        <f>SUM(H32:H36)</f>
        <v>1</v>
      </c>
    </row>
    <row r="38" spans="1:8" ht="16.5" thickBot="1" x14ac:dyDescent="0.3">
      <c r="A38" s="22" t="s">
        <v>54</v>
      </c>
      <c r="B38" s="28">
        <v>644</v>
      </c>
      <c r="C38" s="29">
        <f>B38/B39</f>
        <v>0.36445953593661573</v>
      </c>
      <c r="F38" s="3"/>
    </row>
    <row r="39" spans="1:8" ht="16.5" thickBot="1" x14ac:dyDescent="0.3">
      <c r="A39" s="32" t="s">
        <v>15</v>
      </c>
      <c r="B39" s="45">
        <f>SUM(B37:B38)</f>
        <v>1767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172</v>
      </c>
      <c r="H40" s="16">
        <f>G40/G44</f>
        <v>0.4777777777777778</v>
      </c>
    </row>
    <row r="41" spans="1:8" x14ac:dyDescent="0.25">
      <c r="E41" s="15"/>
      <c r="F41" s="11" t="s">
        <v>77</v>
      </c>
      <c r="G41" s="9">
        <v>51</v>
      </c>
      <c r="H41" s="16">
        <f>G41/G44</f>
        <v>0.14166666666666666</v>
      </c>
    </row>
    <row r="42" spans="1:8" x14ac:dyDescent="0.25">
      <c r="E42" s="15"/>
      <c r="F42" s="11" t="s">
        <v>78</v>
      </c>
      <c r="G42" s="9">
        <v>75</v>
      </c>
      <c r="H42" s="16">
        <f>G42/G44</f>
        <v>0.20833333333333334</v>
      </c>
    </row>
    <row r="43" spans="1:8" ht="16.5" thickBot="1" x14ac:dyDescent="0.3">
      <c r="E43" s="15"/>
      <c r="F43" s="23" t="s">
        <v>79</v>
      </c>
      <c r="G43" s="28">
        <v>62</v>
      </c>
      <c r="H43" s="29">
        <f>G43/G44</f>
        <v>0.17222222222222222</v>
      </c>
    </row>
    <row r="44" spans="1:8" ht="16.5" thickBot="1" x14ac:dyDescent="0.3">
      <c r="E44" s="27"/>
      <c r="F44" s="39" t="s">
        <v>15</v>
      </c>
      <c r="G44" s="45">
        <f>SUM(G40:G43)</f>
        <v>360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256</v>
      </c>
      <c r="H47" s="16">
        <f>G47/G49</f>
        <v>0.73563218390804597</v>
      </c>
    </row>
    <row r="48" spans="1:8" ht="16.5" thickBot="1" x14ac:dyDescent="0.3">
      <c r="B48"/>
      <c r="E48" s="15"/>
      <c r="F48" s="23" t="s">
        <v>82</v>
      </c>
      <c r="G48" s="28">
        <v>92</v>
      </c>
      <c r="H48" s="29">
        <f>G48/G49</f>
        <v>0.26436781609195403</v>
      </c>
    </row>
    <row r="49" spans="2:8" ht="16.5" thickBot="1" x14ac:dyDescent="0.3">
      <c r="B49"/>
      <c r="E49" s="27"/>
      <c r="F49" s="39" t="s">
        <v>15</v>
      </c>
      <c r="G49" s="45">
        <f>SUM(G47:G48)</f>
        <v>348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241</v>
      </c>
      <c r="H52" s="16">
        <f>G52/G54</f>
        <v>0.73252279635258355</v>
      </c>
    </row>
    <row r="53" spans="2:8" ht="16.5" thickBot="1" x14ac:dyDescent="0.3">
      <c r="B53"/>
      <c r="E53" s="15"/>
      <c r="F53" s="23" t="s">
        <v>85</v>
      </c>
      <c r="G53" s="28">
        <v>88</v>
      </c>
      <c r="H53" s="29">
        <f>G53/G54</f>
        <v>0.26747720364741639</v>
      </c>
    </row>
    <row r="54" spans="2:8" ht="16.5" thickBot="1" x14ac:dyDescent="0.3">
      <c r="B54"/>
      <c r="E54" s="27"/>
      <c r="F54" s="39" t="s">
        <v>15</v>
      </c>
      <c r="G54" s="45">
        <f>SUM(G52:G53)</f>
        <v>329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123</v>
      </c>
      <c r="H57" s="16">
        <f>G57/G59</f>
        <v>0.35446685878962536</v>
      </c>
    </row>
    <row r="58" spans="2:8" ht="16.5" thickBot="1" x14ac:dyDescent="0.3">
      <c r="B58"/>
      <c r="E58" s="15"/>
      <c r="F58" s="23" t="s">
        <v>88</v>
      </c>
      <c r="G58" s="28">
        <v>224</v>
      </c>
      <c r="H58" s="29">
        <f>G58/G59</f>
        <v>0.64553314121037464</v>
      </c>
    </row>
    <row r="59" spans="2:8" ht="16.5" thickBot="1" x14ac:dyDescent="0.3">
      <c r="B59"/>
      <c r="E59" s="27"/>
      <c r="F59" s="39" t="s">
        <v>15</v>
      </c>
      <c r="G59" s="45">
        <f>SUM(G57:G58)</f>
        <v>347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172</v>
      </c>
      <c r="H62" s="16">
        <f>G62/G64</f>
        <v>0.49710982658959535</v>
      </c>
    </row>
    <row r="63" spans="2:8" ht="16.5" thickBot="1" x14ac:dyDescent="0.3">
      <c r="B63"/>
      <c r="E63" s="15"/>
      <c r="F63" s="23" t="s">
        <v>91</v>
      </c>
      <c r="G63" s="28">
        <v>174</v>
      </c>
      <c r="H63" s="29">
        <f>G63/G64</f>
        <v>0.50289017341040465</v>
      </c>
    </row>
    <row r="64" spans="2:8" ht="16.5" thickBot="1" x14ac:dyDescent="0.3">
      <c r="B64"/>
      <c r="E64" s="27"/>
      <c r="F64" s="39" t="s">
        <v>15</v>
      </c>
      <c r="G64" s="45">
        <f>SUM(G62:G63)</f>
        <v>346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287</v>
      </c>
      <c r="H67" s="16">
        <f>G67/G70</f>
        <v>0.53445065176908757</v>
      </c>
    </row>
    <row r="68" spans="2:8" x14ac:dyDescent="0.25">
      <c r="B68"/>
      <c r="E68" s="15"/>
      <c r="F68" s="11" t="s">
        <v>94</v>
      </c>
      <c r="G68" s="9">
        <v>123</v>
      </c>
      <c r="H68" s="16">
        <f>G68/G70</f>
        <v>0.22905027932960895</v>
      </c>
    </row>
    <row r="69" spans="2:8" ht="16.5" thickBot="1" x14ac:dyDescent="0.3">
      <c r="B69"/>
      <c r="E69" s="15"/>
      <c r="F69" s="23" t="s">
        <v>95</v>
      </c>
      <c r="G69" s="28">
        <v>127</v>
      </c>
      <c r="H69" s="29">
        <f>G69/G70</f>
        <v>0.23649906890130354</v>
      </c>
    </row>
    <row r="70" spans="2:8" ht="16.5" thickBot="1" x14ac:dyDescent="0.3">
      <c r="B70"/>
      <c r="E70" s="27"/>
      <c r="F70" s="39" t="s">
        <v>15</v>
      </c>
      <c r="G70" s="45">
        <f>SUM(G67:G69)</f>
        <v>537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199</v>
      </c>
      <c r="H73" s="16">
        <f>G73/G75</f>
        <v>0.38943248532289626</v>
      </c>
    </row>
    <row r="74" spans="2:8" ht="16.5" thickBot="1" x14ac:dyDescent="0.3">
      <c r="B74"/>
      <c r="E74" s="15"/>
      <c r="F74" s="23" t="s">
        <v>98</v>
      </c>
      <c r="G74" s="28">
        <v>312</v>
      </c>
      <c r="H74" s="29">
        <f>G74/G75</f>
        <v>0.61056751467710368</v>
      </c>
    </row>
    <row r="75" spans="2:8" ht="16.5" thickBot="1" x14ac:dyDescent="0.3">
      <c r="B75"/>
      <c r="E75" s="27"/>
      <c r="F75" s="39" t="s">
        <v>15</v>
      </c>
      <c r="G75" s="45">
        <f>SUM(G73:G74)</f>
        <v>511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223</v>
      </c>
      <c r="H78" s="16">
        <f>G78/G82</f>
        <v>0.43133462282398455</v>
      </c>
    </row>
    <row r="79" spans="2:8" x14ac:dyDescent="0.25">
      <c r="B79"/>
      <c r="E79" s="22"/>
      <c r="F79" s="23" t="s">
        <v>101</v>
      </c>
      <c r="G79" s="28">
        <v>65</v>
      </c>
      <c r="H79" s="29">
        <f>G79/G82</f>
        <v>0.12572533849129594</v>
      </c>
    </row>
    <row r="80" spans="2:8" x14ac:dyDescent="0.25">
      <c r="B80"/>
      <c r="E80" s="15"/>
      <c r="F80" s="11" t="s">
        <v>635</v>
      </c>
      <c r="G80" s="9">
        <v>182</v>
      </c>
      <c r="H80" s="16">
        <f>G80/G82</f>
        <v>0.3520309477756286</v>
      </c>
    </row>
    <row r="81" spans="2:8" ht="16.5" thickBot="1" x14ac:dyDescent="0.3">
      <c r="B81"/>
      <c r="E81" s="17"/>
      <c r="F81" s="91" t="s">
        <v>636</v>
      </c>
      <c r="G81" s="40">
        <v>47</v>
      </c>
      <c r="H81" s="41">
        <f>G81/G82</f>
        <v>9.0909090909090912E-2</v>
      </c>
    </row>
    <row r="82" spans="2:8" ht="16.5" thickBot="1" x14ac:dyDescent="0.3">
      <c r="B82"/>
      <c r="E82" s="104"/>
      <c r="F82" s="105" t="s">
        <v>15</v>
      </c>
      <c r="G82" s="106">
        <f>SUM(G78:G81)</f>
        <v>517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196</v>
      </c>
      <c r="H85" s="16">
        <f>G85/G88</f>
        <v>0.38735177865612647</v>
      </c>
    </row>
    <row r="86" spans="2:8" x14ac:dyDescent="0.25">
      <c r="B86"/>
      <c r="E86" s="15"/>
      <c r="F86" s="11" t="s">
        <v>104</v>
      </c>
      <c r="G86" s="9">
        <v>189</v>
      </c>
      <c r="H86" s="16">
        <f>G86/G88</f>
        <v>0.37351778656126483</v>
      </c>
    </row>
    <row r="87" spans="2:8" ht="16.5" thickBot="1" x14ac:dyDescent="0.3">
      <c r="B87"/>
      <c r="E87" s="15"/>
      <c r="F87" s="23" t="s">
        <v>105</v>
      </c>
      <c r="G87" s="28">
        <v>121</v>
      </c>
      <c r="H87" s="29">
        <f>G87/G88</f>
        <v>0.2391304347826087</v>
      </c>
    </row>
    <row r="88" spans="2:8" ht="16.5" thickBot="1" x14ac:dyDescent="0.3">
      <c r="B88"/>
      <c r="E88" s="27"/>
      <c r="F88" s="39" t="s">
        <v>15</v>
      </c>
      <c r="G88" s="45">
        <f>SUM(G85:G87)</f>
        <v>506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302</v>
      </c>
      <c r="H91" s="16">
        <f>G91/G93</f>
        <v>0.59332023575638504</v>
      </c>
    </row>
    <row r="92" spans="2:8" ht="16.5" thickBot="1" x14ac:dyDescent="0.3">
      <c r="B92"/>
      <c r="E92" s="15"/>
      <c r="F92" s="23" t="s">
        <v>108</v>
      </c>
      <c r="G92" s="28">
        <v>207</v>
      </c>
      <c r="H92" s="29">
        <f>G92/G93</f>
        <v>0.40667976424361491</v>
      </c>
    </row>
    <row r="93" spans="2:8" ht="16.5" thickBot="1" x14ac:dyDescent="0.3">
      <c r="B93"/>
      <c r="E93" s="27"/>
      <c r="F93" s="39" t="s">
        <v>15</v>
      </c>
      <c r="G93" s="45">
        <f>SUM(G91:G92)</f>
        <v>509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270</v>
      </c>
      <c r="H96" s="16">
        <f>G96/G98</f>
        <v>0.5625</v>
      </c>
    </row>
    <row r="97" spans="2:8" ht="16.5" thickBot="1" x14ac:dyDescent="0.3">
      <c r="B97"/>
      <c r="E97" s="15"/>
      <c r="F97" s="23" t="s">
        <v>111</v>
      </c>
      <c r="G97" s="28">
        <v>210</v>
      </c>
      <c r="H97" s="29">
        <f>G97/G98</f>
        <v>0.4375</v>
      </c>
    </row>
    <row r="98" spans="2:8" ht="16.5" thickBot="1" x14ac:dyDescent="0.3">
      <c r="B98"/>
      <c r="E98" s="27"/>
      <c r="F98" s="39" t="s">
        <v>15</v>
      </c>
      <c r="G98" s="45">
        <f>SUM(G96:G97)</f>
        <v>480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167</v>
      </c>
      <c r="H101" s="16">
        <f>G101/G103</f>
        <v>0.63257575757575757</v>
      </c>
    </row>
    <row r="102" spans="2:8" ht="16.5" thickBot="1" x14ac:dyDescent="0.3">
      <c r="B102"/>
      <c r="E102" s="15"/>
      <c r="F102" s="23" t="s">
        <v>114</v>
      </c>
      <c r="G102" s="28">
        <v>97</v>
      </c>
      <c r="H102" s="29">
        <f>G102/G103</f>
        <v>0.36742424242424243</v>
      </c>
    </row>
    <row r="103" spans="2:8" ht="16.5" thickBot="1" x14ac:dyDescent="0.3">
      <c r="B103"/>
      <c r="E103" s="27"/>
      <c r="F103" s="39" t="s">
        <v>15</v>
      </c>
      <c r="G103" s="45">
        <f>SUM(G101:G102)</f>
        <v>264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115</v>
      </c>
      <c r="H106" s="16">
        <f>G106/G108</f>
        <v>0.44230769230769229</v>
      </c>
    </row>
    <row r="107" spans="2:8" ht="16.5" thickBot="1" x14ac:dyDescent="0.3">
      <c r="B107"/>
      <c r="E107" s="15"/>
      <c r="F107" s="23" t="s">
        <v>117</v>
      </c>
      <c r="G107" s="28">
        <v>145</v>
      </c>
      <c r="H107" s="29">
        <f>G107/G108</f>
        <v>0.55769230769230771</v>
      </c>
    </row>
    <row r="108" spans="2:8" ht="16.5" thickBot="1" x14ac:dyDescent="0.3">
      <c r="B108"/>
      <c r="E108" s="27"/>
      <c r="F108" s="39" t="s">
        <v>15</v>
      </c>
      <c r="G108" s="45">
        <f>SUM(G106:G107)</f>
        <v>260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170</v>
      </c>
      <c r="H111" s="16">
        <f>G111/G116</f>
        <v>0.39260969976905313</v>
      </c>
    </row>
    <row r="112" spans="2:8" x14ac:dyDescent="0.25">
      <c r="B112"/>
      <c r="E112" s="15"/>
      <c r="F112" s="11" t="s">
        <v>120</v>
      </c>
      <c r="G112" s="9">
        <v>27</v>
      </c>
      <c r="H112" s="16">
        <f>G112/G116</f>
        <v>6.2355658198614321E-2</v>
      </c>
    </row>
    <row r="113" spans="2:8" x14ac:dyDescent="0.25">
      <c r="B113"/>
      <c r="E113" s="15"/>
      <c r="F113" s="11" t="s">
        <v>121</v>
      </c>
      <c r="G113" s="9">
        <v>113</v>
      </c>
      <c r="H113" s="16">
        <f>G113/G116</f>
        <v>0.26096997690531176</v>
      </c>
    </row>
    <row r="114" spans="2:8" x14ac:dyDescent="0.25">
      <c r="B114"/>
      <c r="E114" s="15"/>
      <c r="F114" s="11" t="s">
        <v>122</v>
      </c>
      <c r="G114" s="9">
        <v>58</v>
      </c>
      <c r="H114" s="16">
        <f>G114/G116</f>
        <v>0.13394919168591224</v>
      </c>
    </row>
    <row r="115" spans="2:8" ht="16.5" thickBot="1" x14ac:dyDescent="0.3">
      <c r="B115"/>
      <c r="E115" s="15"/>
      <c r="F115" s="23" t="s">
        <v>123</v>
      </c>
      <c r="G115" s="28">
        <v>65</v>
      </c>
      <c r="H115" s="29">
        <f>G115/G116</f>
        <v>0.15011547344110854</v>
      </c>
    </row>
    <row r="116" spans="2:8" ht="16.5" thickBot="1" x14ac:dyDescent="0.3">
      <c r="B116"/>
      <c r="E116" s="27"/>
      <c r="F116" s="39" t="s">
        <v>15</v>
      </c>
      <c r="G116" s="45">
        <f>SUM(G111:G115)</f>
        <v>433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200</v>
      </c>
      <c r="H119" s="16">
        <f>G119/G121</f>
        <v>0.47058823529411764</v>
      </c>
    </row>
    <row r="120" spans="2:8" ht="16.5" thickBot="1" x14ac:dyDescent="0.3">
      <c r="B120"/>
      <c r="E120" s="15"/>
      <c r="F120" s="23" t="s">
        <v>126</v>
      </c>
      <c r="G120" s="28">
        <v>225</v>
      </c>
      <c r="H120" s="29">
        <f>G120/G121</f>
        <v>0.52941176470588236</v>
      </c>
    </row>
    <row r="121" spans="2:8" ht="16.5" thickBot="1" x14ac:dyDescent="0.3">
      <c r="B121"/>
      <c r="E121" s="27"/>
      <c r="F121" s="39" t="s">
        <v>15</v>
      </c>
      <c r="G121" s="45">
        <f>SUM(G119:G120)</f>
        <v>425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242</v>
      </c>
      <c r="H124" s="16">
        <f>G124/G127</f>
        <v>0.57482185273159148</v>
      </c>
    </row>
    <row r="125" spans="2:8" x14ac:dyDescent="0.25">
      <c r="B125"/>
      <c r="E125" s="15"/>
      <c r="F125" s="11" t="s">
        <v>129</v>
      </c>
      <c r="G125" s="9">
        <v>90</v>
      </c>
      <c r="H125" s="16">
        <f>G125/G127</f>
        <v>0.21377672209026127</v>
      </c>
    </row>
    <row r="126" spans="2:8" ht="16.5" thickBot="1" x14ac:dyDescent="0.3">
      <c r="B126"/>
      <c r="E126" s="15"/>
      <c r="F126" s="23" t="s">
        <v>130</v>
      </c>
      <c r="G126" s="28">
        <v>89</v>
      </c>
      <c r="H126" s="29">
        <f>G126/G127</f>
        <v>0.21140142517814728</v>
      </c>
    </row>
    <row r="127" spans="2:8" ht="16.5" thickBot="1" x14ac:dyDescent="0.3">
      <c r="B127"/>
      <c r="E127" s="27"/>
      <c r="F127" s="39" t="s">
        <v>15</v>
      </c>
      <c r="G127" s="45">
        <f>SUM(G124:G126)</f>
        <v>421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250</v>
      </c>
      <c r="H130" s="16">
        <f>G130/G134</f>
        <v>0.58004640371229699</v>
      </c>
    </row>
    <row r="131" spans="2:8" x14ac:dyDescent="0.25">
      <c r="B131"/>
      <c r="E131" s="15"/>
      <c r="F131" s="11" t="s">
        <v>133</v>
      </c>
      <c r="G131" s="9">
        <v>34</v>
      </c>
      <c r="H131" s="16">
        <f>G131/G134</f>
        <v>7.8886310904872387E-2</v>
      </c>
    </row>
    <row r="132" spans="2:8" x14ac:dyDescent="0.25">
      <c r="B132"/>
      <c r="E132" s="15"/>
      <c r="F132" s="11" t="s">
        <v>134</v>
      </c>
      <c r="G132" s="9">
        <v>113</v>
      </c>
      <c r="H132" s="16">
        <f>G132/G134</f>
        <v>0.26218097447795824</v>
      </c>
    </row>
    <row r="133" spans="2:8" ht="16.5" thickBot="1" x14ac:dyDescent="0.3">
      <c r="B133"/>
      <c r="E133" s="15"/>
      <c r="F133" s="23" t="s">
        <v>135</v>
      </c>
      <c r="G133" s="28">
        <v>34</v>
      </c>
      <c r="H133" s="29">
        <f>G133/G134</f>
        <v>7.8886310904872387E-2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431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255</v>
      </c>
      <c r="H137" s="16">
        <f>G137/G139</f>
        <v>0.62195121951219512</v>
      </c>
    </row>
    <row r="138" spans="2:8" ht="16.5" thickBot="1" x14ac:dyDescent="0.3">
      <c r="B138"/>
      <c r="E138" s="15"/>
      <c r="F138" s="23" t="s">
        <v>138</v>
      </c>
      <c r="G138" s="28">
        <v>155</v>
      </c>
      <c r="H138" s="29">
        <f>G138/G139</f>
        <v>0.37804878048780488</v>
      </c>
    </row>
    <row r="139" spans="2:8" ht="16.5" thickBot="1" x14ac:dyDescent="0.3">
      <c r="B139"/>
      <c r="E139" s="27"/>
      <c r="F139" s="39" t="s">
        <v>15</v>
      </c>
      <c r="G139" s="45">
        <f>SUM(G137:G138)</f>
        <v>410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74</v>
      </c>
      <c r="H142" s="16">
        <f>G142/G146</f>
        <v>0.1716937354988399</v>
      </c>
    </row>
    <row r="143" spans="2:8" x14ac:dyDescent="0.25">
      <c r="E143" s="15"/>
      <c r="F143" s="11" t="s">
        <v>141</v>
      </c>
      <c r="G143" s="9">
        <v>170</v>
      </c>
      <c r="H143" s="16">
        <f>G143/G146</f>
        <v>0.39443155452436196</v>
      </c>
    </row>
    <row r="144" spans="2:8" x14ac:dyDescent="0.25">
      <c r="E144" s="15"/>
      <c r="F144" s="11" t="s">
        <v>142</v>
      </c>
      <c r="G144" s="9">
        <v>92</v>
      </c>
      <c r="H144" s="16">
        <f>G144/G146</f>
        <v>0.21345707656612528</v>
      </c>
    </row>
    <row r="145" spans="5:8" ht="16.5" thickBot="1" x14ac:dyDescent="0.3">
      <c r="E145" s="15"/>
      <c r="F145" s="23" t="s">
        <v>143</v>
      </c>
      <c r="G145" s="28">
        <v>95</v>
      </c>
      <c r="H145" s="29">
        <f>G145/G146</f>
        <v>0.22041763341067286</v>
      </c>
    </row>
    <row r="146" spans="5:8" ht="16.5" thickBot="1" x14ac:dyDescent="0.3">
      <c r="E146" s="27"/>
      <c r="F146" s="39" t="s">
        <v>15</v>
      </c>
      <c r="G146" s="45">
        <f>SUM(G142:G145)</f>
        <v>431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210</v>
      </c>
      <c r="H149" s="16">
        <f>G149/G152</f>
        <v>0.47727272727272729</v>
      </c>
    </row>
    <row r="150" spans="5:8" x14ac:dyDescent="0.25">
      <c r="E150" s="15"/>
      <c r="F150" s="11" t="s">
        <v>146</v>
      </c>
      <c r="G150" s="9">
        <v>71</v>
      </c>
      <c r="H150" s="16">
        <f>G150/G152</f>
        <v>0.16136363636363638</v>
      </c>
    </row>
    <row r="151" spans="5:8" ht="16.5" thickBot="1" x14ac:dyDescent="0.3">
      <c r="E151" s="15"/>
      <c r="F151" s="23" t="s">
        <v>147</v>
      </c>
      <c r="G151" s="28">
        <v>159</v>
      </c>
      <c r="H151" s="29">
        <f>G151/G152</f>
        <v>0.36136363636363639</v>
      </c>
    </row>
    <row r="152" spans="5:8" ht="16.5" thickBot="1" x14ac:dyDescent="0.3">
      <c r="E152" s="27"/>
      <c r="F152" s="39" t="s">
        <v>15</v>
      </c>
      <c r="G152" s="45">
        <f>SUM(G149:G151)</f>
        <v>440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177</v>
      </c>
      <c r="H155" s="16">
        <f>G155/G158</f>
        <v>0.42650602409638555</v>
      </c>
    </row>
    <row r="156" spans="5:8" x14ac:dyDescent="0.25">
      <c r="E156" s="15"/>
      <c r="F156" s="11" t="s">
        <v>150</v>
      </c>
      <c r="G156" s="9">
        <v>88</v>
      </c>
      <c r="H156" s="16">
        <f>G156/G158</f>
        <v>0.21204819277108433</v>
      </c>
    </row>
    <row r="157" spans="5:8" ht="16.5" thickBot="1" x14ac:dyDescent="0.3">
      <c r="E157" s="15"/>
      <c r="F157" s="23" t="s">
        <v>151</v>
      </c>
      <c r="G157" s="28">
        <v>150</v>
      </c>
      <c r="H157" s="29">
        <f>G157/G158</f>
        <v>0.36144578313253012</v>
      </c>
    </row>
    <row r="158" spans="5:8" ht="16.5" thickBot="1" x14ac:dyDescent="0.3">
      <c r="E158" s="27"/>
      <c r="F158" s="39" t="s">
        <v>15</v>
      </c>
      <c r="G158" s="45">
        <f>SUM(G155:G157)</f>
        <v>415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246</v>
      </c>
      <c r="H161" s="16">
        <f>G161/G163</f>
        <v>0.61042183622828783</v>
      </c>
    </row>
    <row r="162" spans="5:8" ht="16.5" thickBot="1" x14ac:dyDescent="0.3">
      <c r="E162" s="15"/>
      <c r="F162" s="23" t="s">
        <v>154</v>
      </c>
      <c r="G162" s="28">
        <v>157</v>
      </c>
      <c r="H162" s="29">
        <f>G162/G163</f>
        <v>0.38957816377171217</v>
      </c>
    </row>
    <row r="163" spans="5:8" ht="16.5" thickBot="1" x14ac:dyDescent="0.3">
      <c r="E163" s="27"/>
      <c r="F163" s="39" t="s">
        <v>15</v>
      </c>
      <c r="G163" s="45">
        <f>SUM(G161:G162)</f>
        <v>403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190</v>
      </c>
      <c r="H166" s="16">
        <f>G166/G168</f>
        <v>0.47858942065491183</v>
      </c>
    </row>
    <row r="167" spans="5:8" ht="16.5" thickBot="1" x14ac:dyDescent="0.3">
      <c r="E167" s="15"/>
      <c r="F167" s="23" t="s">
        <v>157</v>
      </c>
      <c r="G167" s="28">
        <v>207</v>
      </c>
      <c r="H167" s="29">
        <f>G167/G168</f>
        <v>0.52141057934508817</v>
      </c>
    </row>
    <row r="168" spans="5:8" ht="16.5" thickBot="1" x14ac:dyDescent="0.3">
      <c r="E168" s="27"/>
      <c r="F168" s="39" t="s">
        <v>15</v>
      </c>
      <c r="G168" s="45">
        <f>SUM(G166:G167)</f>
        <v>397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115</v>
      </c>
      <c r="H171" s="16">
        <f>G171/G176</f>
        <v>0.1202928870292887</v>
      </c>
    </row>
    <row r="172" spans="5:8" x14ac:dyDescent="0.25">
      <c r="E172" s="15"/>
      <c r="F172" s="11" t="s">
        <v>50</v>
      </c>
      <c r="G172" s="9">
        <v>621</v>
      </c>
      <c r="H172" s="16">
        <f>G172/G176</f>
        <v>0.64958158995815896</v>
      </c>
    </row>
    <row r="173" spans="5:8" x14ac:dyDescent="0.25">
      <c r="E173" s="15"/>
      <c r="F173" s="11" t="s">
        <v>160</v>
      </c>
      <c r="G173" s="9">
        <v>117</v>
      </c>
      <c r="H173" s="16">
        <f>G173/G176</f>
        <v>0.12238493723849372</v>
      </c>
    </row>
    <row r="174" spans="5:8" x14ac:dyDescent="0.25">
      <c r="E174" s="15"/>
      <c r="F174" s="11" t="s">
        <v>161</v>
      </c>
      <c r="G174" s="9">
        <v>42</v>
      </c>
      <c r="H174" s="16">
        <f>G174/G176</f>
        <v>4.3933054393305436E-2</v>
      </c>
    </row>
    <row r="175" spans="5:8" ht="16.5" thickBot="1" x14ac:dyDescent="0.3">
      <c r="E175" s="15"/>
      <c r="F175" s="23" t="s">
        <v>162</v>
      </c>
      <c r="G175" s="28">
        <v>61</v>
      </c>
      <c r="H175" s="29">
        <f>G175/G176</f>
        <v>6.3807531380753138E-2</v>
      </c>
    </row>
    <row r="176" spans="5:8" ht="16.5" thickBot="1" x14ac:dyDescent="0.3">
      <c r="E176" s="27"/>
      <c r="F176" s="39" t="s">
        <v>15</v>
      </c>
      <c r="G176" s="45">
        <f>SUM(G171:G175)</f>
        <v>956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691</v>
      </c>
      <c r="H179" s="16">
        <f>G179/G181</f>
        <v>0.80162412993039445</v>
      </c>
    </row>
    <row r="180" spans="5:8" ht="16.5" thickBot="1" x14ac:dyDescent="0.3">
      <c r="E180" s="15"/>
      <c r="F180" s="23" t="s">
        <v>165</v>
      </c>
      <c r="G180" s="28">
        <v>171</v>
      </c>
      <c r="H180" s="29">
        <f>G180/G181</f>
        <v>0.19837587006960558</v>
      </c>
    </row>
    <row r="181" spans="5:8" ht="16.5" thickBot="1" x14ac:dyDescent="0.3">
      <c r="E181" s="27"/>
      <c r="F181" s="39" t="s">
        <v>15</v>
      </c>
      <c r="G181" s="45">
        <f>SUM(G179:G180)</f>
        <v>862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646</v>
      </c>
      <c r="H184" s="16">
        <f>G184/G186</f>
        <v>0.78113663845223702</v>
      </c>
    </row>
    <row r="185" spans="5:8" ht="16.5" thickBot="1" x14ac:dyDescent="0.3">
      <c r="E185" s="15"/>
      <c r="F185" s="23" t="s">
        <v>168</v>
      </c>
      <c r="G185" s="28">
        <v>181</v>
      </c>
      <c r="H185" s="29">
        <f>G185/G186</f>
        <v>0.21886336154776301</v>
      </c>
    </row>
    <row r="186" spans="5:8" ht="16.5" thickBot="1" x14ac:dyDescent="0.3">
      <c r="E186" s="27"/>
      <c r="F186" s="39" t="s">
        <v>15</v>
      </c>
      <c r="G186" s="45">
        <f>SUM(G184:G185)</f>
        <v>827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174</v>
      </c>
      <c r="K2" s="13"/>
      <c r="L2" s="42" t="s">
        <v>16</v>
      </c>
      <c r="M2" s="14" t="s">
        <v>17</v>
      </c>
    </row>
    <row r="3" spans="1:13" x14ac:dyDescent="0.25">
      <c r="A3" s="15" t="s">
        <v>2</v>
      </c>
      <c r="B3" s="9">
        <v>3</v>
      </c>
      <c r="C3" s="16">
        <f>B3/B16</f>
        <v>5.681818181818182E-3</v>
      </c>
      <c r="E3" s="15" t="s">
        <v>56</v>
      </c>
      <c r="F3" s="8" t="s">
        <v>57</v>
      </c>
      <c r="G3" s="9">
        <v>48</v>
      </c>
      <c r="H3" s="16">
        <f>G3/G5</f>
        <v>0.52173913043478259</v>
      </c>
      <c r="J3" s="15"/>
      <c r="K3" s="8" t="s">
        <v>173</v>
      </c>
      <c r="L3" s="9">
        <v>43</v>
      </c>
      <c r="M3" s="16">
        <f>L3/L5</f>
        <v>0.68253968253968256</v>
      </c>
    </row>
    <row r="4" spans="1:13" ht="16.5" thickBot="1" x14ac:dyDescent="0.3">
      <c r="A4" s="15" t="s">
        <v>3</v>
      </c>
      <c r="B4" s="9">
        <v>44</v>
      </c>
      <c r="C4" s="16">
        <f>B4/B16</f>
        <v>8.3333333333333329E-2</v>
      </c>
      <c r="E4" s="15"/>
      <c r="F4" s="24" t="s">
        <v>58</v>
      </c>
      <c r="G4" s="28">
        <v>44</v>
      </c>
      <c r="H4" s="29">
        <f>G4/G5</f>
        <v>0.47826086956521741</v>
      </c>
      <c r="J4" s="15"/>
      <c r="K4" s="10" t="s">
        <v>172</v>
      </c>
      <c r="L4" s="28">
        <v>20</v>
      </c>
      <c r="M4" s="29">
        <f>L4/L5</f>
        <v>0.31746031746031744</v>
      </c>
    </row>
    <row r="5" spans="1:13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92</v>
      </c>
      <c r="H5" s="34">
        <f>SUM(H3:H4)</f>
        <v>1</v>
      </c>
      <c r="J5" s="27"/>
      <c r="K5" s="32" t="s">
        <v>15</v>
      </c>
      <c r="L5" s="45">
        <f>SUM(L3:L4)</f>
        <v>63</v>
      </c>
      <c r="M5" s="34">
        <f>SUM(M3:M4)</f>
        <v>1</v>
      </c>
    </row>
    <row r="6" spans="1:13" ht="16.5" thickBot="1" x14ac:dyDescent="0.3">
      <c r="A6" s="15" t="s">
        <v>5</v>
      </c>
      <c r="B6" s="9">
        <v>114</v>
      </c>
      <c r="C6" s="16">
        <f>B6/B16</f>
        <v>0.21590909090909091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216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33</v>
      </c>
      <c r="H8" s="16">
        <f>G8/G11</f>
        <v>0.30555555555555558</v>
      </c>
      <c r="J8" s="15"/>
      <c r="K8" s="8" t="s">
        <v>210</v>
      </c>
      <c r="L8" s="9">
        <v>67</v>
      </c>
      <c r="M8" s="16">
        <f>L8/L10</f>
        <v>0.6767676767676768</v>
      </c>
    </row>
    <row r="9" spans="1:13" ht="16.5" thickBot="1" x14ac:dyDescent="0.3">
      <c r="A9" s="15" t="s">
        <v>8</v>
      </c>
      <c r="B9" s="9">
        <v>2</v>
      </c>
      <c r="C9" s="16">
        <f>B9/B16</f>
        <v>3.787878787878788E-3</v>
      </c>
      <c r="E9" s="15"/>
      <c r="F9" s="8" t="s">
        <v>61</v>
      </c>
      <c r="G9" s="9">
        <v>46</v>
      </c>
      <c r="H9" s="16">
        <f>G9/G11</f>
        <v>0.42592592592592593</v>
      </c>
      <c r="J9" s="15"/>
      <c r="K9" s="24" t="s">
        <v>211</v>
      </c>
      <c r="L9" s="28">
        <v>32</v>
      </c>
      <c r="M9" s="29">
        <f>L9/L10</f>
        <v>0.32323232323232326</v>
      </c>
    </row>
    <row r="10" spans="1:13" ht="16.5" thickBot="1" x14ac:dyDescent="0.3">
      <c r="A10" s="15" t="s">
        <v>9</v>
      </c>
      <c r="B10" s="9">
        <v>12</v>
      </c>
      <c r="C10" s="16">
        <f>B10/B16</f>
        <v>2.2727272727272728E-2</v>
      </c>
      <c r="E10" s="15"/>
      <c r="F10" s="24" t="s">
        <v>62</v>
      </c>
      <c r="G10" s="28">
        <v>29</v>
      </c>
      <c r="H10" s="29">
        <f>G10/G11</f>
        <v>0.26851851851851855</v>
      </c>
      <c r="J10" s="27"/>
      <c r="K10" s="32" t="s">
        <v>15</v>
      </c>
      <c r="L10" s="45">
        <f>SUM(L8:L9)</f>
        <v>99</v>
      </c>
      <c r="M10" s="34">
        <f>SUM(M8:M9)</f>
        <v>1</v>
      </c>
    </row>
    <row r="11" spans="1:13" ht="16.5" thickBot="1" x14ac:dyDescent="0.3">
      <c r="A11" s="15" t="s">
        <v>10</v>
      </c>
      <c r="B11" s="9">
        <v>1</v>
      </c>
      <c r="C11" s="16">
        <f>B11/B16</f>
        <v>1.893939393939394E-3</v>
      </c>
      <c r="E11" s="27"/>
      <c r="F11" s="32" t="s">
        <v>15</v>
      </c>
      <c r="G11" s="45">
        <f>SUM(G8:G10)</f>
        <v>108</v>
      </c>
      <c r="H11" s="34">
        <f>SUM(H8:H10)</f>
        <v>1</v>
      </c>
    </row>
    <row r="12" spans="1:13" ht="16.5" thickBot="1" x14ac:dyDescent="0.3">
      <c r="A12" s="15" t="s">
        <v>11</v>
      </c>
      <c r="B12" s="9">
        <v>64</v>
      </c>
      <c r="C12" s="16">
        <f>B12/B16</f>
        <v>0.12121212121212122</v>
      </c>
      <c r="F12" s="4"/>
      <c r="J12" s="12" t="s">
        <v>215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213</v>
      </c>
      <c r="L13" s="9">
        <v>51</v>
      </c>
      <c r="M13" s="16">
        <f>L13/L15</f>
        <v>0.53125</v>
      </c>
    </row>
    <row r="14" spans="1:13" ht="16.5" thickBot="1" x14ac:dyDescent="0.3">
      <c r="A14" s="15" t="s">
        <v>13</v>
      </c>
      <c r="B14" s="9">
        <v>287</v>
      </c>
      <c r="C14" s="16">
        <f>B14/B16</f>
        <v>0.54356060606060608</v>
      </c>
      <c r="E14" s="21"/>
      <c r="F14" s="10" t="s">
        <v>64</v>
      </c>
      <c r="G14" s="9">
        <v>42</v>
      </c>
      <c r="H14" s="16">
        <f>G14/G17</f>
        <v>0.40776699029126212</v>
      </c>
      <c r="J14" s="15"/>
      <c r="K14" s="10" t="s">
        <v>212</v>
      </c>
      <c r="L14" s="28">
        <v>45</v>
      </c>
      <c r="M14" s="29">
        <f>L14/L15</f>
        <v>0.46875</v>
      </c>
    </row>
    <row r="15" spans="1:13" ht="16.5" thickBot="1" x14ac:dyDescent="0.3">
      <c r="A15" s="22" t="s">
        <v>14</v>
      </c>
      <c r="B15" s="28">
        <v>1</v>
      </c>
      <c r="C15" s="29">
        <f>B15/B16</f>
        <v>1.893939393939394E-3</v>
      </c>
      <c r="E15" s="21"/>
      <c r="F15" s="10" t="s">
        <v>65</v>
      </c>
      <c r="G15" s="9">
        <v>38</v>
      </c>
      <c r="H15" s="16">
        <f>G15/G17</f>
        <v>0.36893203883495146</v>
      </c>
      <c r="J15" s="27"/>
      <c r="K15" s="32" t="s">
        <v>15</v>
      </c>
      <c r="L15" s="45">
        <f>SUM(L13:L14)</f>
        <v>96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528</v>
      </c>
      <c r="C16" s="34">
        <f>SUM(C3:C15)</f>
        <v>1</v>
      </c>
      <c r="E16" s="15"/>
      <c r="F16" s="31" t="s">
        <v>66</v>
      </c>
      <c r="G16" s="28">
        <v>23</v>
      </c>
      <c r="H16" s="29">
        <f>G16/G17</f>
        <v>0.22330097087378642</v>
      </c>
    </row>
    <row r="17" spans="1:13" ht="16.5" thickBot="1" x14ac:dyDescent="0.3">
      <c r="E17" s="27"/>
      <c r="F17" s="38" t="s">
        <v>15</v>
      </c>
      <c r="G17" s="45">
        <f>SUM(G14:G16)</f>
        <v>103</v>
      </c>
      <c r="H17" s="34">
        <f>SUM(H14:H16)</f>
        <v>1</v>
      </c>
      <c r="J17" s="12" t="s">
        <v>239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241</v>
      </c>
      <c r="L18" s="9">
        <v>48</v>
      </c>
      <c r="M18" s="16">
        <f>L18/L20</f>
        <v>0.65753424657534243</v>
      </c>
    </row>
    <row r="19" spans="1:13" ht="16.5" thickBot="1" x14ac:dyDescent="0.3">
      <c r="A19" s="15" t="s">
        <v>19</v>
      </c>
      <c r="B19" s="9">
        <v>10</v>
      </c>
      <c r="C19" s="16">
        <f>B19/B24</f>
        <v>2.0964360587002098E-2</v>
      </c>
      <c r="E19" s="12" t="s">
        <v>67</v>
      </c>
      <c r="F19" s="13"/>
      <c r="G19" s="42" t="s">
        <v>16</v>
      </c>
      <c r="H19" s="19" t="s">
        <v>17</v>
      </c>
      <c r="J19" s="15"/>
      <c r="K19" s="10" t="s">
        <v>240</v>
      </c>
      <c r="L19" s="28">
        <v>25</v>
      </c>
      <c r="M19" s="29">
        <f>L19/L20</f>
        <v>0.34246575342465752</v>
      </c>
    </row>
    <row r="20" spans="1:13" ht="16.5" thickBot="1" x14ac:dyDescent="0.3">
      <c r="A20" s="15" t="s">
        <v>20</v>
      </c>
      <c r="B20" s="9">
        <v>11</v>
      </c>
      <c r="C20" s="16">
        <f>B20/B24</f>
        <v>2.3060796645702306E-2</v>
      </c>
      <c r="E20" s="15"/>
      <c r="F20" s="11" t="s">
        <v>68</v>
      </c>
      <c r="G20" s="9">
        <v>57</v>
      </c>
      <c r="H20" s="16">
        <f>G20/G22</f>
        <v>0.59375</v>
      </c>
      <c r="J20" s="27"/>
      <c r="K20" s="32" t="s">
        <v>15</v>
      </c>
      <c r="L20" s="45">
        <f>SUM(L18:L19)</f>
        <v>73</v>
      </c>
      <c r="M20" s="34">
        <f>SUM(M18:M19)</f>
        <v>1</v>
      </c>
    </row>
    <row r="21" spans="1:13" ht="16.5" thickBot="1" x14ac:dyDescent="0.3">
      <c r="A21" s="15" t="s">
        <v>21</v>
      </c>
      <c r="B21" s="9">
        <v>139</v>
      </c>
      <c r="C21" s="16">
        <f>B21/B24</f>
        <v>0.29140461215932911</v>
      </c>
      <c r="E21" s="15"/>
      <c r="F21" s="23" t="s">
        <v>69</v>
      </c>
      <c r="G21" s="28">
        <v>39</v>
      </c>
      <c r="H21" s="29">
        <f>G21/G22</f>
        <v>0.40625</v>
      </c>
    </row>
    <row r="22" spans="1:13" ht="16.5" thickBot="1" x14ac:dyDescent="0.3">
      <c r="A22" s="15" t="s">
        <v>22</v>
      </c>
      <c r="B22" s="9">
        <v>7</v>
      </c>
      <c r="C22" s="16">
        <f>B22/B24</f>
        <v>1.4675052410901468E-2</v>
      </c>
      <c r="E22" s="27"/>
      <c r="F22" s="39" t="s">
        <v>15</v>
      </c>
      <c r="G22" s="45">
        <f>SUM(G20:G21)</f>
        <v>96</v>
      </c>
      <c r="H22" s="34">
        <f>SUM(H20:H21)</f>
        <v>1</v>
      </c>
      <c r="J22" s="12" t="s">
        <v>263</v>
      </c>
      <c r="K22" s="13"/>
      <c r="L22" s="44" t="s">
        <v>16</v>
      </c>
      <c r="M22" s="19" t="s">
        <v>17</v>
      </c>
    </row>
    <row r="23" spans="1:13" ht="16.5" thickBot="1" x14ac:dyDescent="0.3">
      <c r="A23" s="22" t="s">
        <v>23</v>
      </c>
      <c r="B23" s="28">
        <v>310</v>
      </c>
      <c r="C23" s="29">
        <f>B23/B24</f>
        <v>0.64989517819706499</v>
      </c>
      <c r="F23" s="3"/>
      <c r="J23" s="15"/>
      <c r="K23" s="8" t="s">
        <v>265</v>
      </c>
      <c r="L23" s="9">
        <v>123</v>
      </c>
      <c r="M23" s="16">
        <f>L23/L25</f>
        <v>0.67213114754098358</v>
      </c>
    </row>
    <row r="24" spans="1:13" ht="16.5" thickBot="1" x14ac:dyDescent="0.3">
      <c r="A24" s="35" t="s">
        <v>15</v>
      </c>
      <c r="B24" s="45">
        <f>SUM(B19:B23)</f>
        <v>477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J24" s="15"/>
      <c r="K24" s="10" t="s">
        <v>264</v>
      </c>
      <c r="L24" s="28">
        <v>60</v>
      </c>
      <c r="M24" s="29">
        <f>L24/L25</f>
        <v>0.32786885245901637</v>
      </c>
    </row>
    <row r="25" spans="1:13" ht="16.5" thickBot="1" x14ac:dyDescent="0.3">
      <c r="E25" s="15"/>
      <c r="F25" s="11" t="s">
        <v>71</v>
      </c>
      <c r="G25" s="9">
        <v>46</v>
      </c>
      <c r="H25" s="16">
        <f>G25/G29</f>
        <v>0.46938775510204084</v>
      </c>
      <c r="J25" s="27"/>
      <c r="K25" s="32" t="s">
        <v>15</v>
      </c>
      <c r="L25" s="45">
        <f>SUM(L23:L24)</f>
        <v>183</v>
      </c>
      <c r="M25" s="34">
        <f>SUM(M23:M24)</f>
        <v>1</v>
      </c>
    </row>
    <row r="26" spans="1:13" x14ac:dyDescent="0.25">
      <c r="A26" s="12" t="s">
        <v>37</v>
      </c>
      <c r="B26" s="42" t="s">
        <v>16</v>
      </c>
      <c r="C26" s="19" t="s">
        <v>17</v>
      </c>
      <c r="E26" s="15"/>
      <c r="F26" s="11" t="s">
        <v>72</v>
      </c>
      <c r="G26" s="9">
        <v>9</v>
      </c>
      <c r="H26" s="16">
        <f>G26/G29</f>
        <v>9.1836734693877556E-2</v>
      </c>
    </row>
    <row r="27" spans="1:13" x14ac:dyDescent="0.25">
      <c r="A27" s="15" t="s">
        <v>38</v>
      </c>
      <c r="B27" s="9">
        <v>73</v>
      </c>
      <c r="C27" s="16">
        <f>B27/B29</f>
        <v>0.20391061452513967</v>
      </c>
      <c r="E27" s="15"/>
      <c r="F27" s="11" t="s">
        <v>73</v>
      </c>
      <c r="G27" s="9">
        <v>12</v>
      </c>
      <c r="H27" s="16">
        <f>G27/G29</f>
        <v>0.12244897959183673</v>
      </c>
    </row>
    <row r="28" spans="1:13" ht="16.5" thickBot="1" x14ac:dyDescent="0.3">
      <c r="A28" s="22" t="s">
        <v>39</v>
      </c>
      <c r="B28" s="28">
        <v>285</v>
      </c>
      <c r="C28" s="29">
        <f>B28/B29</f>
        <v>0.7960893854748603</v>
      </c>
      <c r="E28" s="15"/>
      <c r="F28" s="23" t="s">
        <v>74</v>
      </c>
      <c r="G28" s="28">
        <v>31</v>
      </c>
      <c r="H28" s="29">
        <f>G28/G29</f>
        <v>0.31632653061224492</v>
      </c>
    </row>
    <row r="29" spans="1:13" ht="16.5" thickBot="1" x14ac:dyDescent="0.3">
      <c r="A29" s="32" t="s">
        <v>15</v>
      </c>
      <c r="B29" s="45">
        <f>SUM(B27:B28)</f>
        <v>358</v>
      </c>
      <c r="C29" s="34">
        <f>SUM(C27:C28)</f>
        <v>1</v>
      </c>
      <c r="E29" s="27"/>
      <c r="F29" s="39" t="s">
        <v>15</v>
      </c>
      <c r="G29" s="45">
        <f>SUM(G25:G28)</f>
        <v>98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52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53</v>
      </c>
      <c r="B32" s="9">
        <v>290</v>
      </c>
      <c r="C32" s="16">
        <f>B32/B34</f>
        <v>0.66210045662100458</v>
      </c>
      <c r="E32" s="15"/>
      <c r="F32" s="11" t="s">
        <v>628</v>
      </c>
      <c r="G32" s="95">
        <v>31</v>
      </c>
      <c r="H32" s="16">
        <f>G32/G37</f>
        <v>0.34065934065934067</v>
      </c>
    </row>
    <row r="33" spans="1:8" ht="16.5" thickBot="1" x14ac:dyDescent="0.3">
      <c r="A33" s="22" t="s">
        <v>54</v>
      </c>
      <c r="B33" s="28">
        <v>148</v>
      </c>
      <c r="C33" s="29">
        <f>B33/B34</f>
        <v>0.33789954337899542</v>
      </c>
      <c r="E33" s="15"/>
      <c r="F33" s="11" t="s">
        <v>629</v>
      </c>
      <c r="G33" s="95">
        <v>21</v>
      </c>
      <c r="H33" s="16">
        <f>G33/G37</f>
        <v>0.23076923076923078</v>
      </c>
    </row>
    <row r="34" spans="1:8" ht="16.5" thickBot="1" x14ac:dyDescent="0.3">
      <c r="A34" s="32" t="s">
        <v>15</v>
      </c>
      <c r="B34" s="45">
        <f>SUM(B32:B33)</f>
        <v>438</v>
      </c>
      <c r="C34" s="34">
        <f>SUM(C32:C33)</f>
        <v>1</v>
      </c>
      <c r="E34" s="15"/>
      <c r="F34" s="11" t="s">
        <v>630</v>
      </c>
      <c r="G34" s="95">
        <v>15</v>
      </c>
      <c r="H34" s="16">
        <f>G34/G37</f>
        <v>0.16483516483516483</v>
      </c>
    </row>
    <row r="35" spans="1:8" x14ac:dyDescent="0.25">
      <c r="E35" s="15"/>
      <c r="F35" s="11" t="s">
        <v>631</v>
      </c>
      <c r="G35" s="95">
        <v>15</v>
      </c>
      <c r="H35" s="16">
        <f>G35/G37</f>
        <v>0.16483516483516483</v>
      </c>
    </row>
    <row r="36" spans="1:8" ht="16.5" thickBot="1" x14ac:dyDescent="0.3">
      <c r="E36" s="15"/>
      <c r="F36" s="23" t="s">
        <v>632</v>
      </c>
      <c r="G36" s="96">
        <v>9</v>
      </c>
      <c r="H36" s="29">
        <f>G36/G37</f>
        <v>9.8901098901098897E-2</v>
      </c>
    </row>
    <row r="37" spans="1:8" ht="16.5" thickBot="1" x14ac:dyDescent="0.3">
      <c r="E37" s="27"/>
      <c r="F37" s="39" t="s">
        <v>15</v>
      </c>
      <c r="G37" s="97">
        <f>SUM(G32:G36)</f>
        <v>91</v>
      </c>
      <c r="H37" s="37">
        <f>SUM(H32:H36)</f>
        <v>0.99999999999999989</v>
      </c>
    </row>
    <row r="38" spans="1:8" ht="16.5" thickBot="1" x14ac:dyDescent="0.3">
      <c r="F38" s="3"/>
    </row>
    <row r="39" spans="1:8" x14ac:dyDescent="0.25"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46</v>
      </c>
      <c r="H40" s="16">
        <f>G40/G44</f>
        <v>0.5168539325842697</v>
      </c>
    </row>
    <row r="41" spans="1:8" x14ac:dyDescent="0.25">
      <c r="E41" s="15"/>
      <c r="F41" s="11" t="s">
        <v>77</v>
      </c>
      <c r="G41" s="9">
        <v>18</v>
      </c>
      <c r="H41" s="16">
        <f>G41/G44</f>
        <v>0.20224719101123595</v>
      </c>
    </row>
    <row r="42" spans="1:8" x14ac:dyDescent="0.25">
      <c r="B42"/>
      <c r="E42" s="15"/>
      <c r="F42" s="11" t="s">
        <v>78</v>
      </c>
      <c r="G42" s="9">
        <v>15</v>
      </c>
      <c r="H42" s="16">
        <f>G42/G44</f>
        <v>0.16853932584269662</v>
      </c>
    </row>
    <row r="43" spans="1:8" ht="16.5" thickBot="1" x14ac:dyDescent="0.3">
      <c r="B43"/>
      <c r="E43" s="15"/>
      <c r="F43" s="23" t="s">
        <v>79</v>
      </c>
      <c r="G43" s="28">
        <v>10</v>
      </c>
      <c r="H43" s="29">
        <f>G43/G44</f>
        <v>0.11235955056179775</v>
      </c>
    </row>
    <row r="44" spans="1:8" ht="16.5" thickBot="1" x14ac:dyDescent="0.3">
      <c r="B44"/>
      <c r="E44" s="27"/>
      <c r="F44" s="39" t="s">
        <v>15</v>
      </c>
      <c r="G44" s="45">
        <f>SUM(G40:G43)</f>
        <v>89</v>
      </c>
      <c r="H44" s="34">
        <f>SUM(H40:H43)</f>
        <v>1</v>
      </c>
    </row>
    <row r="45" spans="1:8" ht="16.5" thickBot="1" x14ac:dyDescent="0.3">
      <c r="B45"/>
      <c r="E45" s="4"/>
      <c r="F45" s="3"/>
      <c r="G45" s="43"/>
      <c r="H45" s="4"/>
    </row>
    <row r="46" spans="1:8" x14ac:dyDescent="0.25">
      <c r="B46"/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58</v>
      </c>
      <c r="H47" s="16">
        <f>G47/G49</f>
        <v>0.78378378378378377</v>
      </c>
    </row>
    <row r="48" spans="1:8" ht="16.5" thickBot="1" x14ac:dyDescent="0.3">
      <c r="B48"/>
      <c r="E48" s="15"/>
      <c r="F48" s="23" t="s">
        <v>82</v>
      </c>
      <c r="G48" s="28">
        <v>16</v>
      </c>
      <c r="H48" s="29">
        <f>G48/G49</f>
        <v>0.21621621621621623</v>
      </c>
    </row>
    <row r="49" spans="2:8" ht="16.5" thickBot="1" x14ac:dyDescent="0.3">
      <c r="B49"/>
      <c r="E49" s="27"/>
      <c r="F49" s="39" t="s">
        <v>15</v>
      </c>
      <c r="G49" s="45">
        <f>SUM(G47:G48)</f>
        <v>74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61</v>
      </c>
      <c r="H52" s="16">
        <f>G52/G54</f>
        <v>0.79220779220779225</v>
      </c>
    </row>
    <row r="53" spans="2:8" ht="16.5" thickBot="1" x14ac:dyDescent="0.3">
      <c r="B53"/>
      <c r="E53" s="15"/>
      <c r="F53" s="23" t="s">
        <v>85</v>
      </c>
      <c r="G53" s="28">
        <v>16</v>
      </c>
      <c r="H53" s="29">
        <f>G53/G54</f>
        <v>0.20779220779220781</v>
      </c>
    </row>
    <row r="54" spans="2:8" ht="16.5" thickBot="1" x14ac:dyDescent="0.3">
      <c r="B54"/>
      <c r="E54" s="27"/>
      <c r="F54" s="39" t="s">
        <v>15</v>
      </c>
      <c r="G54" s="45">
        <f>SUM(G52:G53)</f>
        <v>77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26</v>
      </c>
      <c r="H57" s="16">
        <f>G57/G59</f>
        <v>0.31707317073170732</v>
      </c>
    </row>
    <row r="58" spans="2:8" ht="16.5" thickBot="1" x14ac:dyDescent="0.3">
      <c r="B58"/>
      <c r="E58" s="15"/>
      <c r="F58" s="23" t="s">
        <v>88</v>
      </c>
      <c r="G58" s="28">
        <v>56</v>
      </c>
      <c r="H58" s="29">
        <f>G58/G59</f>
        <v>0.68292682926829273</v>
      </c>
    </row>
    <row r="59" spans="2:8" ht="16.5" thickBot="1" x14ac:dyDescent="0.3">
      <c r="B59"/>
      <c r="E59" s="27"/>
      <c r="F59" s="39" t="s">
        <v>15</v>
      </c>
      <c r="G59" s="45">
        <f>SUM(G57:G58)</f>
        <v>82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43</v>
      </c>
      <c r="H62" s="16">
        <f>G62/G64</f>
        <v>0.51807228915662651</v>
      </c>
    </row>
    <row r="63" spans="2:8" ht="16.5" thickBot="1" x14ac:dyDescent="0.3">
      <c r="B63"/>
      <c r="E63" s="15"/>
      <c r="F63" s="23" t="s">
        <v>91</v>
      </c>
      <c r="G63" s="28">
        <v>40</v>
      </c>
      <c r="H63" s="29">
        <f>G63/G64</f>
        <v>0.48192771084337349</v>
      </c>
    </row>
    <row r="64" spans="2:8" ht="16.5" thickBot="1" x14ac:dyDescent="0.3">
      <c r="B64"/>
      <c r="E64" s="27"/>
      <c r="F64" s="39" t="s">
        <v>15</v>
      </c>
      <c r="G64" s="45">
        <f>SUM(G62:G63)</f>
        <v>83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60</v>
      </c>
      <c r="H67" s="16">
        <f>G67/G70</f>
        <v>0.49180327868852458</v>
      </c>
    </row>
    <row r="68" spans="2:8" x14ac:dyDescent="0.25">
      <c r="B68"/>
      <c r="E68" s="15"/>
      <c r="F68" s="11" t="s">
        <v>94</v>
      </c>
      <c r="G68" s="9">
        <v>23</v>
      </c>
      <c r="H68" s="16">
        <f>G68/G70</f>
        <v>0.18852459016393441</v>
      </c>
    </row>
    <row r="69" spans="2:8" ht="16.5" thickBot="1" x14ac:dyDescent="0.3">
      <c r="B69"/>
      <c r="E69" s="15"/>
      <c r="F69" s="23" t="s">
        <v>95</v>
      </c>
      <c r="G69" s="28">
        <v>39</v>
      </c>
      <c r="H69" s="29">
        <f>G69/G70</f>
        <v>0.31967213114754101</v>
      </c>
    </row>
    <row r="70" spans="2:8" ht="16.5" thickBot="1" x14ac:dyDescent="0.3">
      <c r="B70"/>
      <c r="E70" s="27"/>
      <c r="F70" s="39" t="s">
        <v>15</v>
      </c>
      <c r="G70" s="45">
        <f>SUM(G67:G69)</f>
        <v>122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31</v>
      </c>
      <c r="H73" s="16">
        <f>G73/G75</f>
        <v>0.27433628318584069</v>
      </c>
    </row>
    <row r="74" spans="2:8" ht="16.5" thickBot="1" x14ac:dyDescent="0.3">
      <c r="B74"/>
      <c r="E74" s="15"/>
      <c r="F74" s="23" t="s">
        <v>98</v>
      </c>
      <c r="G74" s="28">
        <v>82</v>
      </c>
      <c r="H74" s="29">
        <f>G74/G75</f>
        <v>0.72566371681415931</v>
      </c>
    </row>
    <row r="75" spans="2:8" ht="16.5" thickBot="1" x14ac:dyDescent="0.3">
      <c r="B75"/>
      <c r="E75" s="27"/>
      <c r="F75" s="39" t="s">
        <v>15</v>
      </c>
      <c r="G75" s="45">
        <f>SUM(G73:G74)</f>
        <v>113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36</v>
      </c>
      <c r="H78" s="16">
        <f>G78/G82</f>
        <v>0.31578947368421051</v>
      </c>
    </row>
    <row r="79" spans="2:8" x14ac:dyDescent="0.25">
      <c r="B79"/>
      <c r="E79" s="22"/>
      <c r="F79" s="23" t="s">
        <v>101</v>
      </c>
      <c r="G79" s="28">
        <v>10</v>
      </c>
      <c r="H79" s="29">
        <f>G79/G82</f>
        <v>8.771929824561403E-2</v>
      </c>
    </row>
    <row r="80" spans="2:8" x14ac:dyDescent="0.25">
      <c r="B80"/>
      <c r="E80" s="15"/>
      <c r="F80" s="11" t="s">
        <v>635</v>
      </c>
      <c r="G80" s="9">
        <v>55</v>
      </c>
      <c r="H80" s="16">
        <f>G80/G82</f>
        <v>0.48245614035087719</v>
      </c>
    </row>
    <row r="81" spans="2:8" ht="16.5" thickBot="1" x14ac:dyDescent="0.3">
      <c r="B81"/>
      <c r="E81" s="17"/>
      <c r="F81" s="91" t="s">
        <v>636</v>
      </c>
      <c r="G81" s="40">
        <v>13</v>
      </c>
      <c r="H81" s="41">
        <f>G81/G82</f>
        <v>0.11403508771929824</v>
      </c>
    </row>
    <row r="82" spans="2:8" ht="16.5" thickBot="1" x14ac:dyDescent="0.3">
      <c r="B82"/>
      <c r="E82" s="104"/>
      <c r="F82" s="105" t="s">
        <v>15</v>
      </c>
      <c r="G82" s="106">
        <f>SUM(G78:G81)</f>
        <v>114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50</v>
      </c>
      <c r="H85" s="16">
        <f>G85/G88</f>
        <v>0.43859649122807015</v>
      </c>
    </row>
    <row r="86" spans="2:8" x14ac:dyDescent="0.25">
      <c r="B86"/>
      <c r="E86" s="15"/>
      <c r="F86" s="11" t="s">
        <v>104</v>
      </c>
      <c r="G86" s="9">
        <v>21</v>
      </c>
      <c r="H86" s="16">
        <f>G86/G88</f>
        <v>0.18421052631578946</v>
      </c>
    </row>
    <row r="87" spans="2:8" ht="16.5" thickBot="1" x14ac:dyDescent="0.3">
      <c r="B87"/>
      <c r="E87" s="15"/>
      <c r="F87" s="23" t="s">
        <v>105</v>
      </c>
      <c r="G87" s="28">
        <v>43</v>
      </c>
      <c r="H87" s="29">
        <f>G87/G88</f>
        <v>0.37719298245614036</v>
      </c>
    </row>
    <row r="88" spans="2:8" ht="16.5" thickBot="1" x14ac:dyDescent="0.3">
      <c r="B88"/>
      <c r="E88" s="27"/>
      <c r="F88" s="39" t="s">
        <v>15</v>
      </c>
      <c r="G88" s="45">
        <f>SUM(G85:G87)</f>
        <v>114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78</v>
      </c>
      <c r="H91" s="16">
        <f>G91/G93</f>
        <v>0.66666666666666663</v>
      </c>
    </row>
    <row r="92" spans="2:8" ht="16.5" thickBot="1" x14ac:dyDescent="0.3">
      <c r="B92"/>
      <c r="E92" s="15"/>
      <c r="F92" s="23" t="s">
        <v>108</v>
      </c>
      <c r="G92" s="28">
        <v>39</v>
      </c>
      <c r="H92" s="29">
        <f>G92/G93</f>
        <v>0.33333333333333331</v>
      </c>
    </row>
    <row r="93" spans="2:8" ht="16.5" thickBot="1" x14ac:dyDescent="0.3">
      <c r="B93"/>
      <c r="E93" s="27"/>
      <c r="F93" s="39" t="s">
        <v>15</v>
      </c>
      <c r="G93" s="45">
        <f>SUM(G91:G92)</f>
        <v>117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67</v>
      </c>
      <c r="H96" s="16">
        <f>G96/G98</f>
        <v>0.61467889908256879</v>
      </c>
    </row>
    <row r="97" spans="2:8" ht="16.5" thickBot="1" x14ac:dyDescent="0.3">
      <c r="B97"/>
      <c r="E97" s="15"/>
      <c r="F97" s="23" t="s">
        <v>111</v>
      </c>
      <c r="G97" s="28">
        <v>42</v>
      </c>
      <c r="H97" s="29">
        <f>G97/G98</f>
        <v>0.38532110091743121</v>
      </c>
    </row>
    <row r="98" spans="2:8" ht="16.5" thickBot="1" x14ac:dyDescent="0.3">
      <c r="B98"/>
      <c r="E98" s="27"/>
      <c r="F98" s="39" t="s">
        <v>15</v>
      </c>
      <c r="G98" s="45">
        <f>SUM(G96:G97)</f>
        <v>109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40</v>
      </c>
      <c r="H101" s="16">
        <f>G101/G103</f>
        <v>0.70175438596491224</v>
      </c>
    </row>
    <row r="102" spans="2:8" ht="16.5" thickBot="1" x14ac:dyDescent="0.3">
      <c r="B102"/>
      <c r="E102" s="15"/>
      <c r="F102" s="23" t="s">
        <v>114</v>
      </c>
      <c r="G102" s="28">
        <v>17</v>
      </c>
      <c r="H102" s="29">
        <f>G102/G103</f>
        <v>0.2982456140350877</v>
      </c>
    </row>
    <row r="103" spans="2:8" ht="16.5" thickBot="1" x14ac:dyDescent="0.3">
      <c r="B103"/>
      <c r="E103" s="27"/>
      <c r="F103" s="39" t="s">
        <v>15</v>
      </c>
      <c r="G103" s="45">
        <f>SUM(G101:G102)</f>
        <v>57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20</v>
      </c>
      <c r="H106" s="16">
        <f>G106/G108</f>
        <v>0.35714285714285715</v>
      </c>
    </row>
    <row r="107" spans="2:8" ht="16.5" thickBot="1" x14ac:dyDescent="0.3">
      <c r="B107"/>
      <c r="E107" s="15"/>
      <c r="F107" s="23" t="s">
        <v>117</v>
      </c>
      <c r="G107" s="28">
        <v>36</v>
      </c>
      <c r="H107" s="29">
        <f>G107/G108</f>
        <v>0.6428571428571429</v>
      </c>
    </row>
    <row r="108" spans="2:8" ht="16.5" thickBot="1" x14ac:dyDescent="0.3">
      <c r="B108"/>
      <c r="E108" s="27"/>
      <c r="F108" s="39" t="s">
        <v>15</v>
      </c>
      <c r="G108" s="45">
        <f>SUM(G106:G107)</f>
        <v>56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41</v>
      </c>
      <c r="H111" s="16">
        <f>G111/G116</f>
        <v>0.48809523809523808</v>
      </c>
    </row>
    <row r="112" spans="2:8" x14ac:dyDescent="0.25">
      <c r="B112"/>
      <c r="E112" s="15"/>
      <c r="F112" s="11" t="s">
        <v>120</v>
      </c>
      <c r="G112" s="9">
        <v>7</v>
      </c>
      <c r="H112" s="16">
        <f>G112/G116</f>
        <v>8.3333333333333329E-2</v>
      </c>
    </row>
    <row r="113" spans="2:8" x14ac:dyDescent="0.25">
      <c r="B113"/>
      <c r="E113" s="15"/>
      <c r="F113" s="11" t="s">
        <v>121</v>
      </c>
      <c r="G113" s="9">
        <v>16</v>
      </c>
      <c r="H113" s="16">
        <f>G113/G116</f>
        <v>0.19047619047619047</v>
      </c>
    </row>
    <row r="114" spans="2:8" x14ac:dyDescent="0.25">
      <c r="B114"/>
      <c r="E114" s="15"/>
      <c r="F114" s="11" t="s">
        <v>122</v>
      </c>
      <c r="G114" s="9">
        <v>10</v>
      </c>
      <c r="H114" s="16">
        <f>G114/G116</f>
        <v>0.11904761904761904</v>
      </c>
    </row>
    <row r="115" spans="2:8" ht="16.5" thickBot="1" x14ac:dyDescent="0.3">
      <c r="B115"/>
      <c r="E115" s="15"/>
      <c r="F115" s="23" t="s">
        <v>123</v>
      </c>
      <c r="G115" s="28">
        <v>10</v>
      </c>
      <c r="H115" s="29">
        <f>G115/G116</f>
        <v>0.11904761904761904</v>
      </c>
    </row>
    <row r="116" spans="2:8" ht="16.5" thickBot="1" x14ac:dyDescent="0.3">
      <c r="B116"/>
      <c r="E116" s="27"/>
      <c r="F116" s="39" t="s">
        <v>15</v>
      </c>
      <c r="G116" s="45">
        <f>SUM(G111:G115)</f>
        <v>84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41</v>
      </c>
      <c r="H119" s="16">
        <f>G119/G121</f>
        <v>0.51249999999999996</v>
      </c>
    </row>
    <row r="120" spans="2:8" ht="16.5" thickBot="1" x14ac:dyDescent="0.3">
      <c r="B120"/>
      <c r="E120" s="15"/>
      <c r="F120" s="23" t="s">
        <v>126</v>
      </c>
      <c r="G120" s="28">
        <v>39</v>
      </c>
      <c r="H120" s="29">
        <f>G120/G121</f>
        <v>0.48749999999999999</v>
      </c>
    </row>
    <row r="121" spans="2:8" ht="16.5" thickBot="1" x14ac:dyDescent="0.3">
      <c r="B121"/>
      <c r="E121" s="27"/>
      <c r="F121" s="39" t="s">
        <v>15</v>
      </c>
      <c r="G121" s="45">
        <f>SUM(G119:G120)</f>
        <v>80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44</v>
      </c>
      <c r="H124" s="16">
        <f>G124/G127</f>
        <v>0.52380952380952384</v>
      </c>
    </row>
    <row r="125" spans="2:8" x14ac:dyDescent="0.25">
      <c r="B125"/>
      <c r="E125" s="15"/>
      <c r="F125" s="11" t="s">
        <v>129</v>
      </c>
      <c r="G125" s="9">
        <v>13</v>
      </c>
      <c r="H125" s="16">
        <f>G125/G127</f>
        <v>0.15476190476190477</v>
      </c>
    </row>
    <row r="126" spans="2:8" ht="16.5" thickBot="1" x14ac:dyDescent="0.3">
      <c r="B126"/>
      <c r="E126" s="15"/>
      <c r="F126" s="23" t="s">
        <v>130</v>
      </c>
      <c r="G126" s="28">
        <v>27</v>
      </c>
      <c r="H126" s="29">
        <f>G126/G127</f>
        <v>0.32142857142857145</v>
      </c>
    </row>
    <row r="127" spans="2:8" ht="16.5" thickBot="1" x14ac:dyDescent="0.3">
      <c r="B127"/>
      <c r="E127" s="27"/>
      <c r="F127" s="39" t="s">
        <v>15</v>
      </c>
      <c r="G127" s="45">
        <f>SUM(G124:G126)</f>
        <v>84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44</v>
      </c>
      <c r="H130" s="16">
        <f>G130/G134</f>
        <v>0.53658536585365857</v>
      </c>
    </row>
    <row r="131" spans="2:8" x14ac:dyDescent="0.25">
      <c r="B131"/>
      <c r="E131" s="15"/>
      <c r="F131" s="11" t="s">
        <v>133</v>
      </c>
      <c r="G131" s="9">
        <v>7</v>
      </c>
      <c r="H131" s="16">
        <f>G131/G134</f>
        <v>8.5365853658536592E-2</v>
      </c>
    </row>
    <row r="132" spans="2:8" x14ac:dyDescent="0.25">
      <c r="B132"/>
      <c r="E132" s="15"/>
      <c r="F132" s="11" t="s">
        <v>134</v>
      </c>
      <c r="G132" s="9">
        <v>27</v>
      </c>
      <c r="H132" s="16">
        <f>G132/G134</f>
        <v>0.32926829268292684</v>
      </c>
    </row>
    <row r="133" spans="2:8" ht="16.5" thickBot="1" x14ac:dyDescent="0.3">
      <c r="B133"/>
      <c r="E133" s="15"/>
      <c r="F133" s="23" t="s">
        <v>135</v>
      </c>
      <c r="G133" s="28">
        <v>4</v>
      </c>
      <c r="H133" s="29">
        <f>G133/G134</f>
        <v>4.878048780487805E-2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82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55</v>
      </c>
      <c r="H137" s="16">
        <f>G137/G139</f>
        <v>0.6470588235294118</v>
      </c>
    </row>
    <row r="138" spans="2:8" ht="16.5" thickBot="1" x14ac:dyDescent="0.3">
      <c r="E138" s="15"/>
      <c r="F138" s="23" t="s">
        <v>138</v>
      </c>
      <c r="G138" s="28">
        <v>30</v>
      </c>
      <c r="H138" s="29">
        <f>G138/G139</f>
        <v>0.35294117647058826</v>
      </c>
    </row>
    <row r="139" spans="2:8" ht="16.5" thickBot="1" x14ac:dyDescent="0.3">
      <c r="E139" s="27"/>
      <c r="F139" s="39" t="s">
        <v>15</v>
      </c>
      <c r="G139" s="45">
        <f>SUM(G137:G138)</f>
        <v>85</v>
      </c>
      <c r="H139" s="34">
        <f>SUM(H137:H138)</f>
        <v>1</v>
      </c>
    </row>
    <row r="140" spans="2:8" ht="16.5" thickBot="1" x14ac:dyDescent="0.3"/>
    <row r="141" spans="2:8" x14ac:dyDescent="0.25"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E142" s="15"/>
      <c r="F142" s="11" t="s">
        <v>140</v>
      </c>
      <c r="G142" s="9">
        <v>22</v>
      </c>
      <c r="H142" s="16">
        <f>G142/G146</f>
        <v>0.26506024096385544</v>
      </c>
    </row>
    <row r="143" spans="2:8" x14ac:dyDescent="0.25">
      <c r="E143" s="15"/>
      <c r="F143" s="11" t="s">
        <v>141</v>
      </c>
      <c r="G143" s="9">
        <v>36</v>
      </c>
      <c r="H143" s="16">
        <f>G143/G146</f>
        <v>0.43373493975903615</v>
      </c>
    </row>
    <row r="144" spans="2:8" x14ac:dyDescent="0.25">
      <c r="E144" s="15"/>
      <c r="F144" s="11" t="s">
        <v>142</v>
      </c>
      <c r="G144" s="9">
        <v>16</v>
      </c>
      <c r="H144" s="16">
        <f>G144/G146</f>
        <v>0.19277108433734941</v>
      </c>
    </row>
    <row r="145" spans="5:8" ht="16.5" thickBot="1" x14ac:dyDescent="0.3">
      <c r="E145" s="15"/>
      <c r="F145" s="23" t="s">
        <v>143</v>
      </c>
      <c r="G145" s="28">
        <v>9</v>
      </c>
      <c r="H145" s="29">
        <f>G145/G146</f>
        <v>0.10843373493975904</v>
      </c>
    </row>
    <row r="146" spans="5:8" ht="16.5" thickBot="1" x14ac:dyDescent="0.3">
      <c r="E146" s="27"/>
      <c r="F146" s="39" t="s">
        <v>15</v>
      </c>
      <c r="G146" s="45">
        <f>SUM(G142:G145)</f>
        <v>83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39</v>
      </c>
      <c r="H149" s="16">
        <f>G149/G152</f>
        <v>0.4642857142857143</v>
      </c>
    </row>
    <row r="150" spans="5:8" x14ac:dyDescent="0.25">
      <c r="E150" s="15"/>
      <c r="F150" s="11" t="s">
        <v>146</v>
      </c>
      <c r="G150" s="9">
        <v>14</v>
      </c>
      <c r="H150" s="16">
        <f>G150/G152</f>
        <v>0.16666666666666666</v>
      </c>
    </row>
    <row r="151" spans="5:8" ht="16.5" thickBot="1" x14ac:dyDescent="0.3">
      <c r="E151" s="15"/>
      <c r="F151" s="23" t="s">
        <v>147</v>
      </c>
      <c r="G151" s="28">
        <v>31</v>
      </c>
      <c r="H151" s="29">
        <f>G151/G152</f>
        <v>0.36904761904761907</v>
      </c>
    </row>
    <row r="152" spans="5:8" ht="16.5" thickBot="1" x14ac:dyDescent="0.3">
      <c r="E152" s="27"/>
      <c r="F152" s="39" t="s">
        <v>15</v>
      </c>
      <c r="G152" s="45">
        <f>SUM(G149:G151)</f>
        <v>84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37</v>
      </c>
      <c r="H155" s="16">
        <f>G155/G158</f>
        <v>0.45121951219512196</v>
      </c>
    </row>
    <row r="156" spans="5:8" x14ac:dyDescent="0.25">
      <c r="E156" s="15"/>
      <c r="F156" s="11" t="s">
        <v>150</v>
      </c>
      <c r="G156" s="9">
        <v>10</v>
      </c>
      <c r="H156" s="16">
        <f>G156/G158</f>
        <v>0.12195121951219512</v>
      </c>
    </row>
    <row r="157" spans="5:8" ht="16.5" thickBot="1" x14ac:dyDescent="0.3">
      <c r="E157" s="15"/>
      <c r="F157" s="23" t="s">
        <v>151</v>
      </c>
      <c r="G157" s="28">
        <v>35</v>
      </c>
      <c r="H157" s="29">
        <f>G157/G158</f>
        <v>0.42682926829268292</v>
      </c>
    </row>
    <row r="158" spans="5:8" ht="16.5" thickBot="1" x14ac:dyDescent="0.3">
      <c r="E158" s="27"/>
      <c r="F158" s="39" t="s">
        <v>15</v>
      </c>
      <c r="G158" s="45">
        <f>SUM(G155:G157)</f>
        <v>82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53</v>
      </c>
      <c r="H161" s="16">
        <f>G161/G163</f>
        <v>0.67948717948717952</v>
      </c>
    </row>
    <row r="162" spans="5:8" ht="16.5" thickBot="1" x14ac:dyDescent="0.3">
      <c r="E162" s="15"/>
      <c r="F162" s="23" t="s">
        <v>154</v>
      </c>
      <c r="G162" s="28">
        <v>25</v>
      </c>
      <c r="H162" s="29">
        <f>G162/G163</f>
        <v>0.32051282051282054</v>
      </c>
    </row>
    <row r="163" spans="5:8" ht="16.5" thickBot="1" x14ac:dyDescent="0.3">
      <c r="E163" s="27"/>
      <c r="F163" s="39" t="s">
        <v>15</v>
      </c>
      <c r="G163" s="45">
        <f>SUM(G161:G162)</f>
        <v>78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42</v>
      </c>
      <c r="H166" s="16">
        <f>G166/G168</f>
        <v>0.50602409638554213</v>
      </c>
    </row>
    <row r="167" spans="5:8" ht="16.5" thickBot="1" x14ac:dyDescent="0.3">
      <c r="E167" s="15"/>
      <c r="F167" s="23" t="s">
        <v>157</v>
      </c>
      <c r="G167" s="28">
        <v>41</v>
      </c>
      <c r="H167" s="29">
        <f>G167/G168</f>
        <v>0.49397590361445781</v>
      </c>
    </row>
    <row r="168" spans="5:8" ht="16.5" thickBot="1" x14ac:dyDescent="0.3">
      <c r="E168" s="27"/>
      <c r="F168" s="39" t="s">
        <v>15</v>
      </c>
      <c r="G168" s="45">
        <f>SUM(G166:G167)</f>
        <v>83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21</v>
      </c>
      <c r="H171" s="16">
        <f>G171/G176</f>
        <v>9.2511013215859028E-2</v>
      </c>
    </row>
    <row r="172" spans="5:8" x14ac:dyDescent="0.25">
      <c r="E172" s="15"/>
      <c r="F172" s="11" t="s">
        <v>50</v>
      </c>
      <c r="G172" s="9">
        <v>156</v>
      </c>
      <c r="H172" s="16">
        <f>G172/G176</f>
        <v>0.68722466960352424</v>
      </c>
    </row>
    <row r="173" spans="5:8" x14ac:dyDescent="0.25">
      <c r="E173" s="15"/>
      <c r="F173" s="11" t="s">
        <v>160</v>
      </c>
      <c r="G173" s="9">
        <v>23</v>
      </c>
      <c r="H173" s="16">
        <f>G173/G176</f>
        <v>0.1013215859030837</v>
      </c>
    </row>
    <row r="174" spans="5:8" x14ac:dyDescent="0.25">
      <c r="E174" s="15"/>
      <c r="F174" s="11" t="s">
        <v>161</v>
      </c>
      <c r="G174" s="9">
        <v>11</v>
      </c>
      <c r="H174" s="16">
        <f>G174/G176</f>
        <v>4.8458149779735685E-2</v>
      </c>
    </row>
    <row r="175" spans="5:8" ht="16.5" thickBot="1" x14ac:dyDescent="0.3">
      <c r="E175" s="15"/>
      <c r="F175" s="23" t="s">
        <v>162</v>
      </c>
      <c r="G175" s="28">
        <v>16</v>
      </c>
      <c r="H175" s="29">
        <f>G175/G176</f>
        <v>7.0484581497797363E-2</v>
      </c>
    </row>
    <row r="176" spans="5:8" ht="16.5" thickBot="1" x14ac:dyDescent="0.3">
      <c r="E176" s="27"/>
      <c r="F176" s="39" t="s">
        <v>15</v>
      </c>
      <c r="G176" s="45">
        <f>SUM(G171:G175)</f>
        <v>227</v>
      </c>
      <c r="H176" s="34">
        <f>SUM(H171:H175)</f>
        <v>1.0000000000000002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150</v>
      </c>
      <c r="H179" s="16">
        <f>G179/G181</f>
        <v>0.78125</v>
      </c>
    </row>
    <row r="180" spans="5:8" ht="16.5" thickBot="1" x14ac:dyDescent="0.3">
      <c r="E180" s="15"/>
      <c r="F180" s="23" t="s">
        <v>165</v>
      </c>
      <c r="G180" s="28">
        <v>42</v>
      </c>
      <c r="H180" s="29">
        <f>G180/G181</f>
        <v>0.21875</v>
      </c>
    </row>
    <row r="181" spans="5:8" ht="16.5" thickBot="1" x14ac:dyDescent="0.3">
      <c r="E181" s="27"/>
      <c r="F181" s="39" t="s">
        <v>15</v>
      </c>
      <c r="G181" s="45">
        <f>SUM(G179:G180)</f>
        <v>192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142</v>
      </c>
      <c r="H184" s="16">
        <f>G184/G186</f>
        <v>0.74736842105263157</v>
      </c>
    </row>
    <row r="185" spans="5:8" ht="16.5" thickBot="1" x14ac:dyDescent="0.3">
      <c r="E185" s="15"/>
      <c r="F185" s="23" t="s">
        <v>168</v>
      </c>
      <c r="G185" s="28">
        <v>48</v>
      </c>
      <c r="H185" s="29">
        <f>G185/G186</f>
        <v>0.25263157894736843</v>
      </c>
    </row>
    <row r="186" spans="5:8" ht="16.5" thickBot="1" x14ac:dyDescent="0.3">
      <c r="E186" s="27"/>
      <c r="F186" s="39" t="s">
        <v>15</v>
      </c>
      <c r="G186" s="45">
        <f>SUM(G184:G185)</f>
        <v>190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H1" workbookViewId="0">
      <selection activeCell="P26" sqref="P2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24.375" customWidth="1"/>
    <col min="16" max="16" width="10.875" style="1"/>
    <col min="17" max="17" width="13.125" customWidth="1"/>
  </cols>
  <sheetData>
    <row r="1" spans="1:17" ht="16.5" thickBot="1" x14ac:dyDescent="0.3">
      <c r="A1" t="s">
        <v>0</v>
      </c>
    </row>
    <row r="2" spans="1:17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181</v>
      </c>
      <c r="K2" s="13"/>
      <c r="L2" s="44" t="s">
        <v>16</v>
      </c>
      <c r="M2" s="19" t="s">
        <v>17</v>
      </c>
      <c r="O2" s="12" t="s">
        <v>527</v>
      </c>
      <c r="P2" s="44" t="s">
        <v>16</v>
      </c>
      <c r="Q2" s="19" t="s">
        <v>17</v>
      </c>
    </row>
    <row r="3" spans="1:17" x14ac:dyDescent="0.25">
      <c r="A3" s="15" t="s">
        <v>2</v>
      </c>
      <c r="B3" s="9">
        <v>27</v>
      </c>
      <c r="C3" s="16">
        <f>B3/B16</f>
        <v>4.5203415369161224E-3</v>
      </c>
      <c r="E3" s="15" t="s">
        <v>56</v>
      </c>
      <c r="F3" s="8" t="s">
        <v>57</v>
      </c>
      <c r="G3" s="9">
        <v>537</v>
      </c>
      <c r="H3" s="16">
        <f>G3/G5</f>
        <v>0.47063978965819458</v>
      </c>
      <c r="J3" s="15"/>
      <c r="K3" s="8" t="s">
        <v>183</v>
      </c>
      <c r="L3" s="9">
        <v>759</v>
      </c>
      <c r="M3" s="16">
        <f>L3/L5</f>
        <v>0.48098859315589354</v>
      </c>
      <c r="O3" s="15" t="s">
        <v>528</v>
      </c>
      <c r="P3" s="9">
        <v>3315</v>
      </c>
      <c r="Q3" s="16">
        <f>P3/P5</f>
        <v>0.66633165829145724</v>
      </c>
    </row>
    <row r="4" spans="1:17" ht="16.5" thickBot="1" x14ac:dyDescent="0.3">
      <c r="A4" s="15" t="s">
        <v>3</v>
      </c>
      <c r="B4" s="9">
        <v>539</v>
      </c>
      <c r="C4" s="16">
        <f>B4/B16</f>
        <v>9.0239410681399637E-2</v>
      </c>
      <c r="E4" s="15"/>
      <c r="F4" s="24" t="s">
        <v>58</v>
      </c>
      <c r="G4" s="28">
        <v>604</v>
      </c>
      <c r="H4" s="29">
        <f>G4/G5</f>
        <v>0.52936021034180547</v>
      </c>
      <c r="J4" s="15"/>
      <c r="K4" s="10" t="s">
        <v>182</v>
      </c>
      <c r="L4" s="28">
        <v>819</v>
      </c>
      <c r="M4" s="29">
        <f>L4/L5</f>
        <v>0.51901140684410652</v>
      </c>
      <c r="O4" s="17" t="s">
        <v>529</v>
      </c>
      <c r="P4" s="40">
        <v>1660</v>
      </c>
      <c r="Q4" s="41">
        <f>P4/P5</f>
        <v>0.3336683417085427</v>
      </c>
    </row>
    <row r="5" spans="1:17" ht="16.5" thickBot="1" x14ac:dyDescent="0.3">
      <c r="A5" s="15" t="s">
        <v>4</v>
      </c>
      <c r="B5" s="9">
        <v>8</v>
      </c>
      <c r="C5" s="16">
        <f>B5/B16</f>
        <v>1.3393604553825547E-3</v>
      </c>
      <c r="E5" s="27"/>
      <c r="F5" s="32" t="s">
        <v>15</v>
      </c>
      <c r="G5" s="45">
        <f>SUM(G3:G4)</f>
        <v>1141</v>
      </c>
      <c r="H5" s="34">
        <f>SUM(H3:H4)</f>
        <v>1</v>
      </c>
      <c r="J5" s="27"/>
      <c r="K5" s="32" t="s">
        <v>15</v>
      </c>
      <c r="L5" s="45">
        <f>SUM(L3:L4)</f>
        <v>1578</v>
      </c>
      <c r="M5" s="34">
        <f>SUM(M3:M4)</f>
        <v>1</v>
      </c>
      <c r="O5" s="32" t="s">
        <v>15</v>
      </c>
      <c r="P5" s="45">
        <f>SUM(P3:P4)</f>
        <v>4975</v>
      </c>
      <c r="Q5" s="34">
        <f>SUM(Q3:Q4)</f>
        <v>1</v>
      </c>
    </row>
    <row r="6" spans="1:17" ht="16.5" thickBot="1" x14ac:dyDescent="0.3">
      <c r="A6" s="15" t="s">
        <v>5</v>
      </c>
      <c r="B6" s="9">
        <v>1076</v>
      </c>
      <c r="C6" s="16">
        <f>B6/B16</f>
        <v>0.18014398124895362</v>
      </c>
    </row>
    <row r="7" spans="1:17" x14ac:dyDescent="0.25">
      <c r="A7" s="15" t="s">
        <v>6</v>
      </c>
      <c r="B7" s="9">
        <v>6</v>
      </c>
      <c r="C7" s="16">
        <f>B7/B16</f>
        <v>1.0045203415369162E-3</v>
      </c>
      <c r="E7" s="12" t="s">
        <v>59</v>
      </c>
      <c r="F7" s="13"/>
      <c r="G7" s="42" t="s">
        <v>16</v>
      </c>
      <c r="H7" s="19" t="s">
        <v>17</v>
      </c>
      <c r="J7" s="12" t="s">
        <v>184</v>
      </c>
      <c r="K7" s="13"/>
      <c r="L7" s="44" t="s">
        <v>16</v>
      </c>
      <c r="M7" s="19" t="s">
        <v>17</v>
      </c>
      <c r="O7" s="12" t="s">
        <v>618</v>
      </c>
      <c r="P7" s="44" t="s">
        <v>16</v>
      </c>
      <c r="Q7" s="19" t="s">
        <v>17</v>
      </c>
    </row>
    <row r="8" spans="1:17" x14ac:dyDescent="0.25">
      <c r="A8" s="15" t="s">
        <v>7</v>
      </c>
      <c r="B8" s="9">
        <v>2</v>
      </c>
      <c r="C8" s="16">
        <f>B8/B16</f>
        <v>3.3484011384563869E-4</v>
      </c>
      <c r="E8" s="15"/>
      <c r="F8" s="8" t="s">
        <v>60</v>
      </c>
      <c r="G8" s="9">
        <v>319</v>
      </c>
      <c r="H8" s="16">
        <f>G8/G11</f>
        <v>0.24941360437842064</v>
      </c>
      <c r="J8" s="15"/>
      <c r="K8" s="8" t="s">
        <v>186</v>
      </c>
      <c r="L8" s="9">
        <v>258</v>
      </c>
      <c r="M8" s="16">
        <f>L8/L11</f>
        <v>0.18970588235294117</v>
      </c>
      <c r="O8" s="15" t="s">
        <v>616</v>
      </c>
      <c r="P8" s="9">
        <v>375</v>
      </c>
      <c r="Q8" s="16">
        <f>P8/P10</f>
        <v>0.39851222104144529</v>
      </c>
    </row>
    <row r="9" spans="1:17" ht="16.5" thickBot="1" x14ac:dyDescent="0.3">
      <c r="A9" s="15" t="s">
        <v>8</v>
      </c>
      <c r="B9" s="9">
        <v>22</v>
      </c>
      <c r="C9" s="16">
        <f>B9/B16</f>
        <v>3.6832412523020259E-3</v>
      </c>
      <c r="E9" s="15"/>
      <c r="F9" s="8" t="s">
        <v>61</v>
      </c>
      <c r="G9" s="9">
        <v>541</v>
      </c>
      <c r="H9" s="16">
        <f>G9/G11</f>
        <v>0.42298670836591085</v>
      </c>
      <c r="J9" s="15"/>
      <c r="K9" s="10" t="s">
        <v>185</v>
      </c>
      <c r="L9" s="9">
        <v>326</v>
      </c>
      <c r="M9" s="16">
        <f>L9/L11</f>
        <v>0.23970588235294119</v>
      </c>
      <c r="O9" s="17" t="s">
        <v>617</v>
      </c>
      <c r="P9" s="40">
        <v>566</v>
      </c>
      <c r="Q9" s="41">
        <f>P9/P10</f>
        <v>0.60148777895855476</v>
      </c>
    </row>
    <row r="10" spans="1:17" ht="16.5" thickBot="1" x14ac:dyDescent="0.3">
      <c r="A10" s="15" t="s">
        <v>9</v>
      </c>
      <c r="B10" s="9">
        <v>163</v>
      </c>
      <c r="C10" s="16">
        <f>B10/B16</f>
        <v>2.7289469278419555E-2</v>
      </c>
      <c r="E10" s="15"/>
      <c r="F10" s="24" t="s">
        <v>62</v>
      </c>
      <c r="G10" s="28">
        <v>419</v>
      </c>
      <c r="H10" s="29">
        <f>G10/G11</f>
        <v>0.32759968725566851</v>
      </c>
      <c r="J10" s="15"/>
      <c r="K10" s="24" t="s">
        <v>187</v>
      </c>
      <c r="L10" s="28">
        <v>776</v>
      </c>
      <c r="M10" s="29">
        <f>L10/L11</f>
        <v>0.57058823529411762</v>
      </c>
      <c r="O10" s="32" t="s">
        <v>15</v>
      </c>
      <c r="P10" s="45">
        <f>SUM(P8:P9)</f>
        <v>941</v>
      </c>
      <c r="Q10" s="34">
        <f>SUM(Q8:Q9)</f>
        <v>1</v>
      </c>
    </row>
    <row r="11" spans="1:17" ht="16.5" thickBot="1" x14ac:dyDescent="0.3">
      <c r="A11" s="15" t="s">
        <v>10</v>
      </c>
      <c r="B11" s="9">
        <v>10</v>
      </c>
      <c r="C11" s="16">
        <f>B11/B16</f>
        <v>1.6742005692281935E-3</v>
      </c>
      <c r="E11" s="27"/>
      <c r="F11" s="32" t="s">
        <v>15</v>
      </c>
      <c r="G11" s="45">
        <f>SUM(G8:G10)</f>
        <v>1279</v>
      </c>
      <c r="H11" s="34">
        <f>SUM(H8:H10)</f>
        <v>1</v>
      </c>
      <c r="J11" s="27"/>
      <c r="K11" s="32" t="s">
        <v>15</v>
      </c>
      <c r="L11" s="45">
        <f>SUM(L8:L10)</f>
        <v>1360</v>
      </c>
      <c r="M11" s="34">
        <f>SUM(M8:M10)</f>
        <v>1</v>
      </c>
    </row>
    <row r="12" spans="1:17" ht="16.5" thickBot="1" x14ac:dyDescent="0.3">
      <c r="A12" s="15" t="s">
        <v>11</v>
      </c>
      <c r="B12" s="9">
        <v>708</v>
      </c>
      <c r="C12" s="16">
        <f>B12/B16</f>
        <v>0.1185334003013561</v>
      </c>
      <c r="F12" s="4"/>
      <c r="O12" s="12" t="s">
        <v>542</v>
      </c>
      <c r="P12" s="44" t="s">
        <v>16</v>
      </c>
      <c r="Q12" s="19" t="s">
        <v>17</v>
      </c>
    </row>
    <row r="13" spans="1:17" x14ac:dyDescent="0.25">
      <c r="A13" s="15" t="s">
        <v>12</v>
      </c>
      <c r="B13" s="9">
        <v>6</v>
      </c>
      <c r="C13" s="16">
        <f>B13/B16</f>
        <v>1.0045203415369162E-3</v>
      </c>
      <c r="E13" s="20" t="s">
        <v>63</v>
      </c>
      <c r="F13" s="13"/>
      <c r="G13" s="42" t="s">
        <v>16</v>
      </c>
      <c r="H13" s="19" t="s">
        <v>17</v>
      </c>
      <c r="J13" s="12" t="s">
        <v>248</v>
      </c>
      <c r="K13" s="13"/>
      <c r="L13" s="44" t="s">
        <v>16</v>
      </c>
      <c r="M13" s="19" t="s">
        <v>17</v>
      </c>
      <c r="O13" s="15" t="s">
        <v>619</v>
      </c>
      <c r="P13" s="9">
        <v>87</v>
      </c>
      <c r="Q13" s="16">
        <f>P13/P15</f>
        <v>0.34387351778656128</v>
      </c>
    </row>
    <row r="14" spans="1:17" ht="16.5" thickBot="1" x14ac:dyDescent="0.3">
      <c r="A14" s="15" t="s">
        <v>13</v>
      </c>
      <c r="B14" s="9">
        <v>3352</v>
      </c>
      <c r="C14" s="16">
        <f>B14/B16</f>
        <v>0.56119203080529045</v>
      </c>
      <c r="E14" s="21"/>
      <c r="F14" s="10" t="s">
        <v>64</v>
      </c>
      <c r="G14" s="9">
        <v>330</v>
      </c>
      <c r="H14" s="16">
        <f>G14/G17</f>
        <v>0.27027027027027029</v>
      </c>
      <c r="J14" s="15"/>
      <c r="K14" s="8" t="s">
        <v>250</v>
      </c>
      <c r="L14" s="9">
        <v>1046</v>
      </c>
      <c r="M14" s="16">
        <f>L14/L16</f>
        <v>0.42589576547231273</v>
      </c>
      <c r="O14" s="17" t="s">
        <v>620</v>
      </c>
      <c r="P14" s="40">
        <v>166</v>
      </c>
      <c r="Q14" s="41">
        <f>P14/P15</f>
        <v>0.65612648221343872</v>
      </c>
    </row>
    <row r="15" spans="1:17" ht="16.5" thickBot="1" x14ac:dyDescent="0.3">
      <c r="A15" s="22" t="s">
        <v>14</v>
      </c>
      <c r="B15" s="28">
        <v>54</v>
      </c>
      <c r="C15" s="29">
        <f>B15/B16</f>
        <v>9.0406830738322449E-3</v>
      </c>
      <c r="E15" s="21"/>
      <c r="F15" s="10" t="s">
        <v>65</v>
      </c>
      <c r="G15" s="9">
        <v>595</v>
      </c>
      <c r="H15" s="16">
        <f>G15/G17</f>
        <v>0.48730548730548728</v>
      </c>
      <c r="J15" s="15"/>
      <c r="K15" s="10" t="s">
        <v>249</v>
      </c>
      <c r="L15" s="28">
        <v>1410</v>
      </c>
      <c r="M15" s="29">
        <f>L15/L16</f>
        <v>0.57410423452768733</v>
      </c>
      <c r="O15" s="32" t="s">
        <v>15</v>
      </c>
      <c r="P15" s="45">
        <f>SUM(P13:P14)</f>
        <v>253</v>
      </c>
      <c r="Q15" s="34">
        <f>SUM(Q13:Q14)</f>
        <v>1</v>
      </c>
    </row>
    <row r="16" spans="1:17" ht="16.5" thickBot="1" x14ac:dyDescent="0.3">
      <c r="A16" s="32" t="s">
        <v>15</v>
      </c>
      <c r="B16" s="45">
        <f>SUM(B3:B15)</f>
        <v>5973</v>
      </c>
      <c r="C16" s="34">
        <f>SUM(C3:C15)</f>
        <v>0.99999999999999989</v>
      </c>
      <c r="E16" s="15"/>
      <c r="F16" s="31" t="s">
        <v>66</v>
      </c>
      <c r="G16" s="28">
        <v>296</v>
      </c>
      <c r="H16" s="29">
        <f>G16/G17</f>
        <v>0.24242424242424243</v>
      </c>
      <c r="J16" s="27"/>
      <c r="K16" s="32" t="s">
        <v>15</v>
      </c>
      <c r="L16" s="45">
        <f>SUM(L14:L15)</f>
        <v>2456</v>
      </c>
      <c r="M16" s="34">
        <f>SUM(M14:M15)</f>
        <v>1</v>
      </c>
    </row>
    <row r="17" spans="1:17" ht="16.5" thickBot="1" x14ac:dyDescent="0.3">
      <c r="E17" s="27"/>
      <c r="F17" s="38" t="s">
        <v>15</v>
      </c>
      <c r="G17" s="45">
        <f>SUM(G14:G16)</f>
        <v>1221</v>
      </c>
      <c r="H17" s="34">
        <f>SUM(H14:H16)</f>
        <v>1</v>
      </c>
      <c r="O17" s="12" t="s">
        <v>621</v>
      </c>
      <c r="P17" s="44" t="s">
        <v>16</v>
      </c>
      <c r="Q17" s="19" t="s">
        <v>17</v>
      </c>
    </row>
    <row r="18" spans="1:17" ht="16.5" thickBot="1" x14ac:dyDescent="0.3">
      <c r="A18" s="12" t="s">
        <v>18</v>
      </c>
      <c r="B18" s="42" t="s">
        <v>16</v>
      </c>
      <c r="C18" s="14" t="s">
        <v>17</v>
      </c>
      <c r="F18" s="5"/>
      <c r="O18" s="15" t="s">
        <v>622</v>
      </c>
      <c r="P18" s="9">
        <v>119</v>
      </c>
      <c r="Q18" s="16">
        <f>P18/P20</f>
        <v>0.61340206185567014</v>
      </c>
    </row>
    <row r="19" spans="1:17" ht="16.5" thickBot="1" x14ac:dyDescent="0.3">
      <c r="A19" s="15" t="s">
        <v>19</v>
      </c>
      <c r="B19" s="9">
        <v>139</v>
      </c>
      <c r="C19" s="16">
        <f>B19/B24</f>
        <v>2.5443895295625116E-2</v>
      </c>
      <c r="E19" s="12" t="s">
        <v>67</v>
      </c>
      <c r="F19" s="13"/>
      <c r="G19" s="42" t="s">
        <v>16</v>
      </c>
      <c r="H19" s="19" t="s">
        <v>17</v>
      </c>
      <c r="O19" s="17" t="s">
        <v>623</v>
      </c>
      <c r="P19" s="40">
        <v>75</v>
      </c>
      <c r="Q19" s="41">
        <f>P19/P20</f>
        <v>0.38659793814432991</v>
      </c>
    </row>
    <row r="20" spans="1:17" ht="16.5" thickBot="1" x14ac:dyDescent="0.3">
      <c r="A20" s="15" t="s">
        <v>20</v>
      </c>
      <c r="B20" s="9">
        <v>163</v>
      </c>
      <c r="C20" s="16">
        <f>B20/B24</f>
        <v>2.9837085850265423E-2</v>
      </c>
      <c r="E20" s="15"/>
      <c r="F20" s="11" t="s">
        <v>68</v>
      </c>
      <c r="G20" s="9">
        <v>547</v>
      </c>
      <c r="H20" s="16">
        <f>G20/G22</f>
        <v>0.46592844974446335</v>
      </c>
      <c r="O20" s="32" t="s">
        <v>15</v>
      </c>
      <c r="P20" s="45">
        <f>SUM(P18:P19)</f>
        <v>194</v>
      </c>
      <c r="Q20" s="34">
        <f>SUM(Q18:Q19)</f>
        <v>1</v>
      </c>
    </row>
    <row r="21" spans="1:17" ht="16.5" thickBot="1" x14ac:dyDescent="0.3">
      <c r="A21" s="15" t="s">
        <v>21</v>
      </c>
      <c r="B21" s="9">
        <v>1649</v>
      </c>
      <c r="C21" s="16">
        <f>B21/B24</f>
        <v>0.30184880102507777</v>
      </c>
      <c r="E21" s="15"/>
      <c r="F21" s="23" t="s">
        <v>69</v>
      </c>
      <c r="G21" s="28">
        <v>627</v>
      </c>
      <c r="H21" s="29">
        <f>G21/G22</f>
        <v>0.53407155025553665</v>
      </c>
    </row>
    <row r="22" spans="1:17" ht="16.5" thickBot="1" x14ac:dyDescent="0.3">
      <c r="A22" s="15" t="s">
        <v>22</v>
      </c>
      <c r="B22" s="9">
        <v>79</v>
      </c>
      <c r="C22" s="16">
        <f>B22/B24</f>
        <v>1.4460918909024345E-2</v>
      </c>
      <c r="E22" s="27"/>
      <c r="F22" s="39" t="s">
        <v>15</v>
      </c>
      <c r="G22" s="45">
        <f>SUM(G20:G21)</f>
        <v>1174</v>
      </c>
      <c r="H22" s="34">
        <f>SUM(H20:H21)</f>
        <v>1</v>
      </c>
      <c r="O22" s="12" t="s">
        <v>624</v>
      </c>
      <c r="P22" s="44" t="s">
        <v>16</v>
      </c>
      <c r="Q22" s="19" t="s">
        <v>17</v>
      </c>
    </row>
    <row r="23" spans="1:17" ht="16.5" thickBot="1" x14ac:dyDescent="0.3">
      <c r="A23" s="22" t="s">
        <v>23</v>
      </c>
      <c r="B23" s="28">
        <v>3433</v>
      </c>
      <c r="C23" s="29">
        <f>B23/B24</f>
        <v>0.6284092989200073</v>
      </c>
      <c r="F23" s="3"/>
      <c r="O23" s="15" t="s">
        <v>625</v>
      </c>
      <c r="P23" s="9">
        <v>60</v>
      </c>
      <c r="Q23" s="16">
        <f>P23/P25</f>
        <v>0.1271186440677966</v>
      </c>
    </row>
    <row r="24" spans="1:17" ht="16.5" thickBot="1" x14ac:dyDescent="0.3">
      <c r="A24" s="35" t="s">
        <v>15</v>
      </c>
      <c r="B24" s="45">
        <f>SUM(B19:B23)</f>
        <v>5463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  <c r="O24" s="17" t="s">
        <v>626</v>
      </c>
      <c r="P24" s="40">
        <v>412</v>
      </c>
      <c r="Q24" s="41">
        <f>P24/P25</f>
        <v>0.8728813559322034</v>
      </c>
    </row>
    <row r="25" spans="1:17" ht="16.5" thickBot="1" x14ac:dyDescent="0.3">
      <c r="E25" s="15"/>
      <c r="F25" s="11" t="s">
        <v>71</v>
      </c>
      <c r="G25" s="9">
        <v>375</v>
      </c>
      <c r="H25" s="16">
        <f>G25/G29</f>
        <v>0.32106164383561642</v>
      </c>
      <c r="O25" s="32" t="s">
        <v>15</v>
      </c>
      <c r="P25" s="45">
        <f>SUM(P23:P24)</f>
        <v>472</v>
      </c>
      <c r="Q25" s="34">
        <f>SUM(Q23:Q24)</f>
        <v>1</v>
      </c>
    </row>
    <row r="26" spans="1:17" x14ac:dyDescent="0.25">
      <c r="A26" s="12" t="s">
        <v>34</v>
      </c>
      <c r="B26" s="42" t="s">
        <v>16</v>
      </c>
      <c r="C26" s="19" t="s">
        <v>17</v>
      </c>
      <c r="E26" s="15"/>
      <c r="F26" s="11" t="s">
        <v>72</v>
      </c>
      <c r="G26" s="9">
        <v>172</v>
      </c>
      <c r="H26" s="16">
        <f>G26/G29</f>
        <v>0.14726027397260275</v>
      </c>
    </row>
    <row r="27" spans="1:17" x14ac:dyDescent="0.25">
      <c r="A27" s="15" t="s">
        <v>35</v>
      </c>
      <c r="B27" s="9">
        <v>4348</v>
      </c>
      <c r="C27" s="16">
        <f>B27/B29</f>
        <v>0.78497923812962633</v>
      </c>
      <c r="E27" s="15"/>
      <c r="F27" s="11" t="s">
        <v>73</v>
      </c>
      <c r="G27" s="9">
        <v>177</v>
      </c>
      <c r="H27" s="16">
        <f>G27/G29</f>
        <v>0.15154109589041095</v>
      </c>
    </row>
    <row r="28" spans="1:17" ht="16.5" thickBot="1" x14ac:dyDescent="0.3">
      <c r="A28" s="22" t="s">
        <v>36</v>
      </c>
      <c r="B28" s="28">
        <v>1191</v>
      </c>
      <c r="C28" s="29">
        <f>B28/B29</f>
        <v>0.21502076187037372</v>
      </c>
      <c r="E28" s="15"/>
      <c r="F28" s="23" t="s">
        <v>74</v>
      </c>
      <c r="G28" s="28">
        <v>444</v>
      </c>
      <c r="H28" s="29">
        <f>G28/G29</f>
        <v>0.38013698630136988</v>
      </c>
    </row>
    <row r="29" spans="1:17" ht="16.5" thickBot="1" x14ac:dyDescent="0.3">
      <c r="A29" s="32" t="s">
        <v>15</v>
      </c>
      <c r="B29" s="45">
        <f>SUM(B27:B28)</f>
        <v>5539</v>
      </c>
      <c r="C29" s="34">
        <f>SUM(C27:C28)</f>
        <v>1</v>
      </c>
      <c r="E29" s="27"/>
      <c r="F29" s="39" t="s">
        <v>15</v>
      </c>
      <c r="G29" s="45">
        <f>SUM(G25:G28)</f>
        <v>1168</v>
      </c>
      <c r="H29" s="34">
        <f>SUM(H25:H28)</f>
        <v>1</v>
      </c>
    </row>
    <row r="30" spans="1:17" ht="16.5" thickBot="1" x14ac:dyDescent="0.3">
      <c r="E30" s="4"/>
      <c r="F30" s="3"/>
      <c r="G30" s="43"/>
      <c r="H30" s="6"/>
    </row>
    <row r="31" spans="1:17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7" x14ac:dyDescent="0.25">
      <c r="A32" s="15" t="s">
        <v>38</v>
      </c>
      <c r="B32" s="9">
        <v>1072</v>
      </c>
      <c r="C32" s="16">
        <f>B32/B34</f>
        <v>0.24907063197026022</v>
      </c>
      <c r="E32" s="15"/>
      <c r="F32" s="11" t="s">
        <v>628</v>
      </c>
      <c r="G32" s="95">
        <v>401</v>
      </c>
      <c r="H32" s="16">
        <f>G32/G37</f>
        <v>0.35549645390070922</v>
      </c>
    </row>
    <row r="33" spans="1:8" ht="16.5" thickBot="1" x14ac:dyDescent="0.3">
      <c r="A33" s="22" t="s">
        <v>39</v>
      </c>
      <c r="B33" s="28">
        <v>3232</v>
      </c>
      <c r="C33" s="29">
        <f>B33/B34</f>
        <v>0.75092936802973975</v>
      </c>
      <c r="E33" s="15"/>
      <c r="F33" s="11" t="s">
        <v>629</v>
      </c>
      <c r="G33" s="95">
        <v>197</v>
      </c>
      <c r="H33" s="16">
        <f>G33/G37</f>
        <v>0.17464539007092197</v>
      </c>
    </row>
    <row r="34" spans="1:8" ht="16.5" thickBot="1" x14ac:dyDescent="0.3">
      <c r="A34" s="32" t="s">
        <v>15</v>
      </c>
      <c r="B34" s="45">
        <f>SUM(B32:B33)</f>
        <v>4304</v>
      </c>
      <c r="C34" s="34">
        <f>SUM(C32:C33)</f>
        <v>1</v>
      </c>
      <c r="E34" s="15"/>
      <c r="F34" s="11" t="s">
        <v>630</v>
      </c>
      <c r="G34" s="95">
        <v>230</v>
      </c>
      <c r="H34" s="16">
        <f>G34/G37</f>
        <v>0.20390070921985815</v>
      </c>
    </row>
    <row r="35" spans="1:8" ht="16.5" thickBot="1" x14ac:dyDescent="0.3">
      <c r="E35" s="15"/>
      <c r="F35" s="11" t="s">
        <v>631</v>
      </c>
      <c r="G35" s="95">
        <v>203</v>
      </c>
      <c r="H35" s="16">
        <f>G35/G37</f>
        <v>0.17996453900709219</v>
      </c>
    </row>
    <row r="36" spans="1:8" ht="16.5" thickBot="1" x14ac:dyDescent="0.3">
      <c r="A36" s="12" t="s">
        <v>48</v>
      </c>
      <c r="B36" s="42" t="s">
        <v>16</v>
      </c>
      <c r="C36" s="19" t="s">
        <v>17</v>
      </c>
      <c r="E36" s="15"/>
      <c r="F36" s="23" t="s">
        <v>632</v>
      </c>
      <c r="G36" s="96">
        <v>97</v>
      </c>
      <c r="H36" s="29">
        <f>G36/G37</f>
        <v>8.5992907801418439E-2</v>
      </c>
    </row>
    <row r="37" spans="1:8" ht="16.5" thickBot="1" x14ac:dyDescent="0.3">
      <c r="A37" s="15" t="s">
        <v>50</v>
      </c>
      <c r="B37" s="9">
        <v>1879</v>
      </c>
      <c r="C37" s="16">
        <f>B37/B40</f>
        <v>0.43830184278049916</v>
      </c>
      <c r="E37" s="27"/>
      <c r="F37" s="39" t="s">
        <v>15</v>
      </c>
      <c r="G37" s="97">
        <f>SUM(G32:G36)</f>
        <v>1128</v>
      </c>
      <c r="H37" s="37">
        <f>SUM(H32:H36)</f>
        <v>1</v>
      </c>
    </row>
    <row r="38" spans="1:8" ht="16.5" thickBot="1" x14ac:dyDescent="0.3">
      <c r="A38" s="22" t="s">
        <v>51</v>
      </c>
      <c r="B38" s="9">
        <v>530</v>
      </c>
      <c r="C38" s="16">
        <f>B38/B40</f>
        <v>0.12362957779332867</v>
      </c>
      <c r="F38" s="3"/>
    </row>
    <row r="39" spans="1:8" ht="16.5" thickBot="1" x14ac:dyDescent="0.3">
      <c r="A39" s="22" t="s">
        <v>49</v>
      </c>
      <c r="B39" s="28">
        <v>1878</v>
      </c>
      <c r="C39" s="29">
        <f>B39/B40</f>
        <v>0.43806857942617217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SUM(B37:B39)</f>
        <v>4287</v>
      </c>
      <c r="C40" s="34">
        <f>SUM(C37:C39)</f>
        <v>1</v>
      </c>
      <c r="E40" s="15"/>
      <c r="F40" s="11" t="s">
        <v>76</v>
      </c>
      <c r="G40" s="9">
        <v>499</v>
      </c>
      <c r="H40" s="16">
        <f>G40/G44</f>
        <v>0.45487693710118504</v>
      </c>
    </row>
    <row r="41" spans="1:8" ht="16.5" thickBot="1" x14ac:dyDescent="0.3">
      <c r="E41" s="15"/>
      <c r="F41" s="11" t="s">
        <v>77</v>
      </c>
      <c r="G41" s="9">
        <v>226</v>
      </c>
      <c r="H41" s="16">
        <f>G41/G44</f>
        <v>0.20601640838650867</v>
      </c>
    </row>
    <row r="42" spans="1:8" x14ac:dyDescent="0.25">
      <c r="A42" s="12" t="s">
        <v>52</v>
      </c>
      <c r="B42" s="42" t="s">
        <v>16</v>
      </c>
      <c r="C42" s="19" t="s">
        <v>17</v>
      </c>
      <c r="E42" s="15"/>
      <c r="F42" s="11" t="s">
        <v>78</v>
      </c>
      <c r="G42" s="9">
        <v>195</v>
      </c>
      <c r="H42" s="16">
        <f>G42/G44</f>
        <v>0.17775752051048313</v>
      </c>
    </row>
    <row r="43" spans="1:8" ht="16.5" thickBot="1" x14ac:dyDescent="0.3">
      <c r="A43" s="15" t="s">
        <v>53</v>
      </c>
      <c r="B43" s="9">
        <v>3232</v>
      </c>
      <c r="C43" s="16">
        <f>B43/B45</f>
        <v>0.6541185994737907</v>
      </c>
      <c r="E43" s="15"/>
      <c r="F43" s="23" t="s">
        <v>79</v>
      </c>
      <c r="G43" s="28">
        <v>177</v>
      </c>
      <c r="H43" s="29">
        <f>G43/G44</f>
        <v>0.16134913400182316</v>
      </c>
    </row>
    <row r="44" spans="1:8" ht="16.5" thickBot="1" x14ac:dyDescent="0.3">
      <c r="A44" s="22" t="s">
        <v>54</v>
      </c>
      <c r="B44" s="28">
        <v>1709</v>
      </c>
      <c r="C44" s="29">
        <f>B44/B45</f>
        <v>0.34588140052620925</v>
      </c>
      <c r="E44" s="27"/>
      <c r="F44" s="39" t="s">
        <v>15</v>
      </c>
      <c r="G44" s="45">
        <f>SUM(G40:G43)</f>
        <v>1097</v>
      </c>
      <c r="H44" s="34">
        <f>SUM(H40:H43)</f>
        <v>1</v>
      </c>
    </row>
    <row r="45" spans="1:8" ht="16.5" thickBot="1" x14ac:dyDescent="0.3">
      <c r="A45" s="32" t="s">
        <v>15</v>
      </c>
      <c r="B45" s="45">
        <f>SUM(B43:B44)</f>
        <v>4941</v>
      </c>
      <c r="C45" s="34">
        <f>SUM(C43:C44)</f>
        <v>1</v>
      </c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718</v>
      </c>
      <c r="H47" s="16">
        <f>G47/G49</f>
        <v>0.67992424242424243</v>
      </c>
    </row>
    <row r="48" spans="1:8" ht="16.5" thickBot="1" x14ac:dyDescent="0.3">
      <c r="E48" s="15"/>
      <c r="F48" s="23" t="s">
        <v>82</v>
      </c>
      <c r="G48" s="28">
        <v>338</v>
      </c>
      <c r="H48" s="29">
        <f>G48/G49</f>
        <v>0.32007575757575757</v>
      </c>
    </row>
    <row r="49" spans="2:8" ht="16.5" thickBot="1" x14ac:dyDescent="0.3">
      <c r="E49" s="27"/>
      <c r="F49" s="39" t="s">
        <v>15</v>
      </c>
      <c r="G49" s="45">
        <f>SUM(G47:G48)</f>
        <v>1056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729</v>
      </c>
      <c r="H52" s="16">
        <f>G52/G54</f>
        <v>0.70914396887159536</v>
      </c>
    </row>
    <row r="53" spans="2:8" ht="16.5" thickBot="1" x14ac:dyDescent="0.3">
      <c r="B53"/>
      <c r="E53" s="15"/>
      <c r="F53" s="23" t="s">
        <v>85</v>
      </c>
      <c r="G53" s="28">
        <v>299</v>
      </c>
      <c r="H53" s="29">
        <f>G53/G54</f>
        <v>0.29085603112840469</v>
      </c>
    </row>
    <row r="54" spans="2:8" ht="16.5" thickBot="1" x14ac:dyDescent="0.3">
      <c r="B54"/>
      <c r="E54" s="27"/>
      <c r="F54" s="39" t="s">
        <v>15</v>
      </c>
      <c r="G54" s="45">
        <f>SUM(G52:G53)</f>
        <v>1028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433</v>
      </c>
      <c r="H57" s="16">
        <f>G57/G59</f>
        <v>0.41042654028436021</v>
      </c>
    </row>
    <row r="58" spans="2:8" ht="16.5" thickBot="1" x14ac:dyDescent="0.3">
      <c r="B58"/>
      <c r="E58" s="15"/>
      <c r="F58" s="23" t="s">
        <v>88</v>
      </c>
      <c r="G58" s="28">
        <v>622</v>
      </c>
      <c r="H58" s="29">
        <f>G58/G59</f>
        <v>0.58957345971563979</v>
      </c>
    </row>
    <row r="59" spans="2:8" ht="16.5" thickBot="1" x14ac:dyDescent="0.3">
      <c r="B59"/>
      <c r="E59" s="27"/>
      <c r="F59" s="39" t="s">
        <v>15</v>
      </c>
      <c r="G59" s="45">
        <f>SUM(G57:G58)</f>
        <v>1055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466</v>
      </c>
      <c r="H62" s="16">
        <f>G62/G64</f>
        <v>0.4375586854460094</v>
      </c>
    </row>
    <row r="63" spans="2:8" ht="16.5" thickBot="1" x14ac:dyDescent="0.3">
      <c r="B63"/>
      <c r="E63" s="15"/>
      <c r="F63" s="23" t="s">
        <v>91</v>
      </c>
      <c r="G63" s="28">
        <v>599</v>
      </c>
      <c r="H63" s="29">
        <f>G63/G64</f>
        <v>0.5624413145539906</v>
      </c>
    </row>
    <row r="64" spans="2:8" ht="16.5" thickBot="1" x14ac:dyDescent="0.3">
      <c r="B64"/>
      <c r="E64" s="27"/>
      <c r="F64" s="39" t="s">
        <v>15</v>
      </c>
      <c r="G64" s="45">
        <f>SUM(G62:G63)</f>
        <v>1065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584</v>
      </c>
      <c r="H67" s="16">
        <f>G67/G70</f>
        <v>0.41213832039520115</v>
      </c>
    </row>
    <row r="68" spans="2:8" x14ac:dyDescent="0.25">
      <c r="B68"/>
      <c r="E68" s="15"/>
      <c r="F68" s="11" t="s">
        <v>94</v>
      </c>
      <c r="G68" s="9">
        <v>322</v>
      </c>
      <c r="H68" s="16">
        <f>G68/G70</f>
        <v>0.2272406492589979</v>
      </c>
    </row>
    <row r="69" spans="2:8" ht="16.5" thickBot="1" x14ac:dyDescent="0.3">
      <c r="B69"/>
      <c r="E69" s="15"/>
      <c r="F69" s="23" t="s">
        <v>95</v>
      </c>
      <c r="G69" s="28">
        <v>511</v>
      </c>
      <c r="H69" s="29">
        <f>G69/G70</f>
        <v>0.36062103034580101</v>
      </c>
    </row>
    <row r="70" spans="2:8" ht="16.5" thickBot="1" x14ac:dyDescent="0.3">
      <c r="B70"/>
      <c r="E70" s="27"/>
      <c r="F70" s="39" t="s">
        <v>15</v>
      </c>
      <c r="G70" s="45">
        <f>SUM(G67:G69)</f>
        <v>1417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430</v>
      </c>
      <c r="H73" s="16">
        <f>G73/G75</f>
        <v>0.32975460122699385</v>
      </c>
    </row>
    <row r="74" spans="2:8" ht="16.5" thickBot="1" x14ac:dyDescent="0.3">
      <c r="B74"/>
      <c r="E74" s="15"/>
      <c r="F74" s="23" t="s">
        <v>98</v>
      </c>
      <c r="G74" s="28">
        <v>874</v>
      </c>
      <c r="H74" s="29">
        <f>G74/G75</f>
        <v>0.67024539877300615</v>
      </c>
    </row>
    <row r="75" spans="2:8" ht="16.5" thickBot="1" x14ac:dyDescent="0.3">
      <c r="B75"/>
      <c r="E75" s="27"/>
      <c r="F75" s="39" t="s">
        <v>15</v>
      </c>
      <c r="G75" s="45">
        <f>SUM(G73:G74)</f>
        <v>1304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709</v>
      </c>
      <c r="H78" s="16">
        <f>G78/G82</f>
        <v>0.50679056468906358</v>
      </c>
    </row>
    <row r="79" spans="2:8" x14ac:dyDescent="0.25">
      <c r="B79"/>
      <c r="E79" s="22"/>
      <c r="F79" s="23" t="s">
        <v>101</v>
      </c>
      <c r="G79" s="28">
        <v>180</v>
      </c>
      <c r="H79" s="29">
        <f>G79/G82</f>
        <v>0.12866333095067906</v>
      </c>
    </row>
    <row r="80" spans="2:8" x14ac:dyDescent="0.25">
      <c r="B80"/>
      <c r="E80" s="15"/>
      <c r="F80" s="11" t="s">
        <v>635</v>
      </c>
      <c r="G80" s="9">
        <v>364</v>
      </c>
      <c r="H80" s="16">
        <f>G80/G82</f>
        <v>0.26018584703359543</v>
      </c>
    </row>
    <row r="81" spans="2:8" ht="16.5" thickBot="1" x14ac:dyDescent="0.3">
      <c r="B81"/>
      <c r="E81" s="17"/>
      <c r="F81" s="91" t="s">
        <v>636</v>
      </c>
      <c r="G81" s="40">
        <v>146</v>
      </c>
      <c r="H81" s="41">
        <f>G81/G82</f>
        <v>0.1043602573266619</v>
      </c>
    </row>
    <row r="82" spans="2:8" ht="16.5" thickBot="1" x14ac:dyDescent="0.3">
      <c r="B82"/>
      <c r="E82" s="104"/>
      <c r="F82" s="105" t="s">
        <v>15</v>
      </c>
      <c r="G82" s="106">
        <f>SUM(G78:G81)</f>
        <v>1399</v>
      </c>
      <c r="H82" s="107">
        <f>SUM(H78:H81)</f>
        <v>0.99999999999999989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503</v>
      </c>
      <c r="H85" s="16">
        <f>G85/G88</f>
        <v>0.37734433608402101</v>
      </c>
    </row>
    <row r="86" spans="2:8" x14ac:dyDescent="0.25">
      <c r="B86"/>
      <c r="E86" s="15"/>
      <c r="F86" s="11" t="s">
        <v>104</v>
      </c>
      <c r="G86" s="9">
        <v>480</v>
      </c>
      <c r="H86" s="16">
        <f>G86/G88</f>
        <v>0.36009002250562638</v>
      </c>
    </row>
    <row r="87" spans="2:8" ht="16.5" thickBot="1" x14ac:dyDescent="0.3">
      <c r="B87"/>
      <c r="E87" s="15"/>
      <c r="F87" s="23" t="s">
        <v>105</v>
      </c>
      <c r="G87" s="28">
        <v>350</v>
      </c>
      <c r="H87" s="29">
        <f>G87/G88</f>
        <v>0.2625656414103526</v>
      </c>
    </row>
    <row r="88" spans="2:8" ht="16.5" thickBot="1" x14ac:dyDescent="0.3">
      <c r="B88"/>
      <c r="E88" s="27"/>
      <c r="F88" s="39" t="s">
        <v>15</v>
      </c>
      <c r="G88" s="45">
        <f>SUM(G85:G87)</f>
        <v>1333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855</v>
      </c>
      <c r="H91" s="16">
        <f>G91/G93</f>
        <v>0.64141035258814705</v>
      </c>
    </row>
    <row r="92" spans="2:8" ht="16.5" thickBot="1" x14ac:dyDescent="0.3">
      <c r="B92"/>
      <c r="E92" s="15"/>
      <c r="F92" s="23" t="s">
        <v>108</v>
      </c>
      <c r="G92" s="28">
        <v>478</v>
      </c>
      <c r="H92" s="29">
        <f>G92/G93</f>
        <v>0.35858964741185295</v>
      </c>
    </row>
    <row r="93" spans="2:8" ht="16.5" thickBot="1" x14ac:dyDescent="0.3">
      <c r="B93"/>
      <c r="E93" s="27"/>
      <c r="F93" s="39" t="s">
        <v>15</v>
      </c>
      <c r="G93" s="45">
        <f>SUM(G91:G92)</f>
        <v>1333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635</v>
      </c>
      <c r="H96" s="16">
        <f>G96/G98</f>
        <v>0.50039401103230885</v>
      </c>
    </row>
    <row r="97" spans="2:8" ht="16.5" thickBot="1" x14ac:dyDescent="0.3">
      <c r="B97"/>
      <c r="E97" s="15"/>
      <c r="F97" s="23" t="s">
        <v>111</v>
      </c>
      <c r="G97" s="28">
        <v>634</v>
      </c>
      <c r="H97" s="29">
        <f>G97/G98</f>
        <v>0.49960598896769109</v>
      </c>
    </row>
    <row r="98" spans="2:8" ht="16.5" thickBot="1" x14ac:dyDescent="0.3">
      <c r="B98"/>
      <c r="E98" s="27"/>
      <c r="F98" s="39" t="s">
        <v>15</v>
      </c>
      <c r="G98" s="45">
        <f>SUM(G96:G97)</f>
        <v>1269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418</v>
      </c>
      <c r="H101" s="16">
        <f>G101/G103</f>
        <v>0.53727506426735216</v>
      </c>
    </row>
    <row r="102" spans="2:8" ht="16.5" thickBot="1" x14ac:dyDescent="0.3">
      <c r="B102"/>
      <c r="E102" s="15"/>
      <c r="F102" s="23" t="s">
        <v>114</v>
      </c>
      <c r="G102" s="28">
        <v>360</v>
      </c>
      <c r="H102" s="29">
        <f>G102/G103</f>
        <v>0.46272493573264784</v>
      </c>
    </row>
    <row r="103" spans="2:8" ht="16.5" thickBot="1" x14ac:dyDescent="0.3">
      <c r="B103"/>
      <c r="E103" s="27"/>
      <c r="F103" s="39" t="s">
        <v>15</v>
      </c>
      <c r="G103" s="45">
        <f>SUM(G101:G102)</f>
        <v>778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301</v>
      </c>
      <c r="H106" s="16">
        <f>G106/G108</f>
        <v>0.36091127098321341</v>
      </c>
    </row>
    <row r="107" spans="2:8" ht="16.5" thickBot="1" x14ac:dyDescent="0.3">
      <c r="B107"/>
      <c r="E107" s="15"/>
      <c r="F107" s="23" t="s">
        <v>117</v>
      </c>
      <c r="G107" s="28">
        <v>533</v>
      </c>
      <c r="H107" s="29">
        <f>G107/G108</f>
        <v>0.63908872901678659</v>
      </c>
    </row>
    <row r="108" spans="2:8" ht="16.5" thickBot="1" x14ac:dyDescent="0.3">
      <c r="B108"/>
      <c r="E108" s="27"/>
      <c r="F108" s="39" t="s">
        <v>15</v>
      </c>
      <c r="G108" s="45">
        <f>SUM(G106:G107)</f>
        <v>834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304</v>
      </c>
      <c r="H111" s="16">
        <f>G111/G116</f>
        <v>0.23749999999999999</v>
      </c>
    </row>
    <row r="112" spans="2:8" x14ac:dyDescent="0.25">
      <c r="B112"/>
      <c r="E112" s="15"/>
      <c r="F112" s="11" t="s">
        <v>120</v>
      </c>
      <c r="G112" s="9">
        <v>83</v>
      </c>
      <c r="H112" s="16">
        <f>G112/G116</f>
        <v>6.4843750000000006E-2</v>
      </c>
    </row>
    <row r="113" spans="2:8" x14ac:dyDescent="0.25">
      <c r="B113"/>
      <c r="E113" s="15"/>
      <c r="F113" s="11" t="s">
        <v>121</v>
      </c>
      <c r="G113" s="9">
        <v>555</v>
      </c>
      <c r="H113" s="16">
        <f>G113/G116</f>
        <v>0.43359375</v>
      </c>
    </row>
    <row r="114" spans="2:8" x14ac:dyDescent="0.25">
      <c r="B114"/>
      <c r="E114" s="15"/>
      <c r="F114" s="11" t="s">
        <v>122</v>
      </c>
      <c r="G114" s="9">
        <v>147</v>
      </c>
      <c r="H114" s="16">
        <f>G114/G116</f>
        <v>0.11484374999999999</v>
      </c>
    </row>
    <row r="115" spans="2:8" ht="16.5" thickBot="1" x14ac:dyDescent="0.3">
      <c r="B115"/>
      <c r="E115" s="15"/>
      <c r="F115" s="23" t="s">
        <v>123</v>
      </c>
      <c r="G115" s="28">
        <v>191</v>
      </c>
      <c r="H115" s="29">
        <f>G115/G116</f>
        <v>0.14921875000000001</v>
      </c>
    </row>
    <row r="116" spans="2:8" ht="16.5" thickBot="1" x14ac:dyDescent="0.3">
      <c r="B116"/>
      <c r="E116" s="27"/>
      <c r="F116" s="39" t="s">
        <v>15</v>
      </c>
      <c r="G116" s="45">
        <f>SUM(G111:G115)</f>
        <v>1280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455</v>
      </c>
      <c r="H119" s="16">
        <f>G119/G121</f>
        <v>0.3888888888888889</v>
      </c>
    </row>
    <row r="120" spans="2:8" ht="16.5" thickBot="1" x14ac:dyDescent="0.3">
      <c r="B120"/>
      <c r="E120" s="15"/>
      <c r="F120" s="23" t="s">
        <v>126</v>
      </c>
      <c r="G120" s="28">
        <v>715</v>
      </c>
      <c r="H120" s="29">
        <f>G120/G121</f>
        <v>0.61111111111111116</v>
      </c>
    </row>
    <row r="121" spans="2:8" ht="16.5" thickBot="1" x14ac:dyDescent="0.3">
      <c r="B121"/>
      <c r="E121" s="27"/>
      <c r="F121" s="39" t="s">
        <v>15</v>
      </c>
      <c r="G121" s="45">
        <f>SUM(G119:G120)</f>
        <v>1170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504</v>
      </c>
      <c r="H124" s="16">
        <f>G124/G127</f>
        <v>0.45120859444941808</v>
      </c>
    </row>
    <row r="125" spans="2:8" x14ac:dyDescent="0.25">
      <c r="B125"/>
      <c r="E125" s="15"/>
      <c r="F125" s="11" t="s">
        <v>129</v>
      </c>
      <c r="G125" s="9">
        <v>180</v>
      </c>
      <c r="H125" s="16">
        <f>G125/G127</f>
        <v>0.16114592658907789</v>
      </c>
    </row>
    <row r="126" spans="2:8" ht="16.5" thickBot="1" x14ac:dyDescent="0.3">
      <c r="B126"/>
      <c r="E126" s="15"/>
      <c r="F126" s="23" t="s">
        <v>130</v>
      </c>
      <c r="G126" s="28">
        <v>433</v>
      </c>
      <c r="H126" s="29">
        <f>G126/G127</f>
        <v>0.38764547896150403</v>
      </c>
    </row>
    <row r="127" spans="2:8" ht="16.5" thickBot="1" x14ac:dyDescent="0.3">
      <c r="B127"/>
      <c r="E127" s="27"/>
      <c r="F127" s="39" t="s">
        <v>15</v>
      </c>
      <c r="G127" s="45">
        <f>SUM(G124:G126)</f>
        <v>1117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583</v>
      </c>
      <c r="H130" s="16">
        <f>G130/G134</f>
        <v>0.51684397163120566</v>
      </c>
    </row>
    <row r="131" spans="2:8" x14ac:dyDescent="0.25">
      <c r="B131"/>
      <c r="E131" s="15"/>
      <c r="F131" s="11" t="s">
        <v>133</v>
      </c>
      <c r="G131" s="9">
        <v>96</v>
      </c>
      <c r="H131" s="16">
        <f>G131/G134</f>
        <v>8.5106382978723402E-2</v>
      </c>
    </row>
    <row r="132" spans="2:8" x14ac:dyDescent="0.25">
      <c r="B132"/>
      <c r="E132" s="15"/>
      <c r="F132" s="11" t="s">
        <v>134</v>
      </c>
      <c r="G132" s="9">
        <v>342</v>
      </c>
      <c r="H132" s="16">
        <f>G132/G134</f>
        <v>0.30319148936170215</v>
      </c>
    </row>
    <row r="133" spans="2:8" ht="16.5" thickBot="1" x14ac:dyDescent="0.3">
      <c r="B133"/>
      <c r="E133" s="15"/>
      <c r="F133" s="23" t="s">
        <v>135</v>
      </c>
      <c r="G133" s="28">
        <v>107</v>
      </c>
      <c r="H133" s="29">
        <f>G133/G134</f>
        <v>9.4858156028368792E-2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1128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714</v>
      </c>
      <c r="H137" s="16">
        <f>G137/G139</f>
        <v>0.63523131672597866</v>
      </c>
    </row>
    <row r="138" spans="2:8" ht="16.5" thickBot="1" x14ac:dyDescent="0.3">
      <c r="B138"/>
      <c r="E138" s="15"/>
      <c r="F138" s="23" t="s">
        <v>138</v>
      </c>
      <c r="G138" s="28">
        <v>410</v>
      </c>
      <c r="H138" s="29">
        <f>G138/G139</f>
        <v>0.36476868327402134</v>
      </c>
    </row>
    <row r="139" spans="2:8" ht="16.5" thickBot="1" x14ac:dyDescent="0.3">
      <c r="B139"/>
      <c r="E139" s="27"/>
      <c r="F139" s="39" t="s">
        <v>15</v>
      </c>
      <c r="G139" s="45">
        <f>SUM(G137:G138)</f>
        <v>1124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227</v>
      </c>
      <c r="H142" s="16">
        <f>G142/G146</f>
        <v>0.1956896551724138</v>
      </c>
    </row>
    <row r="143" spans="2:8" x14ac:dyDescent="0.25">
      <c r="B143"/>
      <c r="E143" s="15"/>
      <c r="F143" s="11" t="s">
        <v>141</v>
      </c>
      <c r="G143" s="9">
        <v>415</v>
      </c>
      <c r="H143" s="16">
        <f>G143/G146</f>
        <v>0.35775862068965519</v>
      </c>
    </row>
    <row r="144" spans="2:8" x14ac:dyDescent="0.25">
      <c r="B144"/>
      <c r="E144" s="15"/>
      <c r="F144" s="11" t="s">
        <v>142</v>
      </c>
      <c r="G144" s="9">
        <v>208</v>
      </c>
      <c r="H144" s="16">
        <f>G144/G146</f>
        <v>0.1793103448275862</v>
      </c>
    </row>
    <row r="145" spans="2:8" ht="16.5" thickBot="1" x14ac:dyDescent="0.3">
      <c r="B145"/>
      <c r="E145" s="15"/>
      <c r="F145" s="23" t="s">
        <v>143</v>
      </c>
      <c r="G145" s="28">
        <v>310</v>
      </c>
      <c r="H145" s="29">
        <f>G145/G146</f>
        <v>0.26724137931034481</v>
      </c>
    </row>
    <row r="146" spans="2:8" ht="16.5" thickBot="1" x14ac:dyDescent="0.3">
      <c r="B146"/>
      <c r="E146" s="27"/>
      <c r="F146" s="39" t="s">
        <v>15</v>
      </c>
      <c r="G146" s="45">
        <f>SUM(G142:G145)</f>
        <v>1160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E149" s="15"/>
      <c r="F149" s="11" t="s">
        <v>145</v>
      </c>
      <c r="G149" s="9">
        <v>501</v>
      </c>
      <c r="H149" s="16">
        <f>G149/G152</f>
        <v>0.44414893617021278</v>
      </c>
    </row>
    <row r="150" spans="2:8" x14ac:dyDescent="0.25">
      <c r="E150" s="15"/>
      <c r="F150" s="11" t="s">
        <v>146</v>
      </c>
      <c r="G150" s="9">
        <v>222</v>
      </c>
      <c r="H150" s="16">
        <f>G150/G152</f>
        <v>0.19680851063829788</v>
      </c>
    </row>
    <row r="151" spans="2:8" ht="16.5" thickBot="1" x14ac:dyDescent="0.3">
      <c r="E151" s="15"/>
      <c r="F151" s="23" t="s">
        <v>147</v>
      </c>
      <c r="G151" s="28">
        <v>405</v>
      </c>
      <c r="H151" s="29">
        <f>G151/G152</f>
        <v>0.35904255319148937</v>
      </c>
    </row>
    <row r="152" spans="2:8" ht="16.5" thickBot="1" x14ac:dyDescent="0.3">
      <c r="E152" s="27"/>
      <c r="F152" s="39" t="s">
        <v>15</v>
      </c>
      <c r="G152" s="45">
        <f>SUM(G149:G151)</f>
        <v>1128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512</v>
      </c>
      <c r="H155" s="16">
        <f>G155/G158</f>
        <v>0.45189761694616065</v>
      </c>
    </row>
    <row r="156" spans="2:8" x14ac:dyDescent="0.25">
      <c r="E156" s="15"/>
      <c r="F156" s="11" t="s">
        <v>150</v>
      </c>
      <c r="G156" s="9">
        <v>166</v>
      </c>
      <c r="H156" s="16">
        <f>G156/G158</f>
        <v>0.14651368049426303</v>
      </c>
    </row>
    <row r="157" spans="2:8" ht="16.5" thickBot="1" x14ac:dyDescent="0.3">
      <c r="E157" s="15"/>
      <c r="F157" s="23" t="s">
        <v>151</v>
      </c>
      <c r="G157" s="28">
        <v>455</v>
      </c>
      <c r="H157" s="29">
        <f>G157/G158</f>
        <v>0.40158870255957635</v>
      </c>
    </row>
    <row r="158" spans="2:8" ht="16.5" thickBot="1" x14ac:dyDescent="0.3">
      <c r="E158" s="27"/>
      <c r="F158" s="39" t="s">
        <v>15</v>
      </c>
      <c r="G158" s="45">
        <f>SUM(G155:G157)</f>
        <v>1133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642</v>
      </c>
      <c r="H161" s="16">
        <f>G161/G163</f>
        <v>0.5768194070080862</v>
      </c>
    </row>
    <row r="162" spans="5:8" ht="16.5" thickBot="1" x14ac:dyDescent="0.3">
      <c r="E162" s="15"/>
      <c r="F162" s="23" t="s">
        <v>154</v>
      </c>
      <c r="G162" s="28">
        <v>471</v>
      </c>
      <c r="H162" s="29">
        <f>G162/G163</f>
        <v>0.42318059299191374</v>
      </c>
    </row>
    <row r="163" spans="5:8" ht="16.5" thickBot="1" x14ac:dyDescent="0.3">
      <c r="E163" s="27"/>
      <c r="F163" s="39" t="s">
        <v>15</v>
      </c>
      <c r="G163" s="45">
        <f>SUM(G161:G162)</f>
        <v>1113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587</v>
      </c>
      <c r="H166" s="16">
        <f>G166/G168</f>
        <v>0.54251386321626616</v>
      </c>
    </row>
    <row r="167" spans="5:8" ht="16.5" thickBot="1" x14ac:dyDescent="0.3">
      <c r="E167" s="15"/>
      <c r="F167" s="23" t="s">
        <v>157</v>
      </c>
      <c r="G167" s="28">
        <v>495</v>
      </c>
      <c r="H167" s="29">
        <f>G167/G168</f>
        <v>0.45748613678373384</v>
      </c>
    </row>
    <row r="168" spans="5:8" ht="16.5" thickBot="1" x14ac:dyDescent="0.3">
      <c r="E168" s="27"/>
      <c r="F168" s="39" t="s">
        <v>15</v>
      </c>
      <c r="G168" s="45">
        <f>SUM(G166:G167)</f>
        <v>1082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411</v>
      </c>
      <c r="H171" s="16">
        <f>G171/G176</f>
        <v>0.15911730545876887</v>
      </c>
    </row>
    <row r="172" spans="5:8" x14ac:dyDescent="0.25">
      <c r="E172" s="15"/>
      <c r="F172" s="11" t="s">
        <v>50</v>
      </c>
      <c r="G172" s="9">
        <v>1100</v>
      </c>
      <c r="H172" s="16">
        <f>G172/G176</f>
        <v>0.42586140147115759</v>
      </c>
    </row>
    <row r="173" spans="5:8" x14ac:dyDescent="0.25">
      <c r="E173" s="15"/>
      <c r="F173" s="11" t="s">
        <v>160</v>
      </c>
      <c r="G173" s="9">
        <v>420</v>
      </c>
      <c r="H173" s="16">
        <f>G173/G176</f>
        <v>0.16260162601626016</v>
      </c>
    </row>
    <row r="174" spans="5:8" x14ac:dyDescent="0.25">
      <c r="E174" s="15"/>
      <c r="F174" s="11" t="s">
        <v>161</v>
      </c>
      <c r="G174" s="9">
        <v>203</v>
      </c>
      <c r="H174" s="16">
        <f>G174/G176</f>
        <v>7.8590785907859076E-2</v>
      </c>
    </row>
    <row r="175" spans="5:8" ht="16.5" thickBot="1" x14ac:dyDescent="0.3">
      <c r="E175" s="15"/>
      <c r="F175" s="23" t="s">
        <v>162</v>
      </c>
      <c r="G175" s="28">
        <v>449</v>
      </c>
      <c r="H175" s="29">
        <f>G175/G176</f>
        <v>0.17382888114595432</v>
      </c>
    </row>
    <row r="176" spans="5:8" ht="16.5" thickBot="1" x14ac:dyDescent="0.3">
      <c r="E176" s="27"/>
      <c r="F176" s="39" t="s">
        <v>15</v>
      </c>
      <c r="G176" s="45">
        <f>SUM(G171:G175)</f>
        <v>2583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1962</v>
      </c>
      <c r="H179" s="16">
        <f>G179/G181</f>
        <v>0.80973999174576972</v>
      </c>
    </row>
    <row r="180" spans="5:8" ht="16.5" thickBot="1" x14ac:dyDescent="0.3">
      <c r="E180" s="15"/>
      <c r="F180" s="23" t="s">
        <v>165</v>
      </c>
      <c r="G180" s="28">
        <v>461</v>
      </c>
      <c r="H180" s="29">
        <f>G180/G181</f>
        <v>0.19026000825423028</v>
      </c>
    </row>
    <row r="181" spans="5:8" ht="16.5" thickBot="1" x14ac:dyDescent="0.3">
      <c r="E181" s="27"/>
      <c r="F181" s="39" t="s">
        <v>15</v>
      </c>
      <c r="G181" s="45">
        <f>SUM(G179:G180)</f>
        <v>2423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858</v>
      </c>
      <c r="H184" s="16">
        <f>G184/G186</f>
        <v>0.29989514155889552</v>
      </c>
    </row>
    <row r="185" spans="5:8" ht="16.5" thickBot="1" x14ac:dyDescent="0.3">
      <c r="E185" s="15"/>
      <c r="F185" s="23" t="s">
        <v>168</v>
      </c>
      <c r="G185" s="28">
        <v>2003</v>
      </c>
      <c r="H185" s="29">
        <f>G185/G186</f>
        <v>0.70010485844110448</v>
      </c>
    </row>
    <row r="186" spans="5:8" ht="16.5" thickBot="1" x14ac:dyDescent="0.3">
      <c r="E186" s="27"/>
      <c r="F186" s="39" t="s">
        <v>15</v>
      </c>
      <c r="G186" s="45">
        <f>SUM(G184:G185)</f>
        <v>2861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</row>
    <row r="3" spans="1:13" x14ac:dyDescent="0.25">
      <c r="A3" s="15" t="s">
        <v>2</v>
      </c>
      <c r="B3" s="9">
        <v>7</v>
      </c>
      <c r="C3" s="16">
        <f>B3/B16</f>
        <v>1.263537906137184E-2</v>
      </c>
      <c r="E3" s="15" t="s">
        <v>56</v>
      </c>
      <c r="F3" s="8" t="s">
        <v>57</v>
      </c>
      <c r="G3" s="9">
        <v>26</v>
      </c>
      <c r="H3" s="16">
        <f>G3/G5</f>
        <v>0.44827586206896552</v>
      </c>
      <c r="J3" s="15"/>
      <c r="K3" s="8" t="s">
        <v>197</v>
      </c>
      <c r="L3" s="9">
        <v>24</v>
      </c>
      <c r="M3" s="16">
        <f>L3/L5</f>
        <v>0.32876712328767121</v>
      </c>
    </row>
    <row r="4" spans="1:13" ht="16.5" thickBot="1" x14ac:dyDescent="0.3">
      <c r="A4" s="15" t="s">
        <v>3</v>
      </c>
      <c r="B4" s="9">
        <v>47</v>
      </c>
      <c r="C4" s="16">
        <f>B4/B16</f>
        <v>8.4837545126353789E-2</v>
      </c>
      <c r="E4" s="15"/>
      <c r="F4" s="24" t="s">
        <v>58</v>
      </c>
      <c r="G4" s="28">
        <v>32</v>
      </c>
      <c r="H4" s="29">
        <f>G4/G5</f>
        <v>0.55172413793103448</v>
      </c>
      <c r="J4" s="15"/>
      <c r="K4" s="10" t="s">
        <v>196</v>
      </c>
      <c r="L4" s="28">
        <v>49</v>
      </c>
      <c r="M4" s="29">
        <f>L4/L5</f>
        <v>0.67123287671232879</v>
      </c>
    </row>
    <row r="5" spans="1:13" ht="16.5" thickBot="1" x14ac:dyDescent="0.3">
      <c r="A5" s="15" t="s">
        <v>4</v>
      </c>
      <c r="B5" s="9">
        <v>0</v>
      </c>
      <c r="C5" s="16">
        <f>B5/B16</f>
        <v>0</v>
      </c>
      <c r="E5" s="27"/>
      <c r="F5" s="32" t="s">
        <v>15</v>
      </c>
      <c r="G5" s="45">
        <f>SUM(G3:G4)</f>
        <v>58</v>
      </c>
      <c r="H5" s="34">
        <f>SUM(H3:H4)</f>
        <v>1</v>
      </c>
      <c r="J5" s="27"/>
      <c r="K5" s="32" t="s">
        <v>15</v>
      </c>
      <c r="L5" s="45">
        <f>SUM(L3:L4)</f>
        <v>73</v>
      </c>
      <c r="M5" s="34">
        <f>SUM(M3:M4)</f>
        <v>1</v>
      </c>
    </row>
    <row r="6" spans="1:13" ht="16.5" thickBot="1" x14ac:dyDescent="0.3">
      <c r="A6" s="15" t="s">
        <v>5</v>
      </c>
      <c r="B6" s="9">
        <v>94</v>
      </c>
      <c r="C6" s="16">
        <f>B6/B16</f>
        <v>0.16967509025270758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0</v>
      </c>
      <c r="C8" s="16">
        <f>B8/B16</f>
        <v>0</v>
      </c>
      <c r="E8" s="15"/>
      <c r="F8" s="8" t="s">
        <v>60</v>
      </c>
      <c r="G8" s="9">
        <v>16</v>
      </c>
      <c r="H8" s="16">
        <f>G8/G11</f>
        <v>0.25396825396825395</v>
      </c>
      <c r="J8" s="15"/>
      <c r="K8" s="8" t="s">
        <v>199</v>
      </c>
      <c r="L8" s="9">
        <v>54</v>
      </c>
      <c r="M8" s="16">
        <f>L8/L10</f>
        <v>0.81818181818181823</v>
      </c>
    </row>
    <row r="9" spans="1:13" ht="16.5" thickBot="1" x14ac:dyDescent="0.3">
      <c r="A9" s="15" t="s">
        <v>8</v>
      </c>
      <c r="B9" s="9">
        <v>1</v>
      </c>
      <c r="C9" s="16">
        <f>B9/B16</f>
        <v>1.8050541516245488E-3</v>
      </c>
      <c r="E9" s="15"/>
      <c r="F9" s="8" t="s">
        <v>61</v>
      </c>
      <c r="G9" s="9">
        <v>19</v>
      </c>
      <c r="H9" s="16">
        <f>G9/G11</f>
        <v>0.30158730158730157</v>
      </c>
      <c r="J9" s="15"/>
      <c r="K9" s="24" t="s">
        <v>200</v>
      </c>
      <c r="L9" s="28">
        <v>12</v>
      </c>
      <c r="M9" s="29">
        <f>L9/L10</f>
        <v>0.18181818181818182</v>
      </c>
    </row>
    <row r="10" spans="1:13" ht="16.5" thickBot="1" x14ac:dyDescent="0.3">
      <c r="A10" s="15" t="s">
        <v>9</v>
      </c>
      <c r="B10" s="9">
        <v>23</v>
      </c>
      <c r="C10" s="16">
        <f>B10/B16</f>
        <v>4.1516245487364621E-2</v>
      </c>
      <c r="E10" s="15"/>
      <c r="F10" s="24" t="s">
        <v>62</v>
      </c>
      <c r="G10" s="28">
        <v>28</v>
      </c>
      <c r="H10" s="29">
        <f>G10/G11</f>
        <v>0.44444444444444442</v>
      </c>
      <c r="J10" s="27"/>
      <c r="K10" s="32" t="s">
        <v>15</v>
      </c>
      <c r="L10" s="45">
        <f>SUM(L8:L9)</f>
        <v>66</v>
      </c>
      <c r="M10" s="34">
        <f>SUM(M8:M9)</f>
        <v>1</v>
      </c>
    </row>
    <row r="11" spans="1:13" ht="16.5" thickBot="1" x14ac:dyDescent="0.3">
      <c r="A11" s="15" t="s">
        <v>10</v>
      </c>
      <c r="B11" s="9">
        <v>2</v>
      </c>
      <c r="C11" s="16">
        <f>B11/B16</f>
        <v>3.6101083032490976E-3</v>
      </c>
      <c r="E11" s="27"/>
      <c r="F11" s="32" t="s">
        <v>15</v>
      </c>
      <c r="G11" s="45">
        <f>SUM(G8:G10)</f>
        <v>63</v>
      </c>
      <c r="H11" s="34">
        <f>SUM(H8:H10)</f>
        <v>1</v>
      </c>
    </row>
    <row r="12" spans="1:13" ht="16.5" thickBot="1" x14ac:dyDescent="0.3">
      <c r="A12" s="15" t="s">
        <v>11</v>
      </c>
      <c r="B12" s="9">
        <v>64</v>
      </c>
      <c r="C12" s="16">
        <f>B12/B16</f>
        <v>0.11552346570397112</v>
      </c>
      <c r="F12" s="4"/>
      <c r="J12" s="12" t="s">
        <v>221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0</v>
      </c>
      <c r="C13" s="16">
        <f>B13/B16</f>
        <v>0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37</v>
      </c>
      <c r="M13" s="16">
        <f>L13/L15</f>
        <v>0.82222222222222219</v>
      </c>
    </row>
    <row r="14" spans="1:13" ht="16.5" thickBot="1" x14ac:dyDescent="0.3">
      <c r="A14" s="15" t="s">
        <v>13</v>
      </c>
      <c r="B14" s="9">
        <v>313</v>
      </c>
      <c r="C14" s="16">
        <f>B14/B16</f>
        <v>0.56498194945848379</v>
      </c>
      <c r="E14" s="21"/>
      <c r="F14" s="10" t="s">
        <v>64</v>
      </c>
      <c r="G14" s="9">
        <v>19</v>
      </c>
      <c r="H14" s="16">
        <f>G14/G17</f>
        <v>0.30158730158730157</v>
      </c>
      <c r="J14" s="15"/>
      <c r="K14" s="24" t="s">
        <v>223</v>
      </c>
      <c r="L14" s="28">
        <v>8</v>
      </c>
      <c r="M14" s="29">
        <f>L14/L15</f>
        <v>0.17777777777777778</v>
      </c>
    </row>
    <row r="15" spans="1:13" ht="16.5" thickBot="1" x14ac:dyDescent="0.3">
      <c r="A15" s="22" t="s">
        <v>14</v>
      </c>
      <c r="B15" s="28">
        <v>3</v>
      </c>
      <c r="C15" s="29">
        <f>B15/B16</f>
        <v>5.415162454873646E-3</v>
      </c>
      <c r="E15" s="21"/>
      <c r="F15" s="10" t="s">
        <v>65</v>
      </c>
      <c r="G15" s="9">
        <v>29</v>
      </c>
      <c r="H15" s="16">
        <f>G15/G17</f>
        <v>0.46031746031746029</v>
      </c>
      <c r="J15" s="27"/>
      <c r="K15" s="32" t="s">
        <v>15</v>
      </c>
      <c r="L15" s="45">
        <f>SUM(L13:L14)</f>
        <v>45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554</v>
      </c>
      <c r="C16" s="34">
        <f>SUM(C3:C15)</f>
        <v>1</v>
      </c>
      <c r="E16" s="15"/>
      <c r="F16" s="31" t="s">
        <v>66</v>
      </c>
      <c r="G16" s="28">
        <v>15</v>
      </c>
      <c r="H16" s="29">
        <f>G16/G17</f>
        <v>0.23809523809523808</v>
      </c>
    </row>
    <row r="17" spans="1:13" ht="16.5" thickBot="1" x14ac:dyDescent="0.3">
      <c r="E17" s="27"/>
      <c r="F17" s="38" t="s">
        <v>15</v>
      </c>
      <c r="G17" s="45">
        <f>SUM(G14:G16)</f>
        <v>63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247</v>
      </c>
      <c r="L18" s="9">
        <v>102</v>
      </c>
      <c r="M18" s="16">
        <f>L18/L20</f>
        <v>0.57954545454545459</v>
      </c>
    </row>
    <row r="19" spans="1:13" ht="16.5" thickBot="1" x14ac:dyDescent="0.3">
      <c r="A19" s="15" t="s">
        <v>19</v>
      </c>
      <c r="B19" s="9">
        <v>9</v>
      </c>
      <c r="C19" s="16">
        <f>B19/B24</f>
        <v>1.8145161290322582E-2</v>
      </c>
      <c r="E19" s="12" t="s">
        <v>67</v>
      </c>
      <c r="F19" s="13"/>
      <c r="G19" s="42" t="s">
        <v>16</v>
      </c>
      <c r="H19" s="19" t="s">
        <v>17</v>
      </c>
      <c r="J19" s="15"/>
      <c r="K19" s="31" t="s">
        <v>246</v>
      </c>
      <c r="L19" s="28">
        <v>74</v>
      </c>
      <c r="M19" s="29">
        <f>L19/L20</f>
        <v>0.42045454545454547</v>
      </c>
    </row>
    <row r="20" spans="1:13" ht="16.5" thickBot="1" x14ac:dyDescent="0.3">
      <c r="A20" s="15" t="s">
        <v>20</v>
      </c>
      <c r="B20" s="9">
        <v>5</v>
      </c>
      <c r="C20" s="16">
        <f>B20/B24</f>
        <v>1.0080645161290322E-2</v>
      </c>
      <c r="E20" s="15"/>
      <c r="F20" s="11" t="s">
        <v>68</v>
      </c>
      <c r="G20" s="9">
        <v>32</v>
      </c>
      <c r="H20" s="16">
        <f>G20/G22</f>
        <v>0.5423728813559322</v>
      </c>
      <c r="J20" s="27"/>
      <c r="K20" s="32" t="s">
        <v>15</v>
      </c>
      <c r="L20" s="45">
        <f>SUM(L18:L19)</f>
        <v>176</v>
      </c>
      <c r="M20" s="34">
        <f>SUM(M18:M19)</f>
        <v>1</v>
      </c>
    </row>
    <row r="21" spans="1:13" ht="16.5" thickBot="1" x14ac:dyDescent="0.3">
      <c r="A21" s="15" t="s">
        <v>21</v>
      </c>
      <c r="B21" s="9">
        <v>134</v>
      </c>
      <c r="C21" s="16">
        <f>B21/B24</f>
        <v>0.27016129032258063</v>
      </c>
      <c r="E21" s="15"/>
      <c r="F21" s="23" t="s">
        <v>69</v>
      </c>
      <c r="G21" s="28">
        <v>27</v>
      </c>
      <c r="H21" s="29">
        <f>G21/G22</f>
        <v>0.4576271186440678</v>
      </c>
    </row>
    <row r="22" spans="1:13" ht="16.5" thickBot="1" x14ac:dyDescent="0.3">
      <c r="A22" s="15" t="s">
        <v>22</v>
      </c>
      <c r="B22" s="9">
        <v>7</v>
      </c>
      <c r="C22" s="16">
        <f>B22/B24</f>
        <v>1.4112903225806451E-2</v>
      </c>
      <c r="E22" s="27"/>
      <c r="F22" s="39" t="s">
        <v>15</v>
      </c>
      <c r="G22" s="45">
        <f>SUM(G20:G21)</f>
        <v>59</v>
      </c>
      <c r="H22" s="34">
        <f>SUM(H20:H21)</f>
        <v>1</v>
      </c>
    </row>
    <row r="23" spans="1:13" ht="16.5" thickBot="1" x14ac:dyDescent="0.3">
      <c r="A23" s="22" t="s">
        <v>23</v>
      </c>
      <c r="B23" s="28">
        <v>341</v>
      </c>
      <c r="C23" s="29">
        <f>B23/B24</f>
        <v>0.6875</v>
      </c>
      <c r="F23" s="3"/>
    </row>
    <row r="24" spans="1:13" ht="16.5" thickBot="1" x14ac:dyDescent="0.3">
      <c r="A24" s="35" t="s">
        <v>15</v>
      </c>
      <c r="B24" s="45">
        <f>SUM(B19:B23)</f>
        <v>496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18</v>
      </c>
      <c r="H25" s="16">
        <f>G25/G29</f>
        <v>0.33962264150943394</v>
      </c>
    </row>
    <row r="26" spans="1:13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6</v>
      </c>
      <c r="H26" s="16">
        <f>G26/G29</f>
        <v>0.11320754716981132</v>
      </c>
    </row>
    <row r="27" spans="1:13" x14ac:dyDescent="0.25">
      <c r="A27" s="15" t="s">
        <v>30</v>
      </c>
      <c r="B27" s="9">
        <v>153</v>
      </c>
      <c r="C27" s="16">
        <f>B27/B30</f>
        <v>0.30538922155688625</v>
      </c>
      <c r="E27" s="15"/>
      <c r="F27" s="11" t="s">
        <v>73</v>
      </c>
      <c r="G27" s="9">
        <v>10</v>
      </c>
      <c r="H27" s="16">
        <f>G27/G29</f>
        <v>0.18867924528301888</v>
      </c>
    </row>
    <row r="28" spans="1:13" ht="16.5" thickBot="1" x14ac:dyDescent="0.3">
      <c r="A28" s="15" t="s">
        <v>28</v>
      </c>
      <c r="B28" s="9">
        <v>311</v>
      </c>
      <c r="C28" s="16">
        <f>B28/B30</f>
        <v>0.62075848303393211</v>
      </c>
      <c r="E28" s="15"/>
      <c r="F28" s="23" t="s">
        <v>74</v>
      </c>
      <c r="G28" s="28">
        <v>19</v>
      </c>
      <c r="H28" s="29">
        <f>G28/G29</f>
        <v>0.35849056603773582</v>
      </c>
    </row>
    <row r="29" spans="1:13" ht="16.5" thickBot="1" x14ac:dyDescent="0.3">
      <c r="A29" s="21" t="s">
        <v>29</v>
      </c>
      <c r="B29" s="28">
        <v>37</v>
      </c>
      <c r="C29" s="29">
        <f>B29/B30</f>
        <v>7.3852295409181631E-2</v>
      </c>
      <c r="E29" s="27"/>
      <c r="F29" s="39" t="s">
        <v>15</v>
      </c>
      <c r="G29" s="45">
        <f>SUM(G25:G28)</f>
        <v>53</v>
      </c>
      <c r="H29" s="34">
        <f>SUM(H25:H28)</f>
        <v>1</v>
      </c>
    </row>
    <row r="30" spans="1:13" ht="16.5" thickBot="1" x14ac:dyDescent="0.3">
      <c r="A30" s="32" t="s">
        <v>15</v>
      </c>
      <c r="B30" s="45">
        <f>SUM(B27:B29)</f>
        <v>501</v>
      </c>
      <c r="C30" s="34">
        <f>SUM(C27:C29)</f>
        <v>1</v>
      </c>
      <c r="E30" s="4"/>
      <c r="F30" s="3"/>
      <c r="G30" s="43"/>
      <c r="H30" s="6"/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282</v>
      </c>
      <c r="B32" s="42" t="s">
        <v>16</v>
      </c>
      <c r="C32" s="19" t="s">
        <v>17</v>
      </c>
      <c r="E32" s="15"/>
      <c r="F32" s="11" t="s">
        <v>628</v>
      </c>
      <c r="G32" s="95">
        <v>16</v>
      </c>
      <c r="H32" s="16">
        <f>G32/G37</f>
        <v>0.29629629629629628</v>
      </c>
    </row>
    <row r="33" spans="1:8" x14ac:dyDescent="0.25">
      <c r="A33" s="15" t="s">
        <v>38</v>
      </c>
      <c r="B33" s="9">
        <v>58</v>
      </c>
      <c r="C33" s="16">
        <f>B33/B35</f>
        <v>0.16959064327485379</v>
      </c>
      <c r="E33" s="15"/>
      <c r="F33" s="11" t="s">
        <v>629</v>
      </c>
      <c r="G33" s="95">
        <v>14</v>
      </c>
      <c r="H33" s="16">
        <f>G33/G37</f>
        <v>0.25925925925925924</v>
      </c>
    </row>
    <row r="34" spans="1:8" ht="16.5" thickBot="1" x14ac:dyDescent="0.3">
      <c r="A34" s="22" t="s">
        <v>39</v>
      </c>
      <c r="B34" s="28">
        <v>284</v>
      </c>
      <c r="C34" s="29">
        <f>B34/B35</f>
        <v>0.83040935672514615</v>
      </c>
      <c r="E34" s="15"/>
      <c r="F34" s="11" t="s">
        <v>630</v>
      </c>
      <c r="G34" s="95">
        <v>7</v>
      </c>
      <c r="H34" s="16">
        <f>G34/G37</f>
        <v>0.12962962962962962</v>
      </c>
    </row>
    <row r="35" spans="1:8" ht="16.5" thickBot="1" x14ac:dyDescent="0.3">
      <c r="A35" s="32" t="s">
        <v>15</v>
      </c>
      <c r="B35" s="45">
        <f>SUM(B33:B34)</f>
        <v>342</v>
      </c>
      <c r="C35" s="34">
        <f>SUM(C33:C34)</f>
        <v>1</v>
      </c>
      <c r="E35" s="15"/>
      <c r="F35" s="11" t="s">
        <v>631</v>
      </c>
      <c r="G35" s="95">
        <v>14</v>
      </c>
      <c r="H35" s="16">
        <f>G35/G37</f>
        <v>0.25925925925925924</v>
      </c>
    </row>
    <row r="36" spans="1:8" ht="16.5" thickBot="1" x14ac:dyDescent="0.3">
      <c r="E36" s="15"/>
      <c r="F36" s="23" t="s">
        <v>632</v>
      </c>
      <c r="G36" s="96">
        <v>3</v>
      </c>
      <c r="H36" s="29">
        <f>G36/G37</f>
        <v>5.5555555555555552E-2</v>
      </c>
    </row>
    <row r="37" spans="1:8" ht="16.5" thickBot="1" x14ac:dyDescent="0.3">
      <c r="A37" s="12" t="s">
        <v>52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54</v>
      </c>
      <c r="H37" s="37">
        <f>SUM(H32:H36)</f>
        <v>1</v>
      </c>
    </row>
    <row r="38" spans="1:8" ht="16.5" thickBot="1" x14ac:dyDescent="0.3">
      <c r="A38" s="15" t="s">
        <v>53</v>
      </c>
      <c r="B38" s="9">
        <v>354</v>
      </c>
      <c r="C38" s="16">
        <f>B38/B40</f>
        <v>0.77461706783369799</v>
      </c>
      <c r="F38" s="3"/>
    </row>
    <row r="39" spans="1:8" ht="16.5" thickBot="1" x14ac:dyDescent="0.3">
      <c r="A39" s="22" t="s">
        <v>54</v>
      </c>
      <c r="B39" s="28">
        <v>103</v>
      </c>
      <c r="C39" s="29">
        <f>B39/B40</f>
        <v>0.22538293216630198</v>
      </c>
      <c r="E39" s="12" t="s">
        <v>627</v>
      </c>
      <c r="F39" s="13"/>
      <c r="G39" s="42" t="s">
        <v>16</v>
      </c>
      <c r="H39" s="19" t="s">
        <v>17</v>
      </c>
    </row>
    <row r="40" spans="1:8" ht="16.5" thickBot="1" x14ac:dyDescent="0.3">
      <c r="A40" s="32" t="s">
        <v>15</v>
      </c>
      <c r="B40" s="45">
        <f>SUM(B38:B39)</f>
        <v>457</v>
      </c>
      <c r="C40" s="34">
        <f>SUM(C38:C39)</f>
        <v>1</v>
      </c>
      <c r="E40" s="15"/>
      <c r="F40" s="11" t="s">
        <v>76</v>
      </c>
      <c r="G40" s="9">
        <v>30</v>
      </c>
      <c r="H40" s="16">
        <f>G40/G44</f>
        <v>0.55555555555555558</v>
      </c>
    </row>
    <row r="41" spans="1:8" x14ac:dyDescent="0.25">
      <c r="E41" s="15"/>
      <c r="F41" s="11" t="s">
        <v>77</v>
      </c>
      <c r="G41" s="9">
        <v>9</v>
      </c>
      <c r="H41" s="16">
        <f>G41/G44</f>
        <v>0.16666666666666666</v>
      </c>
    </row>
    <row r="42" spans="1:8" x14ac:dyDescent="0.25">
      <c r="E42" s="15"/>
      <c r="F42" s="11" t="s">
        <v>78</v>
      </c>
      <c r="G42" s="9">
        <v>11</v>
      </c>
      <c r="H42" s="16">
        <f>G42/G44</f>
        <v>0.20370370370370369</v>
      </c>
    </row>
    <row r="43" spans="1:8" ht="16.5" thickBot="1" x14ac:dyDescent="0.3">
      <c r="E43" s="15"/>
      <c r="F43" s="23" t="s">
        <v>79</v>
      </c>
      <c r="G43" s="28">
        <v>4</v>
      </c>
      <c r="H43" s="29">
        <f>G43/G44</f>
        <v>7.407407407407407E-2</v>
      </c>
    </row>
    <row r="44" spans="1:8" ht="16.5" thickBot="1" x14ac:dyDescent="0.3">
      <c r="E44" s="27"/>
      <c r="F44" s="39" t="s">
        <v>15</v>
      </c>
      <c r="G44" s="45">
        <f>SUM(G40:G43)</f>
        <v>54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E47" s="15"/>
      <c r="F47" s="11" t="s">
        <v>641</v>
      </c>
      <c r="G47" s="9">
        <v>40</v>
      </c>
      <c r="H47" s="16">
        <f>G47/G49</f>
        <v>0.75471698113207553</v>
      </c>
    </row>
    <row r="48" spans="1:8" ht="16.5" thickBot="1" x14ac:dyDescent="0.3">
      <c r="B48"/>
      <c r="E48" s="15"/>
      <c r="F48" s="23" t="s">
        <v>82</v>
      </c>
      <c r="G48" s="28">
        <v>13</v>
      </c>
      <c r="H48" s="29">
        <f>G48/G49</f>
        <v>0.24528301886792453</v>
      </c>
    </row>
    <row r="49" spans="2:8" ht="16.5" thickBot="1" x14ac:dyDescent="0.3">
      <c r="B49"/>
      <c r="E49" s="27"/>
      <c r="F49" s="39" t="s">
        <v>15</v>
      </c>
      <c r="G49" s="45">
        <f>SUM(G47:G48)</f>
        <v>53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38</v>
      </c>
      <c r="H52" s="16">
        <f>G52/G54</f>
        <v>0.79166666666666663</v>
      </c>
    </row>
    <row r="53" spans="2:8" ht="16.5" thickBot="1" x14ac:dyDescent="0.3">
      <c r="B53"/>
      <c r="E53" s="15"/>
      <c r="F53" s="23" t="s">
        <v>85</v>
      </c>
      <c r="G53" s="28">
        <v>10</v>
      </c>
      <c r="H53" s="29">
        <f>G53/G54</f>
        <v>0.20833333333333334</v>
      </c>
    </row>
    <row r="54" spans="2:8" ht="16.5" thickBot="1" x14ac:dyDescent="0.3">
      <c r="B54"/>
      <c r="E54" s="27"/>
      <c r="F54" s="39" t="s">
        <v>15</v>
      </c>
      <c r="G54" s="45">
        <f>SUM(G52:G53)</f>
        <v>48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22</v>
      </c>
      <c r="H57" s="16">
        <f>G57/G59</f>
        <v>0.43137254901960786</v>
      </c>
    </row>
    <row r="58" spans="2:8" ht="16.5" thickBot="1" x14ac:dyDescent="0.3">
      <c r="B58"/>
      <c r="E58" s="15"/>
      <c r="F58" s="23" t="s">
        <v>88</v>
      </c>
      <c r="G58" s="28">
        <v>29</v>
      </c>
      <c r="H58" s="29">
        <f>G58/G59</f>
        <v>0.56862745098039214</v>
      </c>
    </row>
    <row r="59" spans="2:8" ht="16.5" thickBot="1" x14ac:dyDescent="0.3">
      <c r="B59"/>
      <c r="E59" s="27"/>
      <c r="F59" s="39" t="s">
        <v>15</v>
      </c>
      <c r="G59" s="45">
        <f>SUM(G57:G58)</f>
        <v>51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31</v>
      </c>
      <c r="H62" s="16">
        <f>G62/G64</f>
        <v>0.58490566037735847</v>
      </c>
    </row>
    <row r="63" spans="2:8" ht="16.5" thickBot="1" x14ac:dyDescent="0.3">
      <c r="B63"/>
      <c r="E63" s="15"/>
      <c r="F63" s="23" t="s">
        <v>91</v>
      </c>
      <c r="G63" s="28">
        <v>22</v>
      </c>
      <c r="H63" s="29">
        <f>G63/G64</f>
        <v>0.41509433962264153</v>
      </c>
    </row>
    <row r="64" spans="2:8" ht="16.5" thickBot="1" x14ac:dyDescent="0.3">
      <c r="B64"/>
      <c r="E64" s="27"/>
      <c r="F64" s="39" t="s">
        <v>15</v>
      </c>
      <c r="G64" s="45">
        <f>SUM(G62:G63)</f>
        <v>53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34</v>
      </c>
      <c r="H67" s="16">
        <f>G67/G70</f>
        <v>0.41975308641975306</v>
      </c>
    </row>
    <row r="68" spans="2:8" x14ac:dyDescent="0.25">
      <c r="B68"/>
      <c r="E68" s="15"/>
      <c r="F68" s="11" t="s">
        <v>94</v>
      </c>
      <c r="G68" s="9">
        <v>18</v>
      </c>
      <c r="H68" s="16">
        <f>G68/G70</f>
        <v>0.22222222222222221</v>
      </c>
    </row>
    <row r="69" spans="2:8" ht="16.5" thickBot="1" x14ac:dyDescent="0.3">
      <c r="B69"/>
      <c r="E69" s="15"/>
      <c r="F69" s="23" t="s">
        <v>95</v>
      </c>
      <c r="G69" s="28">
        <v>29</v>
      </c>
      <c r="H69" s="29">
        <f>G69/G70</f>
        <v>0.35802469135802467</v>
      </c>
    </row>
    <row r="70" spans="2:8" ht="16.5" thickBot="1" x14ac:dyDescent="0.3">
      <c r="B70"/>
      <c r="E70" s="27"/>
      <c r="F70" s="39" t="s">
        <v>15</v>
      </c>
      <c r="G70" s="45">
        <f>SUM(G67:G69)</f>
        <v>81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24</v>
      </c>
      <c r="H73" s="16">
        <f>G73/G75</f>
        <v>0.32432432432432434</v>
      </c>
    </row>
    <row r="74" spans="2:8" ht="16.5" thickBot="1" x14ac:dyDescent="0.3">
      <c r="B74"/>
      <c r="E74" s="15"/>
      <c r="F74" s="23" t="s">
        <v>98</v>
      </c>
      <c r="G74" s="28">
        <v>50</v>
      </c>
      <c r="H74" s="29">
        <f>G74/G75</f>
        <v>0.67567567567567566</v>
      </c>
    </row>
    <row r="75" spans="2:8" ht="16.5" thickBot="1" x14ac:dyDescent="0.3">
      <c r="B75"/>
      <c r="E75" s="27"/>
      <c r="F75" s="39" t="s">
        <v>15</v>
      </c>
      <c r="G75" s="45">
        <f>SUM(G73:G74)</f>
        <v>74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28</v>
      </c>
      <c r="H78" s="16">
        <f>G78/G82</f>
        <v>0.36363636363636365</v>
      </c>
    </row>
    <row r="79" spans="2:8" x14ac:dyDescent="0.25">
      <c r="B79"/>
      <c r="E79" s="22"/>
      <c r="F79" s="23" t="s">
        <v>101</v>
      </c>
      <c r="G79" s="28">
        <v>14</v>
      </c>
      <c r="H79" s="29">
        <f>G79/G82</f>
        <v>0.18181818181818182</v>
      </c>
    </row>
    <row r="80" spans="2:8" x14ac:dyDescent="0.25">
      <c r="B80"/>
      <c r="E80" s="15"/>
      <c r="F80" s="11" t="s">
        <v>635</v>
      </c>
      <c r="G80" s="9">
        <v>29</v>
      </c>
      <c r="H80" s="16">
        <f>G80/G82</f>
        <v>0.37662337662337664</v>
      </c>
    </row>
    <row r="81" spans="2:8" ht="16.5" thickBot="1" x14ac:dyDescent="0.3">
      <c r="B81"/>
      <c r="E81" s="17"/>
      <c r="F81" s="91" t="s">
        <v>636</v>
      </c>
      <c r="G81" s="40">
        <v>6</v>
      </c>
      <c r="H81" s="41">
        <f>G81/G82</f>
        <v>7.792207792207792E-2</v>
      </c>
    </row>
    <row r="82" spans="2:8" ht="16.5" thickBot="1" x14ac:dyDescent="0.3">
      <c r="B82"/>
      <c r="E82" s="104"/>
      <c r="F82" s="105" t="s">
        <v>15</v>
      </c>
      <c r="G82" s="106">
        <f>SUM(G78:G81)</f>
        <v>77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25</v>
      </c>
      <c r="H85" s="16">
        <f>G85/G88</f>
        <v>0.32051282051282054</v>
      </c>
    </row>
    <row r="86" spans="2:8" x14ac:dyDescent="0.25">
      <c r="B86"/>
      <c r="E86" s="15"/>
      <c r="F86" s="11" t="s">
        <v>104</v>
      </c>
      <c r="G86" s="9">
        <v>35</v>
      </c>
      <c r="H86" s="16">
        <f>G86/G88</f>
        <v>0.44871794871794873</v>
      </c>
    </row>
    <row r="87" spans="2:8" ht="16.5" thickBot="1" x14ac:dyDescent="0.3">
      <c r="B87"/>
      <c r="E87" s="15"/>
      <c r="F87" s="23" t="s">
        <v>105</v>
      </c>
      <c r="G87" s="28">
        <v>18</v>
      </c>
      <c r="H87" s="29">
        <f>G87/G88</f>
        <v>0.23076923076923078</v>
      </c>
    </row>
    <row r="88" spans="2:8" ht="16.5" thickBot="1" x14ac:dyDescent="0.3">
      <c r="B88"/>
      <c r="E88" s="27"/>
      <c r="F88" s="39" t="s">
        <v>15</v>
      </c>
      <c r="G88" s="45">
        <f>SUM(G85:G87)</f>
        <v>78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46</v>
      </c>
      <c r="H91" s="16">
        <f>G91/G93</f>
        <v>0.61333333333333329</v>
      </c>
    </row>
    <row r="92" spans="2:8" ht="16.5" thickBot="1" x14ac:dyDescent="0.3">
      <c r="B92"/>
      <c r="E92" s="15"/>
      <c r="F92" s="23" t="s">
        <v>108</v>
      </c>
      <c r="G92" s="28">
        <v>29</v>
      </c>
      <c r="H92" s="29">
        <f>G92/G93</f>
        <v>0.38666666666666666</v>
      </c>
    </row>
    <row r="93" spans="2:8" ht="16.5" thickBot="1" x14ac:dyDescent="0.3">
      <c r="B93"/>
      <c r="E93" s="27"/>
      <c r="F93" s="39" t="s">
        <v>15</v>
      </c>
      <c r="G93" s="45">
        <f>SUM(G91:G92)</f>
        <v>75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37</v>
      </c>
      <c r="H96" s="16">
        <f>G96/G98</f>
        <v>0.53623188405797106</v>
      </c>
    </row>
    <row r="97" spans="2:8" ht="16.5" thickBot="1" x14ac:dyDescent="0.3">
      <c r="B97"/>
      <c r="E97" s="15"/>
      <c r="F97" s="23" t="s">
        <v>111</v>
      </c>
      <c r="G97" s="28">
        <v>32</v>
      </c>
      <c r="H97" s="29">
        <f>G97/G98</f>
        <v>0.46376811594202899</v>
      </c>
    </row>
    <row r="98" spans="2:8" ht="16.5" thickBot="1" x14ac:dyDescent="0.3">
      <c r="B98"/>
      <c r="E98" s="27"/>
      <c r="F98" s="39" t="s">
        <v>15</v>
      </c>
      <c r="G98" s="45">
        <f>SUM(G96:G97)</f>
        <v>69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18</v>
      </c>
      <c r="H101" s="16">
        <f>G101/G103</f>
        <v>0.6</v>
      </c>
    </row>
    <row r="102" spans="2:8" ht="16.5" thickBot="1" x14ac:dyDescent="0.3">
      <c r="B102"/>
      <c r="E102" s="15"/>
      <c r="F102" s="23" t="s">
        <v>114</v>
      </c>
      <c r="G102" s="28">
        <v>12</v>
      </c>
      <c r="H102" s="29">
        <f>G102/G103</f>
        <v>0.4</v>
      </c>
    </row>
    <row r="103" spans="2:8" ht="16.5" thickBot="1" x14ac:dyDescent="0.3">
      <c r="B103"/>
      <c r="E103" s="27"/>
      <c r="F103" s="39" t="s">
        <v>15</v>
      </c>
      <c r="G103" s="45">
        <f>SUM(G101:G102)</f>
        <v>30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18</v>
      </c>
      <c r="H106" s="16">
        <f>G106/G108</f>
        <v>0.4</v>
      </c>
    </row>
    <row r="107" spans="2:8" ht="16.5" thickBot="1" x14ac:dyDescent="0.3">
      <c r="B107"/>
      <c r="E107" s="15"/>
      <c r="F107" s="23" t="s">
        <v>117</v>
      </c>
      <c r="G107" s="28">
        <v>27</v>
      </c>
      <c r="H107" s="29">
        <f>G107/G108</f>
        <v>0.6</v>
      </c>
    </row>
    <row r="108" spans="2:8" ht="16.5" thickBot="1" x14ac:dyDescent="0.3">
      <c r="B108"/>
      <c r="E108" s="27"/>
      <c r="F108" s="39" t="s">
        <v>15</v>
      </c>
      <c r="G108" s="45">
        <f>SUM(G106:G107)</f>
        <v>45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18</v>
      </c>
      <c r="H111" s="16">
        <f>G111/G116</f>
        <v>0.30508474576271188</v>
      </c>
    </row>
    <row r="112" spans="2:8" x14ac:dyDescent="0.25">
      <c r="B112"/>
      <c r="E112" s="15"/>
      <c r="F112" s="11" t="s">
        <v>120</v>
      </c>
      <c r="G112" s="9">
        <v>6</v>
      </c>
      <c r="H112" s="16">
        <f>G112/G116</f>
        <v>0.10169491525423729</v>
      </c>
    </row>
    <row r="113" spans="2:8" x14ac:dyDescent="0.25">
      <c r="B113"/>
      <c r="E113" s="15"/>
      <c r="F113" s="11" t="s">
        <v>121</v>
      </c>
      <c r="G113" s="9">
        <v>13</v>
      </c>
      <c r="H113" s="16">
        <f>G113/G116</f>
        <v>0.22033898305084745</v>
      </c>
    </row>
    <row r="114" spans="2:8" x14ac:dyDescent="0.25">
      <c r="B114"/>
      <c r="E114" s="15"/>
      <c r="F114" s="11" t="s">
        <v>122</v>
      </c>
      <c r="G114" s="9">
        <v>12</v>
      </c>
      <c r="H114" s="16">
        <f>G114/G116</f>
        <v>0.20338983050847459</v>
      </c>
    </row>
    <row r="115" spans="2:8" ht="16.5" thickBot="1" x14ac:dyDescent="0.3">
      <c r="B115"/>
      <c r="E115" s="15"/>
      <c r="F115" s="23" t="s">
        <v>123</v>
      </c>
      <c r="G115" s="28">
        <v>10</v>
      </c>
      <c r="H115" s="29">
        <f>G115/G116</f>
        <v>0.16949152542372881</v>
      </c>
    </row>
    <row r="116" spans="2:8" ht="16.5" thickBot="1" x14ac:dyDescent="0.3">
      <c r="B116"/>
      <c r="E116" s="27"/>
      <c r="F116" s="39" t="s">
        <v>15</v>
      </c>
      <c r="G116" s="45">
        <f>SUM(G111:G115)</f>
        <v>59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28</v>
      </c>
      <c r="H119" s="16">
        <f>G119/G121</f>
        <v>0.49122807017543857</v>
      </c>
    </row>
    <row r="120" spans="2:8" ht="16.5" thickBot="1" x14ac:dyDescent="0.3">
      <c r="B120"/>
      <c r="E120" s="15"/>
      <c r="F120" s="23" t="s">
        <v>126</v>
      </c>
      <c r="G120" s="28">
        <v>29</v>
      </c>
      <c r="H120" s="29">
        <f>G120/G121</f>
        <v>0.50877192982456143</v>
      </c>
    </row>
    <row r="121" spans="2:8" ht="16.5" thickBot="1" x14ac:dyDescent="0.3">
      <c r="B121"/>
      <c r="E121" s="27"/>
      <c r="F121" s="39" t="s">
        <v>15</v>
      </c>
      <c r="G121" s="45">
        <f>SUM(G119:G120)</f>
        <v>57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33</v>
      </c>
      <c r="H124" s="16">
        <f>G124/G127</f>
        <v>0.55932203389830504</v>
      </c>
    </row>
    <row r="125" spans="2:8" x14ac:dyDescent="0.25">
      <c r="B125"/>
      <c r="E125" s="15"/>
      <c r="F125" s="11" t="s">
        <v>129</v>
      </c>
      <c r="G125" s="9">
        <v>9</v>
      </c>
      <c r="H125" s="16">
        <f>G125/G127</f>
        <v>0.15254237288135594</v>
      </c>
    </row>
    <row r="126" spans="2:8" ht="16.5" thickBot="1" x14ac:dyDescent="0.3">
      <c r="B126"/>
      <c r="E126" s="15"/>
      <c r="F126" s="23" t="s">
        <v>130</v>
      </c>
      <c r="G126" s="28">
        <v>17</v>
      </c>
      <c r="H126" s="29">
        <f>G126/G127</f>
        <v>0.28813559322033899</v>
      </c>
    </row>
    <row r="127" spans="2:8" ht="16.5" thickBot="1" x14ac:dyDescent="0.3">
      <c r="B127"/>
      <c r="E127" s="27"/>
      <c r="F127" s="39" t="s">
        <v>15</v>
      </c>
      <c r="G127" s="45">
        <f>SUM(G124:G126)</f>
        <v>59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33</v>
      </c>
      <c r="H130" s="16">
        <f>G130/G134</f>
        <v>0.532258064516129</v>
      </c>
    </row>
    <row r="131" spans="2:8" x14ac:dyDescent="0.25">
      <c r="B131"/>
      <c r="E131" s="15"/>
      <c r="F131" s="11" t="s">
        <v>133</v>
      </c>
      <c r="G131" s="9">
        <v>6</v>
      </c>
      <c r="H131" s="16">
        <f>G131/G134</f>
        <v>9.6774193548387094E-2</v>
      </c>
    </row>
    <row r="132" spans="2:8" x14ac:dyDescent="0.25">
      <c r="B132"/>
      <c r="E132" s="15"/>
      <c r="F132" s="11" t="s">
        <v>134</v>
      </c>
      <c r="G132" s="9">
        <v>21</v>
      </c>
      <c r="H132" s="16">
        <f>G132/G134</f>
        <v>0.33870967741935482</v>
      </c>
    </row>
    <row r="133" spans="2:8" ht="16.5" thickBot="1" x14ac:dyDescent="0.3">
      <c r="B133"/>
      <c r="E133" s="15"/>
      <c r="F133" s="23" t="s">
        <v>135</v>
      </c>
      <c r="G133" s="28">
        <v>2</v>
      </c>
      <c r="H133" s="29">
        <f>G133/G134</f>
        <v>3.2258064516129031E-2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62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39</v>
      </c>
      <c r="H137" s="16">
        <f>G137/G139</f>
        <v>0.63934426229508201</v>
      </c>
    </row>
    <row r="138" spans="2:8" ht="16.5" thickBot="1" x14ac:dyDescent="0.3">
      <c r="B138"/>
      <c r="E138" s="15"/>
      <c r="F138" s="23" t="s">
        <v>138</v>
      </c>
      <c r="G138" s="28">
        <v>22</v>
      </c>
      <c r="H138" s="29">
        <f>G138/G139</f>
        <v>0.36065573770491804</v>
      </c>
    </row>
    <row r="139" spans="2:8" ht="16.5" thickBot="1" x14ac:dyDescent="0.3">
      <c r="B139"/>
      <c r="E139" s="27"/>
      <c r="F139" s="39" t="s">
        <v>15</v>
      </c>
      <c r="G139" s="45">
        <f>SUM(G137:G138)</f>
        <v>61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12</v>
      </c>
      <c r="H142" s="16">
        <f>G142/G146</f>
        <v>0.1875</v>
      </c>
    </row>
    <row r="143" spans="2:8" x14ac:dyDescent="0.25">
      <c r="B143"/>
      <c r="E143" s="15"/>
      <c r="F143" s="11" t="s">
        <v>141</v>
      </c>
      <c r="G143" s="9">
        <v>25</v>
      </c>
      <c r="H143" s="16">
        <f>G143/G146</f>
        <v>0.390625</v>
      </c>
    </row>
    <row r="144" spans="2:8" x14ac:dyDescent="0.25">
      <c r="E144" s="15"/>
      <c r="F144" s="11" t="s">
        <v>142</v>
      </c>
      <c r="G144" s="9">
        <v>7</v>
      </c>
      <c r="H144" s="16">
        <f>G144/G146</f>
        <v>0.109375</v>
      </c>
    </row>
    <row r="145" spans="5:8" ht="16.5" thickBot="1" x14ac:dyDescent="0.3">
      <c r="E145" s="15"/>
      <c r="F145" s="23" t="s">
        <v>143</v>
      </c>
      <c r="G145" s="28">
        <v>20</v>
      </c>
      <c r="H145" s="29">
        <f>G145/G146</f>
        <v>0.3125</v>
      </c>
    </row>
    <row r="146" spans="5:8" ht="16.5" thickBot="1" x14ac:dyDescent="0.3">
      <c r="E146" s="27"/>
      <c r="F146" s="39" t="s">
        <v>15</v>
      </c>
      <c r="G146" s="45">
        <f>SUM(G142:G145)</f>
        <v>64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34</v>
      </c>
      <c r="H149" s="16">
        <f>G149/G152</f>
        <v>0.51515151515151514</v>
      </c>
    </row>
    <row r="150" spans="5:8" x14ac:dyDescent="0.25">
      <c r="E150" s="15"/>
      <c r="F150" s="11" t="s">
        <v>146</v>
      </c>
      <c r="G150" s="9">
        <v>10</v>
      </c>
      <c r="H150" s="16">
        <f>G150/G152</f>
        <v>0.15151515151515152</v>
      </c>
    </row>
    <row r="151" spans="5:8" ht="16.5" thickBot="1" x14ac:dyDescent="0.3">
      <c r="E151" s="15"/>
      <c r="F151" s="23" t="s">
        <v>147</v>
      </c>
      <c r="G151" s="28">
        <v>22</v>
      </c>
      <c r="H151" s="29">
        <f>G151/G152</f>
        <v>0.33333333333333331</v>
      </c>
    </row>
    <row r="152" spans="5:8" ht="16.5" thickBot="1" x14ac:dyDescent="0.3">
      <c r="E152" s="27"/>
      <c r="F152" s="39" t="s">
        <v>15</v>
      </c>
      <c r="G152" s="45">
        <f>SUM(G149:G151)</f>
        <v>66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38</v>
      </c>
      <c r="H155" s="16">
        <f>G155/G158</f>
        <v>0.6333333333333333</v>
      </c>
    </row>
    <row r="156" spans="5:8" x14ac:dyDescent="0.25">
      <c r="E156" s="15"/>
      <c r="F156" s="11" t="s">
        <v>150</v>
      </c>
      <c r="G156" s="9">
        <v>4</v>
      </c>
      <c r="H156" s="16">
        <f>G156/G158</f>
        <v>6.6666666666666666E-2</v>
      </c>
    </row>
    <row r="157" spans="5:8" ht="16.5" thickBot="1" x14ac:dyDescent="0.3">
      <c r="E157" s="15"/>
      <c r="F157" s="23" t="s">
        <v>151</v>
      </c>
      <c r="G157" s="28">
        <v>18</v>
      </c>
      <c r="H157" s="29">
        <f>G157/G158</f>
        <v>0.3</v>
      </c>
    </row>
    <row r="158" spans="5:8" ht="16.5" thickBot="1" x14ac:dyDescent="0.3">
      <c r="E158" s="27"/>
      <c r="F158" s="39" t="s">
        <v>15</v>
      </c>
      <c r="G158" s="45">
        <f>SUM(G155:G157)</f>
        <v>60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39</v>
      </c>
      <c r="H161" s="16">
        <f>G161/G163</f>
        <v>0.67241379310344829</v>
      </c>
    </row>
    <row r="162" spans="5:8" ht="16.5" thickBot="1" x14ac:dyDescent="0.3">
      <c r="E162" s="15"/>
      <c r="F162" s="23" t="s">
        <v>154</v>
      </c>
      <c r="G162" s="28">
        <v>19</v>
      </c>
      <c r="H162" s="29">
        <f>G162/G163</f>
        <v>0.32758620689655171</v>
      </c>
    </row>
    <row r="163" spans="5:8" ht="16.5" thickBot="1" x14ac:dyDescent="0.3">
      <c r="E163" s="27"/>
      <c r="F163" s="39" t="s">
        <v>15</v>
      </c>
      <c r="G163" s="45">
        <f>SUM(G161:G162)</f>
        <v>58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33</v>
      </c>
      <c r="H166" s="16">
        <f>G166/G168</f>
        <v>0.56896551724137934</v>
      </c>
    </row>
    <row r="167" spans="5:8" ht="16.5" thickBot="1" x14ac:dyDescent="0.3">
      <c r="E167" s="15"/>
      <c r="F167" s="23" t="s">
        <v>157</v>
      </c>
      <c r="G167" s="28">
        <v>25</v>
      </c>
      <c r="H167" s="29">
        <f>G167/G168</f>
        <v>0.43103448275862066</v>
      </c>
    </row>
    <row r="168" spans="5:8" ht="16.5" thickBot="1" x14ac:dyDescent="0.3">
      <c r="E168" s="27"/>
      <c r="F168" s="39" t="s">
        <v>15</v>
      </c>
      <c r="G168" s="45">
        <f>SUM(G166:G167)</f>
        <v>58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42</v>
      </c>
      <c r="H171" s="16">
        <f>G171/G176</f>
        <v>0.21</v>
      </c>
    </row>
    <row r="172" spans="5:8" x14ac:dyDescent="0.25">
      <c r="E172" s="15"/>
      <c r="F172" s="11" t="s">
        <v>50</v>
      </c>
      <c r="G172" s="9">
        <v>80</v>
      </c>
      <c r="H172" s="16">
        <f>G172/G176</f>
        <v>0.4</v>
      </c>
    </row>
    <row r="173" spans="5:8" x14ac:dyDescent="0.25">
      <c r="E173" s="15"/>
      <c r="F173" s="11" t="s">
        <v>160</v>
      </c>
      <c r="G173" s="9">
        <v>42</v>
      </c>
      <c r="H173" s="16">
        <f>G173/G176</f>
        <v>0.21</v>
      </c>
    </row>
    <row r="174" spans="5:8" x14ac:dyDescent="0.25">
      <c r="E174" s="15"/>
      <c r="F174" s="11" t="s">
        <v>161</v>
      </c>
      <c r="G174" s="9">
        <v>12</v>
      </c>
      <c r="H174" s="16">
        <f>G174/G176</f>
        <v>0.06</v>
      </c>
    </row>
    <row r="175" spans="5:8" ht="16.5" thickBot="1" x14ac:dyDescent="0.3">
      <c r="E175" s="15"/>
      <c r="F175" s="23" t="s">
        <v>162</v>
      </c>
      <c r="G175" s="28">
        <v>24</v>
      </c>
      <c r="H175" s="29">
        <f>G175/G176</f>
        <v>0.12</v>
      </c>
    </row>
    <row r="176" spans="5:8" ht="16.5" thickBot="1" x14ac:dyDescent="0.3">
      <c r="E176" s="27"/>
      <c r="F176" s="39" t="s">
        <v>15</v>
      </c>
      <c r="G176" s="45">
        <f>SUM(G171:G175)</f>
        <v>200</v>
      </c>
      <c r="H176" s="34">
        <f>SUM(H171:H175)</f>
        <v>0.99999999999999989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157</v>
      </c>
      <c r="H179" s="16">
        <f>G179/G181</f>
        <v>0.78894472361809043</v>
      </c>
    </row>
    <row r="180" spans="5:8" ht="16.5" thickBot="1" x14ac:dyDescent="0.3">
      <c r="E180" s="15"/>
      <c r="F180" s="23" t="s">
        <v>165</v>
      </c>
      <c r="G180" s="28">
        <v>42</v>
      </c>
      <c r="H180" s="29">
        <f>G180/G181</f>
        <v>0.21105527638190955</v>
      </c>
    </row>
    <row r="181" spans="5:8" ht="16.5" thickBot="1" x14ac:dyDescent="0.3">
      <c r="E181" s="27"/>
      <c r="F181" s="39" t="s">
        <v>15</v>
      </c>
      <c r="G181" s="45">
        <f>SUM(G179:G180)</f>
        <v>199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109</v>
      </c>
      <c r="H184" s="16">
        <f>G184/G186</f>
        <v>0.56770833333333337</v>
      </c>
    </row>
    <row r="185" spans="5:8" ht="16.5" thickBot="1" x14ac:dyDescent="0.3">
      <c r="E185" s="15"/>
      <c r="F185" s="23" t="s">
        <v>168</v>
      </c>
      <c r="G185" s="28">
        <v>83</v>
      </c>
      <c r="H185" s="29">
        <f>G185/G186</f>
        <v>0.43229166666666669</v>
      </c>
    </row>
    <row r="186" spans="5:8" ht="16.5" thickBot="1" x14ac:dyDescent="0.3">
      <c r="E186" s="27"/>
      <c r="F186" s="39" t="s">
        <v>15</v>
      </c>
      <c r="G186" s="45">
        <f>SUM(G184:G185)</f>
        <v>192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sqref="A1:C16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</cols>
  <sheetData>
    <row r="1" spans="1:13" ht="16.5" thickBot="1" x14ac:dyDescent="0.3">
      <c r="A1" t="s">
        <v>0</v>
      </c>
    </row>
    <row r="2" spans="1:13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195</v>
      </c>
      <c r="K2" s="13"/>
      <c r="L2" s="44" t="s">
        <v>16</v>
      </c>
      <c r="M2" s="19" t="s">
        <v>17</v>
      </c>
    </row>
    <row r="3" spans="1:13" x14ac:dyDescent="0.25">
      <c r="A3" s="15" t="s">
        <v>2</v>
      </c>
      <c r="B3" s="9">
        <v>21</v>
      </c>
      <c r="C3" s="16">
        <f>B3/B16</f>
        <v>6.5584009993753904E-3</v>
      </c>
      <c r="E3" s="15" t="s">
        <v>56</v>
      </c>
      <c r="F3" s="8" t="s">
        <v>57</v>
      </c>
      <c r="G3" s="9">
        <v>223</v>
      </c>
      <c r="H3" s="16">
        <f>G3/G5</f>
        <v>0.56455696202531647</v>
      </c>
      <c r="J3" s="15"/>
      <c r="K3" s="31" t="s">
        <v>197</v>
      </c>
      <c r="L3" s="9">
        <v>154</v>
      </c>
      <c r="M3" s="16">
        <f>L3/L5</f>
        <v>0.35</v>
      </c>
    </row>
    <row r="4" spans="1:13" ht="16.5" thickBot="1" x14ac:dyDescent="0.3">
      <c r="A4" s="15" t="s">
        <v>3</v>
      </c>
      <c r="B4" s="9">
        <v>377</v>
      </c>
      <c r="C4" s="16">
        <f>B4/B16</f>
        <v>0.11773891317926297</v>
      </c>
      <c r="E4" s="15"/>
      <c r="F4" s="24" t="s">
        <v>58</v>
      </c>
      <c r="G4" s="28">
        <v>172</v>
      </c>
      <c r="H4" s="29">
        <f>G4/G5</f>
        <v>0.43544303797468353</v>
      </c>
      <c r="J4" s="15"/>
      <c r="K4" s="24" t="s">
        <v>196</v>
      </c>
      <c r="L4" s="28">
        <v>286</v>
      </c>
      <c r="M4" s="29">
        <f>L4/L5</f>
        <v>0.65</v>
      </c>
    </row>
    <row r="5" spans="1:13" ht="16.5" thickBot="1" x14ac:dyDescent="0.3">
      <c r="A5" s="15" t="s">
        <v>4</v>
      </c>
      <c r="B5" s="9">
        <v>3</v>
      </c>
      <c r="C5" s="16">
        <f>B5/B16</f>
        <v>9.3691442848219868E-4</v>
      </c>
      <c r="E5" s="27"/>
      <c r="F5" s="32" t="s">
        <v>15</v>
      </c>
      <c r="G5" s="45">
        <f>SUM(G3:G4)</f>
        <v>395</v>
      </c>
      <c r="H5" s="34">
        <f>SUM(H3:H4)</f>
        <v>1</v>
      </c>
      <c r="J5" s="27"/>
      <c r="K5" s="32" t="s">
        <v>15</v>
      </c>
      <c r="L5" s="45">
        <f>SUM(L3:L4)</f>
        <v>440</v>
      </c>
      <c r="M5" s="34">
        <f>SUM(M3:M4)</f>
        <v>1</v>
      </c>
    </row>
    <row r="6" spans="1:13" ht="16.5" thickBot="1" x14ac:dyDescent="0.3">
      <c r="A6" s="15" t="s">
        <v>5</v>
      </c>
      <c r="B6" s="9">
        <v>534</v>
      </c>
      <c r="C6" s="16">
        <f>B6/B16</f>
        <v>0.16677076826983137</v>
      </c>
    </row>
    <row r="7" spans="1:13" x14ac:dyDescent="0.25">
      <c r="A7" s="15" t="s">
        <v>6</v>
      </c>
      <c r="B7" s="9">
        <v>0</v>
      </c>
      <c r="C7" s="16">
        <f>B7/B16</f>
        <v>0</v>
      </c>
      <c r="E7" s="12" t="s">
        <v>59</v>
      </c>
      <c r="F7" s="13"/>
      <c r="G7" s="42" t="s">
        <v>16</v>
      </c>
      <c r="H7" s="19" t="s">
        <v>17</v>
      </c>
      <c r="J7" s="12" t="s">
        <v>198</v>
      </c>
      <c r="K7" s="13"/>
      <c r="L7" s="44" t="s">
        <v>16</v>
      </c>
      <c r="M7" s="19" t="s">
        <v>17</v>
      </c>
    </row>
    <row r="8" spans="1:13" x14ac:dyDescent="0.25">
      <c r="A8" s="15" t="s">
        <v>7</v>
      </c>
      <c r="B8" s="9">
        <v>1</v>
      </c>
      <c r="C8" s="16">
        <f>B8/B16</f>
        <v>3.1230480949406619E-4</v>
      </c>
      <c r="E8" s="15"/>
      <c r="F8" s="8" t="s">
        <v>60</v>
      </c>
      <c r="G8" s="9">
        <v>197</v>
      </c>
      <c r="H8" s="16">
        <f>G8/G11</f>
        <v>0.38030888030888033</v>
      </c>
      <c r="J8" s="15"/>
      <c r="K8" s="8" t="s">
        <v>199</v>
      </c>
      <c r="L8" s="9">
        <v>311</v>
      </c>
      <c r="M8" s="16">
        <f>L8/L10</f>
        <v>0.74939759036144582</v>
      </c>
    </row>
    <row r="9" spans="1:13" ht="16.5" thickBot="1" x14ac:dyDescent="0.3">
      <c r="A9" s="15" t="s">
        <v>8</v>
      </c>
      <c r="B9" s="9">
        <v>6</v>
      </c>
      <c r="C9" s="16">
        <f>B9/B16</f>
        <v>1.8738288569643974E-3</v>
      </c>
      <c r="E9" s="15"/>
      <c r="F9" s="8" t="s">
        <v>61</v>
      </c>
      <c r="G9" s="9">
        <v>195</v>
      </c>
      <c r="H9" s="16">
        <f>G9/G11</f>
        <v>0.37644787644787647</v>
      </c>
      <c r="J9" s="15"/>
      <c r="K9" s="24" t="s">
        <v>200</v>
      </c>
      <c r="L9" s="28">
        <v>104</v>
      </c>
      <c r="M9" s="29">
        <f>L9/L10</f>
        <v>0.25060240963855424</v>
      </c>
    </row>
    <row r="10" spans="1:13" ht="16.5" thickBot="1" x14ac:dyDescent="0.3">
      <c r="A10" s="15" t="s">
        <v>9</v>
      </c>
      <c r="B10" s="9">
        <v>86</v>
      </c>
      <c r="C10" s="16">
        <f>B10/B16</f>
        <v>2.6858213616489695E-2</v>
      </c>
      <c r="E10" s="15"/>
      <c r="F10" s="24" t="s">
        <v>62</v>
      </c>
      <c r="G10" s="28">
        <v>126</v>
      </c>
      <c r="H10" s="29">
        <f>G10/G11</f>
        <v>0.24324324324324326</v>
      </c>
      <c r="J10" s="27"/>
      <c r="K10" s="32" t="s">
        <v>15</v>
      </c>
      <c r="L10" s="45">
        <f>SUM(L8:L9)</f>
        <v>415</v>
      </c>
      <c r="M10" s="34">
        <f>SUM(M8:M9)</f>
        <v>1</v>
      </c>
    </row>
    <row r="11" spans="1:13" ht="16.5" thickBot="1" x14ac:dyDescent="0.3">
      <c r="A11" s="15" t="s">
        <v>10</v>
      </c>
      <c r="B11" s="9">
        <v>3</v>
      </c>
      <c r="C11" s="16">
        <f>B11/B16</f>
        <v>9.3691442848219868E-4</v>
      </c>
      <c r="E11" s="27"/>
      <c r="F11" s="32" t="s">
        <v>15</v>
      </c>
      <c r="G11" s="45">
        <f>SUM(G8:G10)</f>
        <v>518</v>
      </c>
      <c r="H11" s="34">
        <f>SUM(H8:H10)</f>
        <v>1</v>
      </c>
    </row>
    <row r="12" spans="1:13" ht="16.5" thickBot="1" x14ac:dyDescent="0.3">
      <c r="A12" s="15" t="s">
        <v>11</v>
      </c>
      <c r="B12" s="9">
        <v>428</v>
      </c>
      <c r="C12" s="16">
        <f>B12/B16</f>
        <v>0.13366645846346034</v>
      </c>
      <c r="F12" s="4"/>
      <c r="J12" s="12" t="s">
        <v>221</v>
      </c>
      <c r="K12" s="13"/>
      <c r="L12" s="44" t="s">
        <v>16</v>
      </c>
      <c r="M12" s="19" t="s">
        <v>17</v>
      </c>
    </row>
    <row r="13" spans="1:13" x14ac:dyDescent="0.25">
      <c r="A13" s="15" t="s">
        <v>12</v>
      </c>
      <c r="B13" s="9">
        <v>4</v>
      </c>
      <c r="C13" s="16">
        <f>B13/B16</f>
        <v>1.2492192379762648E-3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222</v>
      </c>
      <c r="L13" s="9">
        <v>251</v>
      </c>
      <c r="M13" s="16">
        <f>L13/L15</f>
        <v>0.71714285714285719</v>
      </c>
    </row>
    <row r="14" spans="1:13" ht="16.5" thickBot="1" x14ac:dyDescent="0.3">
      <c r="A14" s="15" t="s">
        <v>13</v>
      </c>
      <c r="B14" s="9">
        <v>1722</v>
      </c>
      <c r="C14" s="16">
        <f>B14/B16</f>
        <v>0.53778888194878205</v>
      </c>
      <c r="E14" s="21"/>
      <c r="F14" s="10" t="s">
        <v>64</v>
      </c>
      <c r="G14" s="9">
        <v>181</v>
      </c>
      <c r="H14" s="16">
        <f>G14/G17</f>
        <v>0.37396694214876031</v>
      </c>
      <c r="J14" s="15"/>
      <c r="K14" s="24" t="s">
        <v>223</v>
      </c>
      <c r="L14" s="28">
        <v>99</v>
      </c>
      <c r="M14" s="29">
        <f>L14/L15</f>
        <v>0.28285714285714286</v>
      </c>
    </row>
    <row r="15" spans="1:13" ht="16.5" thickBot="1" x14ac:dyDescent="0.3">
      <c r="A15" s="22" t="s">
        <v>14</v>
      </c>
      <c r="B15" s="28">
        <v>17</v>
      </c>
      <c r="C15" s="29">
        <f>B15/B16</f>
        <v>5.3091817613991257E-3</v>
      </c>
      <c r="E15" s="21"/>
      <c r="F15" s="10" t="s">
        <v>65</v>
      </c>
      <c r="G15" s="9">
        <v>204</v>
      </c>
      <c r="H15" s="16">
        <f>G15/G17</f>
        <v>0.42148760330578511</v>
      </c>
      <c r="J15" s="27"/>
      <c r="K15" s="32" t="s">
        <v>15</v>
      </c>
      <c r="L15" s="45">
        <f>SUM(L13:L14)</f>
        <v>350</v>
      </c>
      <c r="M15" s="34">
        <f>SUM(M13:M14)</f>
        <v>1</v>
      </c>
    </row>
    <row r="16" spans="1:13" ht="16.5" thickBot="1" x14ac:dyDescent="0.3">
      <c r="A16" s="32" t="s">
        <v>15</v>
      </c>
      <c r="B16" s="45">
        <f>SUM(B3:B15)</f>
        <v>3202</v>
      </c>
      <c r="C16" s="34">
        <f>SUM(C3:C15)</f>
        <v>1</v>
      </c>
      <c r="E16" s="15"/>
      <c r="F16" s="31" t="s">
        <v>66</v>
      </c>
      <c r="G16" s="28">
        <v>99</v>
      </c>
      <c r="H16" s="29">
        <f>G16/G17</f>
        <v>0.20454545454545456</v>
      </c>
    </row>
    <row r="17" spans="1:13" ht="16.5" thickBot="1" x14ac:dyDescent="0.3">
      <c r="E17" s="27"/>
      <c r="F17" s="38" t="s">
        <v>15</v>
      </c>
      <c r="G17" s="45">
        <f>SUM(G14:G16)</f>
        <v>484</v>
      </c>
      <c r="H17" s="34">
        <f>SUM(H14:H16)</f>
        <v>1</v>
      </c>
      <c r="J17" s="12" t="s">
        <v>245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31" t="s">
        <v>247</v>
      </c>
      <c r="L18" s="9">
        <v>545</v>
      </c>
      <c r="M18" s="16">
        <f>L18/L20</f>
        <v>0.58665231431646936</v>
      </c>
    </row>
    <row r="19" spans="1:13" ht="16.5" thickBot="1" x14ac:dyDescent="0.3">
      <c r="A19" s="15" t="s">
        <v>19</v>
      </c>
      <c r="B19" s="9">
        <v>46</v>
      </c>
      <c r="C19" s="16">
        <f>B19/B24</f>
        <v>1.5961138098542677E-2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246</v>
      </c>
      <c r="L19" s="28">
        <v>384</v>
      </c>
      <c r="M19" s="29">
        <f>L19/L20</f>
        <v>0.4133476856835307</v>
      </c>
    </row>
    <row r="20" spans="1:13" ht="16.5" thickBot="1" x14ac:dyDescent="0.3">
      <c r="A20" s="15" t="s">
        <v>20</v>
      </c>
      <c r="B20" s="9">
        <v>66</v>
      </c>
      <c r="C20" s="16">
        <f>B20/B24</f>
        <v>2.2900763358778626E-2</v>
      </c>
      <c r="E20" s="15"/>
      <c r="F20" s="11" t="s">
        <v>68</v>
      </c>
      <c r="G20" s="9">
        <v>247</v>
      </c>
      <c r="H20" s="16">
        <f>G20/G22</f>
        <v>0.54646017699115046</v>
      </c>
      <c r="J20" s="27"/>
      <c r="K20" s="32" t="s">
        <v>15</v>
      </c>
      <c r="L20" s="45">
        <f>SUM(L18:L19)</f>
        <v>929</v>
      </c>
      <c r="M20" s="34">
        <f>SUM(M18:M19)</f>
        <v>1</v>
      </c>
    </row>
    <row r="21" spans="1:13" ht="16.5" thickBot="1" x14ac:dyDescent="0.3">
      <c r="A21" s="15" t="s">
        <v>21</v>
      </c>
      <c r="B21" s="9">
        <v>652</v>
      </c>
      <c r="C21" s="16">
        <f>B21/B24</f>
        <v>0.22623178348369188</v>
      </c>
      <c r="E21" s="15"/>
      <c r="F21" s="23" t="s">
        <v>69</v>
      </c>
      <c r="G21" s="28">
        <v>205</v>
      </c>
      <c r="H21" s="29">
        <f>G21/G22</f>
        <v>0.45353982300884954</v>
      </c>
    </row>
    <row r="22" spans="1:13" ht="16.5" thickBot="1" x14ac:dyDescent="0.3">
      <c r="A22" s="15" t="s">
        <v>22</v>
      </c>
      <c r="B22" s="9">
        <v>18</v>
      </c>
      <c r="C22" s="16">
        <f>B22/B24</f>
        <v>6.2456627342123523E-3</v>
      </c>
      <c r="E22" s="27"/>
      <c r="F22" s="39" t="s">
        <v>15</v>
      </c>
      <c r="G22" s="45">
        <f>SUM(G20:G21)</f>
        <v>452</v>
      </c>
      <c r="H22" s="34">
        <f>SUM(H20:H21)</f>
        <v>1</v>
      </c>
    </row>
    <row r="23" spans="1:13" ht="16.5" thickBot="1" x14ac:dyDescent="0.3">
      <c r="A23" s="22" t="s">
        <v>23</v>
      </c>
      <c r="B23" s="28">
        <v>2100</v>
      </c>
      <c r="C23" s="29">
        <f>B23/B24</f>
        <v>0.7286606523247745</v>
      </c>
      <c r="F23" s="3"/>
    </row>
    <row r="24" spans="1:13" ht="16.5" thickBot="1" x14ac:dyDescent="0.3">
      <c r="A24" s="35" t="s">
        <v>15</v>
      </c>
      <c r="B24" s="45">
        <f>SUM(B19:B23)</f>
        <v>2882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157</v>
      </c>
      <c r="H25" s="16">
        <f>G25/G29</f>
        <v>0.35123042505592839</v>
      </c>
    </row>
    <row r="26" spans="1:13" x14ac:dyDescent="0.25">
      <c r="A26" s="12" t="s">
        <v>27</v>
      </c>
      <c r="B26" s="42" t="s">
        <v>16</v>
      </c>
      <c r="C26" s="19" t="s">
        <v>17</v>
      </c>
      <c r="E26" s="15"/>
      <c r="F26" s="11" t="s">
        <v>72</v>
      </c>
      <c r="G26" s="9">
        <v>49</v>
      </c>
      <c r="H26" s="16">
        <f>G26/G29</f>
        <v>0.10961968680089486</v>
      </c>
    </row>
    <row r="27" spans="1:13" x14ac:dyDescent="0.25">
      <c r="A27" s="15" t="s">
        <v>30</v>
      </c>
      <c r="B27" s="9">
        <v>638</v>
      </c>
      <c r="C27" s="16">
        <f>B27/B30</f>
        <v>0.21752471871803614</v>
      </c>
      <c r="E27" s="15"/>
      <c r="F27" s="11" t="s">
        <v>73</v>
      </c>
      <c r="G27" s="9">
        <v>86</v>
      </c>
      <c r="H27" s="16">
        <f>G27/G29</f>
        <v>0.19239373601789708</v>
      </c>
    </row>
    <row r="28" spans="1:13" ht="16.5" thickBot="1" x14ac:dyDescent="0.3">
      <c r="A28" s="15" t="s">
        <v>28</v>
      </c>
      <c r="B28" s="9">
        <v>2170</v>
      </c>
      <c r="C28" s="16">
        <f>B28/B30</f>
        <v>0.73985680190930792</v>
      </c>
      <c r="E28" s="15"/>
      <c r="F28" s="23" t="s">
        <v>74</v>
      </c>
      <c r="G28" s="28">
        <v>155</v>
      </c>
      <c r="H28" s="29">
        <f>G28/G29</f>
        <v>0.34675615212527966</v>
      </c>
    </row>
    <row r="29" spans="1:13" ht="16.5" thickBot="1" x14ac:dyDescent="0.3">
      <c r="A29" s="22" t="s">
        <v>29</v>
      </c>
      <c r="B29" s="28">
        <v>125</v>
      </c>
      <c r="C29" s="29">
        <f>B29/B30</f>
        <v>4.2618479372655983E-2</v>
      </c>
      <c r="E29" s="27"/>
      <c r="F29" s="39" t="s">
        <v>15</v>
      </c>
      <c r="G29" s="45">
        <f>SUM(G25:G28)</f>
        <v>447</v>
      </c>
      <c r="H29" s="34">
        <f>SUM(H25:H28)</f>
        <v>1</v>
      </c>
    </row>
    <row r="30" spans="1:13" ht="16.5" thickBot="1" x14ac:dyDescent="0.3">
      <c r="A30" s="32" t="s">
        <v>15</v>
      </c>
      <c r="B30" s="45">
        <f>SUM(B27:B29)</f>
        <v>2933</v>
      </c>
      <c r="C30" s="34">
        <f>SUM(C27:C29)</f>
        <v>1</v>
      </c>
      <c r="E30" s="4"/>
      <c r="F30" s="3"/>
      <c r="G30" s="43"/>
      <c r="H30" s="6"/>
    </row>
    <row r="31" spans="1:13" ht="16.5" thickBot="1" x14ac:dyDescent="0.3"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2" t="s">
        <v>37</v>
      </c>
      <c r="B32" s="42" t="s">
        <v>16</v>
      </c>
      <c r="C32" s="19" t="s">
        <v>17</v>
      </c>
      <c r="E32" s="15"/>
      <c r="F32" s="11" t="s">
        <v>628</v>
      </c>
      <c r="G32" s="95">
        <v>170</v>
      </c>
      <c r="H32" s="16">
        <f>G32/G37</f>
        <v>0.39534883720930231</v>
      </c>
    </row>
    <row r="33" spans="1:8" x14ac:dyDescent="0.25">
      <c r="A33" s="15" t="s">
        <v>38</v>
      </c>
      <c r="B33" s="9">
        <v>402</v>
      </c>
      <c r="C33" s="16">
        <f>B33/B35</f>
        <v>0.19115549215406563</v>
      </c>
      <c r="E33" s="15"/>
      <c r="F33" s="11" t="s">
        <v>629</v>
      </c>
      <c r="G33" s="95">
        <v>71</v>
      </c>
      <c r="H33" s="16">
        <f>G33/G37</f>
        <v>0.16511627906976745</v>
      </c>
    </row>
    <row r="34" spans="1:8" ht="16.5" thickBot="1" x14ac:dyDescent="0.3">
      <c r="A34" s="22" t="s">
        <v>39</v>
      </c>
      <c r="B34" s="28">
        <v>1701</v>
      </c>
      <c r="C34" s="29">
        <f>B34/B35</f>
        <v>0.80884450784593442</v>
      </c>
      <c r="E34" s="15"/>
      <c r="F34" s="11" t="s">
        <v>630</v>
      </c>
      <c r="G34" s="95">
        <v>64</v>
      </c>
      <c r="H34" s="16">
        <f>G34/G37</f>
        <v>0.14883720930232558</v>
      </c>
    </row>
    <row r="35" spans="1:8" ht="16.5" thickBot="1" x14ac:dyDescent="0.3">
      <c r="A35" s="32" t="s">
        <v>15</v>
      </c>
      <c r="B35" s="45">
        <f>SUM(B33:B34)</f>
        <v>2103</v>
      </c>
      <c r="C35" s="34">
        <f>SUM(C33:C34)</f>
        <v>1</v>
      </c>
      <c r="E35" s="15"/>
      <c r="F35" s="11" t="s">
        <v>631</v>
      </c>
      <c r="G35" s="95">
        <v>91</v>
      </c>
      <c r="H35" s="16">
        <f>G35/G37</f>
        <v>0.21162790697674419</v>
      </c>
    </row>
    <row r="36" spans="1:8" ht="16.5" thickBot="1" x14ac:dyDescent="0.3">
      <c r="E36" s="15"/>
      <c r="F36" s="23" t="s">
        <v>632</v>
      </c>
      <c r="G36" s="96">
        <v>34</v>
      </c>
      <c r="H36" s="29">
        <f>G36/G37</f>
        <v>7.9069767441860464E-2</v>
      </c>
    </row>
    <row r="37" spans="1:8" ht="16.5" thickBot="1" x14ac:dyDescent="0.3">
      <c r="A37" s="12" t="s">
        <v>40</v>
      </c>
      <c r="B37" s="42" t="s">
        <v>16</v>
      </c>
      <c r="C37" s="19" t="s">
        <v>17</v>
      </c>
      <c r="E37" s="27"/>
      <c r="F37" s="39" t="s">
        <v>15</v>
      </c>
      <c r="G37" s="97">
        <f>SUM(G32:G36)</f>
        <v>430</v>
      </c>
      <c r="H37" s="37">
        <f>SUM(H32:H36)</f>
        <v>0.99999999999999989</v>
      </c>
    </row>
    <row r="38" spans="1:8" ht="16.5" thickBot="1" x14ac:dyDescent="0.3">
      <c r="A38" s="21" t="s">
        <v>42</v>
      </c>
      <c r="B38" s="9">
        <v>374</v>
      </c>
      <c r="C38" s="16">
        <f>B38/B42</f>
        <v>0.18093855829704886</v>
      </c>
      <c r="F38" s="3"/>
    </row>
    <row r="39" spans="1:8" x14ac:dyDescent="0.25">
      <c r="A39" s="15" t="s">
        <v>41</v>
      </c>
      <c r="B39" s="9">
        <v>736</v>
      </c>
      <c r="C39" s="16">
        <f>B39/B42</f>
        <v>0.35607160135462024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A40" s="15" t="s">
        <v>43</v>
      </c>
      <c r="B40" s="9">
        <v>518</v>
      </c>
      <c r="C40" s="16">
        <f>B40/B42</f>
        <v>0.25060474117077891</v>
      </c>
      <c r="E40" s="15"/>
      <c r="F40" s="11" t="s">
        <v>76</v>
      </c>
      <c r="G40" s="9">
        <v>200</v>
      </c>
      <c r="H40" s="16">
        <f>G40/G44</f>
        <v>0.48309178743961351</v>
      </c>
    </row>
    <row r="41" spans="1:8" ht="16.5" thickBot="1" x14ac:dyDescent="0.3">
      <c r="A41" s="22" t="s">
        <v>44</v>
      </c>
      <c r="B41" s="28">
        <v>439</v>
      </c>
      <c r="C41" s="29">
        <f>B41/B42</f>
        <v>0.21238509917755199</v>
      </c>
      <c r="E41" s="15"/>
      <c r="F41" s="11" t="s">
        <v>77</v>
      </c>
      <c r="G41" s="9">
        <v>65</v>
      </c>
      <c r="H41" s="16">
        <f>G41/G44</f>
        <v>0.1570048309178744</v>
      </c>
    </row>
    <row r="42" spans="1:8" ht="16.5" thickBot="1" x14ac:dyDescent="0.3">
      <c r="A42" s="35" t="s">
        <v>15</v>
      </c>
      <c r="B42" s="45">
        <f>SUM(B38:B41)</f>
        <v>2067</v>
      </c>
      <c r="C42" s="34">
        <f>SUM(C38:C41)</f>
        <v>1</v>
      </c>
      <c r="E42" s="15"/>
      <c r="F42" s="11" t="s">
        <v>78</v>
      </c>
      <c r="G42" s="9">
        <v>101</v>
      </c>
      <c r="H42" s="16">
        <f>G42/G44</f>
        <v>0.24396135265700483</v>
      </c>
    </row>
    <row r="43" spans="1:8" ht="16.5" thickBot="1" x14ac:dyDescent="0.3">
      <c r="E43" s="15"/>
      <c r="F43" s="23" t="s">
        <v>79</v>
      </c>
      <c r="G43" s="28">
        <v>48</v>
      </c>
      <c r="H43" s="29">
        <f>G43/G44</f>
        <v>0.11594202898550725</v>
      </c>
    </row>
    <row r="44" spans="1:8" ht="16.5" thickBot="1" x14ac:dyDescent="0.3">
      <c r="A44" s="12" t="s">
        <v>52</v>
      </c>
      <c r="B44" s="42" t="s">
        <v>16</v>
      </c>
      <c r="C44" s="19" t="s">
        <v>17</v>
      </c>
      <c r="E44" s="27"/>
      <c r="F44" s="39" t="s">
        <v>15</v>
      </c>
      <c r="G44" s="45">
        <f>SUM(G40:G43)</f>
        <v>414</v>
      </c>
      <c r="H44" s="34">
        <f>SUM(H40:H43)</f>
        <v>0.99999999999999989</v>
      </c>
    </row>
    <row r="45" spans="1:8" ht="16.5" thickBot="1" x14ac:dyDescent="0.3">
      <c r="A45" s="15" t="s">
        <v>53</v>
      </c>
      <c r="B45" s="9">
        <v>2056</v>
      </c>
      <c r="C45" s="16">
        <f>B45/B47</f>
        <v>0.75201170446232624</v>
      </c>
      <c r="E45" s="4"/>
      <c r="F45" s="3"/>
      <c r="G45" s="43"/>
      <c r="H45" s="4"/>
    </row>
    <row r="46" spans="1:8" ht="16.5" thickBot="1" x14ac:dyDescent="0.3">
      <c r="A46" s="22" t="s">
        <v>54</v>
      </c>
      <c r="B46" s="28">
        <v>678</v>
      </c>
      <c r="C46" s="29">
        <f>B46/B47</f>
        <v>0.24798829553767374</v>
      </c>
      <c r="E46" s="12" t="s">
        <v>80</v>
      </c>
      <c r="F46" s="13"/>
      <c r="G46" s="42" t="s">
        <v>16</v>
      </c>
      <c r="H46" s="19" t="s">
        <v>17</v>
      </c>
    </row>
    <row r="47" spans="1:8" ht="16.5" thickBot="1" x14ac:dyDescent="0.3">
      <c r="A47" s="32" t="s">
        <v>15</v>
      </c>
      <c r="B47" s="45">
        <f>SUM(B45:B46)</f>
        <v>2734</v>
      </c>
      <c r="C47" s="34">
        <f>SUM(C45:C46)</f>
        <v>1</v>
      </c>
      <c r="E47" s="15"/>
      <c r="F47" s="11" t="s">
        <v>641</v>
      </c>
      <c r="G47" s="9">
        <v>296</v>
      </c>
      <c r="H47" s="16">
        <f>G47/G49</f>
        <v>0.75510204081632648</v>
      </c>
    </row>
    <row r="48" spans="1:8" ht="16.5" thickBot="1" x14ac:dyDescent="0.3">
      <c r="E48" s="15"/>
      <c r="F48" s="23" t="s">
        <v>82</v>
      </c>
      <c r="G48" s="28">
        <v>96</v>
      </c>
      <c r="H48" s="29">
        <f>G48/G49</f>
        <v>0.24489795918367346</v>
      </c>
    </row>
    <row r="49" spans="2:8" ht="16.5" thickBot="1" x14ac:dyDescent="0.3">
      <c r="E49" s="27"/>
      <c r="F49" s="39" t="s">
        <v>15</v>
      </c>
      <c r="G49" s="45">
        <f>SUM(G47:G48)</f>
        <v>392</v>
      </c>
      <c r="H49" s="34">
        <f>SUM(H47:H48)</f>
        <v>1</v>
      </c>
    </row>
    <row r="50" spans="2:8" ht="16.5" thickBot="1" x14ac:dyDescent="0.3">
      <c r="F50" s="3"/>
    </row>
    <row r="51" spans="2:8" x14ac:dyDescent="0.25"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E52" s="15"/>
      <c r="F52" s="11" t="s">
        <v>84</v>
      </c>
      <c r="G52" s="9">
        <v>287</v>
      </c>
      <c r="H52" s="16">
        <f>G52/G54</f>
        <v>0.77358490566037741</v>
      </c>
    </row>
    <row r="53" spans="2:8" ht="16.5" thickBot="1" x14ac:dyDescent="0.3">
      <c r="E53" s="15"/>
      <c r="F53" s="23" t="s">
        <v>85</v>
      </c>
      <c r="G53" s="28">
        <v>84</v>
      </c>
      <c r="H53" s="29">
        <f>G53/G54</f>
        <v>0.22641509433962265</v>
      </c>
    </row>
    <row r="54" spans="2:8" ht="16.5" thickBot="1" x14ac:dyDescent="0.3">
      <c r="E54" s="27"/>
      <c r="F54" s="39" t="s">
        <v>15</v>
      </c>
      <c r="G54" s="45">
        <f>SUM(G52:G53)</f>
        <v>371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160</v>
      </c>
      <c r="H57" s="16">
        <f>G57/G59</f>
        <v>0.40404040404040403</v>
      </c>
    </row>
    <row r="58" spans="2:8" ht="16.5" thickBot="1" x14ac:dyDescent="0.3">
      <c r="B58"/>
      <c r="E58" s="15"/>
      <c r="F58" s="23" t="s">
        <v>88</v>
      </c>
      <c r="G58" s="28">
        <v>236</v>
      </c>
      <c r="H58" s="29">
        <f>G58/G59</f>
        <v>0.59595959595959591</v>
      </c>
    </row>
    <row r="59" spans="2:8" ht="16.5" thickBot="1" x14ac:dyDescent="0.3">
      <c r="B59"/>
      <c r="E59" s="27"/>
      <c r="F59" s="39" t="s">
        <v>15</v>
      </c>
      <c r="G59" s="45">
        <f>SUM(G57:G58)</f>
        <v>396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239</v>
      </c>
      <c r="H62" s="16">
        <f>G62/G64</f>
        <v>0.60201511335012592</v>
      </c>
    </row>
    <row r="63" spans="2:8" ht="16.5" thickBot="1" x14ac:dyDescent="0.3">
      <c r="B63"/>
      <c r="E63" s="15"/>
      <c r="F63" s="23" t="s">
        <v>91</v>
      </c>
      <c r="G63" s="28">
        <v>158</v>
      </c>
      <c r="H63" s="29">
        <f>G63/G64</f>
        <v>0.39798488664987408</v>
      </c>
    </row>
    <row r="64" spans="2:8" ht="16.5" thickBot="1" x14ac:dyDescent="0.3">
      <c r="B64"/>
      <c r="E64" s="27"/>
      <c r="F64" s="39" t="s">
        <v>15</v>
      </c>
      <c r="G64" s="45">
        <f>SUM(G62:G63)</f>
        <v>397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237</v>
      </c>
      <c r="H67" s="16">
        <f>G67/G70</f>
        <v>0.47023809523809523</v>
      </c>
    </row>
    <row r="68" spans="2:8" x14ac:dyDescent="0.25">
      <c r="B68"/>
      <c r="E68" s="15"/>
      <c r="F68" s="11" t="s">
        <v>94</v>
      </c>
      <c r="G68" s="9">
        <v>118</v>
      </c>
      <c r="H68" s="16">
        <f>G68/G70</f>
        <v>0.23412698412698413</v>
      </c>
    </row>
    <row r="69" spans="2:8" ht="16.5" thickBot="1" x14ac:dyDescent="0.3">
      <c r="B69"/>
      <c r="E69" s="15"/>
      <c r="F69" s="23" t="s">
        <v>95</v>
      </c>
      <c r="G69" s="28">
        <v>149</v>
      </c>
      <c r="H69" s="29">
        <f>G69/G70</f>
        <v>0.29563492063492064</v>
      </c>
    </row>
    <row r="70" spans="2:8" ht="16.5" thickBot="1" x14ac:dyDescent="0.3">
      <c r="B70"/>
      <c r="E70" s="27"/>
      <c r="F70" s="39" t="s">
        <v>15</v>
      </c>
      <c r="G70" s="45">
        <f>SUM(G67:G69)</f>
        <v>504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185</v>
      </c>
      <c r="H73" s="16">
        <f>G73/G75</f>
        <v>0.40481400437636761</v>
      </c>
    </row>
    <row r="74" spans="2:8" ht="16.5" thickBot="1" x14ac:dyDescent="0.3">
      <c r="B74"/>
      <c r="E74" s="15"/>
      <c r="F74" s="23" t="s">
        <v>98</v>
      </c>
      <c r="G74" s="28">
        <v>272</v>
      </c>
      <c r="H74" s="29">
        <f>G74/G75</f>
        <v>0.59518599562363239</v>
      </c>
    </row>
    <row r="75" spans="2:8" ht="16.5" thickBot="1" x14ac:dyDescent="0.3">
      <c r="B75"/>
      <c r="E75" s="27"/>
      <c r="F75" s="39" t="s">
        <v>15</v>
      </c>
      <c r="G75" s="45">
        <f>SUM(G73:G74)</f>
        <v>457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147</v>
      </c>
      <c r="H78" s="16">
        <f>G78/G82</f>
        <v>0.3114406779661017</v>
      </c>
    </row>
    <row r="79" spans="2:8" x14ac:dyDescent="0.25">
      <c r="B79"/>
      <c r="E79" s="22"/>
      <c r="F79" s="23" t="s">
        <v>101</v>
      </c>
      <c r="G79" s="28">
        <v>89</v>
      </c>
      <c r="H79" s="29">
        <f>G79/G82</f>
        <v>0.1885593220338983</v>
      </c>
    </row>
    <row r="80" spans="2:8" x14ac:dyDescent="0.25">
      <c r="B80"/>
      <c r="E80" s="15"/>
      <c r="F80" s="11" t="s">
        <v>635</v>
      </c>
      <c r="G80" s="9">
        <v>190</v>
      </c>
      <c r="H80" s="16">
        <f>G80/G82</f>
        <v>0.40254237288135591</v>
      </c>
    </row>
    <row r="81" spans="2:8" ht="16.5" thickBot="1" x14ac:dyDescent="0.3">
      <c r="B81"/>
      <c r="E81" s="17"/>
      <c r="F81" s="91" t="s">
        <v>636</v>
      </c>
      <c r="G81" s="40">
        <v>46</v>
      </c>
      <c r="H81" s="41">
        <f>G81/G82</f>
        <v>9.7457627118644072E-2</v>
      </c>
    </row>
    <row r="82" spans="2:8" ht="16.5" thickBot="1" x14ac:dyDescent="0.3">
      <c r="B82"/>
      <c r="E82" s="104"/>
      <c r="F82" s="105" t="s">
        <v>15</v>
      </c>
      <c r="G82" s="106">
        <f>SUM(G78:G81)</f>
        <v>472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206</v>
      </c>
      <c r="H85" s="16">
        <f>G85/G88</f>
        <v>0.43736730360934184</v>
      </c>
    </row>
    <row r="86" spans="2:8" x14ac:dyDescent="0.25">
      <c r="B86"/>
      <c r="E86" s="15"/>
      <c r="F86" s="11" t="s">
        <v>104</v>
      </c>
      <c r="G86" s="9">
        <v>134</v>
      </c>
      <c r="H86" s="16">
        <f>G86/G88</f>
        <v>0.28450106157112526</v>
      </c>
    </row>
    <row r="87" spans="2:8" ht="16.5" thickBot="1" x14ac:dyDescent="0.3">
      <c r="B87"/>
      <c r="E87" s="15"/>
      <c r="F87" s="23" t="s">
        <v>105</v>
      </c>
      <c r="G87" s="28">
        <v>131</v>
      </c>
      <c r="H87" s="29">
        <f>G87/G88</f>
        <v>0.2781316348195329</v>
      </c>
    </row>
    <row r="88" spans="2:8" ht="16.5" thickBot="1" x14ac:dyDescent="0.3">
      <c r="B88"/>
      <c r="E88" s="27"/>
      <c r="F88" s="39" t="s">
        <v>15</v>
      </c>
      <c r="G88" s="45">
        <f>SUM(G85:G87)</f>
        <v>471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317</v>
      </c>
      <c r="H91" s="16">
        <f>G91/G93</f>
        <v>0.69063180827886705</v>
      </c>
    </row>
    <row r="92" spans="2:8" ht="16.5" thickBot="1" x14ac:dyDescent="0.3">
      <c r="B92"/>
      <c r="E92" s="15"/>
      <c r="F92" s="23" t="s">
        <v>108</v>
      </c>
      <c r="G92" s="28">
        <v>142</v>
      </c>
      <c r="H92" s="29">
        <f>G92/G93</f>
        <v>0.30936819172113289</v>
      </c>
    </row>
    <row r="93" spans="2:8" ht="16.5" thickBot="1" x14ac:dyDescent="0.3">
      <c r="B93"/>
      <c r="E93" s="27"/>
      <c r="F93" s="39" t="s">
        <v>15</v>
      </c>
      <c r="G93" s="45">
        <f>SUM(G91:G92)</f>
        <v>459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228</v>
      </c>
      <c r="H96" s="16">
        <f>G96/G98</f>
        <v>0.54545454545454541</v>
      </c>
    </row>
    <row r="97" spans="2:8" ht="16.5" thickBot="1" x14ac:dyDescent="0.3">
      <c r="B97"/>
      <c r="E97" s="15"/>
      <c r="F97" s="23" t="s">
        <v>111</v>
      </c>
      <c r="G97" s="28">
        <v>190</v>
      </c>
      <c r="H97" s="29">
        <f>G97/G98</f>
        <v>0.45454545454545453</v>
      </c>
    </row>
    <row r="98" spans="2:8" ht="16.5" thickBot="1" x14ac:dyDescent="0.3">
      <c r="B98"/>
      <c r="E98" s="27"/>
      <c r="F98" s="39" t="s">
        <v>15</v>
      </c>
      <c r="G98" s="45">
        <f>SUM(G96:G97)</f>
        <v>418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127</v>
      </c>
      <c r="H101" s="16">
        <f>G101/G103</f>
        <v>0.5669642857142857</v>
      </c>
    </row>
    <row r="102" spans="2:8" ht="16.5" thickBot="1" x14ac:dyDescent="0.3">
      <c r="B102"/>
      <c r="E102" s="15"/>
      <c r="F102" s="23" t="s">
        <v>114</v>
      </c>
      <c r="G102" s="28">
        <v>97</v>
      </c>
      <c r="H102" s="29">
        <f>G102/G103</f>
        <v>0.4330357142857143</v>
      </c>
    </row>
    <row r="103" spans="2:8" ht="16.5" thickBot="1" x14ac:dyDescent="0.3">
      <c r="B103"/>
      <c r="E103" s="27"/>
      <c r="F103" s="39" t="s">
        <v>15</v>
      </c>
      <c r="G103" s="45">
        <f>SUM(G101:G102)</f>
        <v>224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131</v>
      </c>
      <c r="H106" s="16">
        <f>G106/G108</f>
        <v>0.49621212121212122</v>
      </c>
    </row>
    <row r="107" spans="2:8" ht="16.5" thickBot="1" x14ac:dyDescent="0.3">
      <c r="B107"/>
      <c r="E107" s="15"/>
      <c r="F107" s="23" t="s">
        <v>117</v>
      </c>
      <c r="G107" s="28">
        <v>133</v>
      </c>
      <c r="H107" s="29">
        <f>G107/G108</f>
        <v>0.50378787878787878</v>
      </c>
    </row>
    <row r="108" spans="2:8" ht="16.5" thickBot="1" x14ac:dyDescent="0.3">
      <c r="B108"/>
      <c r="E108" s="27"/>
      <c r="F108" s="39" t="s">
        <v>15</v>
      </c>
      <c r="G108" s="45">
        <f>SUM(G106:G107)</f>
        <v>264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209</v>
      </c>
      <c r="H111" s="16">
        <f>G111/G116</f>
        <v>0.48604651162790696</v>
      </c>
    </row>
    <row r="112" spans="2:8" x14ac:dyDescent="0.25">
      <c r="B112"/>
      <c r="E112" s="15"/>
      <c r="F112" s="11" t="s">
        <v>120</v>
      </c>
      <c r="G112" s="9">
        <v>17</v>
      </c>
      <c r="H112" s="16">
        <f>G112/G116</f>
        <v>3.9534883720930232E-2</v>
      </c>
    </row>
    <row r="113" spans="2:8" x14ac:dyDescent="0.25">
      <c r="B113"/>
      <c r="E113" s="15"/>
      <c r="F113" s="11" t="s">
        <v>121</v>
      </c>
      <c r="G113" s="9">
        <v>81</v>
      </c>
      <c r="H113" s="16">
        <f>G113/G116</f>
        <v>0.1883720930232558</v>
      </c>
    </row>
    <row r="114" spans="2:8" x14ac:dyDescent="0.25">
      <c r="B114"/>
      <c r="E114" s="15"/>
      <c r="F114" s="11" t="s">
        <v>122</v>
      </c>
      <c r="G114" s="9">
        <v>58</v>
      </c>
      <c r="H114" s="16">
        <f>G114/G116</f>
        <v>0.13488372093023257</v>
      </c>
    </row>
    <row r="115" spans="2:8" ht="16.5" thickBot="1" x14ac:dyDescent="0.3">
      <c r="B115"/>
      <c r="E115" s="15"/>
      <c r="F115" s="23" t="s">
        <v>123</v>
      </c>
      <c r="G115" s="28">
        <v>65</v>
      </c>
      <c r="H115" s="29">
        <f>G115/G116</f>
        <v>0.15116279069767441</v>
      </c>
    </row>
    <row r="116" spans="2:8" ht="16.5" thickBot="1" x14ac:dyDescent="0.3">
      <c r="B116"/>
      <c r="E116" s="27"/>
      <c r="F116" s="39" t="s">
        <v>15</v>
      </c>
      <c r="G116" s="45">
        <f>SUM(G111:G115)</f>
        <v>430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217</v>
      </c>
      <c r="H119" s="16">
        <f>G119/G121</f>
        <v>0.53448275862068961</v>
      </c>
    </row>
    <row r="120" spans="2:8" ht="16.5" thickBot="1" x14ac:dyDescent="0.3">
      <c r="B120"/>
      <c r="E120" s="15"/>
      <c r="F120" s="23" t="s">
        <v>126</v>
      </c>
      <c r="G120" s="28">
        <v>189</v>
      </c>
      <c r="H120" s="29">
        <f>G120/G121</f>
        <v>0.46551724137931033</v>
      </c>
    </row>
    <row r="121" spans="2:8" ht="16.5" thickBot="1" x14ac:dyDescent="0.3">
      <c r="B121"/>
      <c r="E121" s="27"/>
      <c r="F121" s="39" t="s">
        <v>15</v>
      </c>
      <c r="G121" s="45">
        <f>SUM(G119:G120)</f>
        <v>406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182</v>
      </c>
      <c r="H124" s="16">
        <f>G124/G127</f>
        <v>0.44390243902439025</v>
      </c>
    </row>
    <row r="125" spans="2:8" x14ac:dyDescent="0.25">
      <c r="B125"/>
      <c r="E125" s="15"/>
      <c r="F125" s="11" t="s">
        <v>129</v>
      </c>
      <c r="G125" s="9">
        <v>66</v>
      </c>
      <c r="H125" s="16">
        <f>G125/G127</f>
        <v>0.16097560975609757</v>
      </c>
    </row>
    <row r="126" spans="2:8" ht="16.5" thickBot="1" x14ac:dyDescent="0.3">
      <c r="B126"/>
      <c r="E126" s="15"/>
      <c r="F126" s="23" t="s">
        <v>130</v>
      </c>
      <c r="G126" s="28">
        <v>162</v>
      </c>
      <c r="H126" s="29">
        <f>G126/G127</f>
        <v>0.39512195121951221</v>
      </c>
    </row>
    <row r="127" spans="2:8" ht="16.5" thickBot="1" x14ac:dyDescent="0.3">
      <c r="B127"/>
      <c r="E127" s="27"/>
      <c r="F127" s="39" t="s">
        <v>15</v>
      </c>
      <c r="G127" s="45">
        <f>SUM(G124:G126)</f>
        <v>410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253</v>
      </c>
      <c r="H130" s="16">
        <f>G130/G134</f>
        <v>0.59529411764705886</v>
      </c>
    </row>
    <row r="131" spans="2:8" x14ac:dyDescent="0.25">
      <c r="B131"/>
      <c r="E131" s="15"/>
      <c r="F131" s="11" t="s">
        <v>133</v>
      </c>
      <c r="G131" s="9">
        <v>28</v>
      </c>
      <c r="H131" s="16">
        <f>G131/G134</f>
        <v>6.5882352941176475E-2</v>
      </c>
    </row>
    <row r="132" spans="2:8" x14ac:dyDescent="0.25">
      <c r="B132"/>
      <c r="E132" s="15"/>
      <c r="F132" s="11" t="s">
        <v>134</v>
      </c>
      <c r="G132" s="9">
        <v>118</v>
      </c>
      <c r="H132" s="16">
        <f>G132/G134</f>
        <v>0.27764705882352941</v>
      </c>
    </row>
    <row r="133" spans="2:8" ht="16.5" thickBot="1" x14ac:dyDescent="0.3">
      <c r="B133"/>
      <c r="E133" s="15"/>
      <c r="F133" s="23" t="s">
        <v>135</v>
      </c>
      <c r="G133" s="28">
        <v>26</v>
      </c>
      <c r="H133" s="29">
        <f>G133/G134</f>
        <v>6.1176470588235297E-2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425</v>
      </c>
      <c r="H134" s="34">
        <f>SUM(H130:H133)</f>
        <v>1.0000000000000002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230</v>
      </c>
      <c r="H137" s="16">
        <f>G137/G139</f>
        <v>0.56234718826405872</v>
      </c>
    </row>
    <row r="138" spans="2:8" ht="16.5" thickBot="1" x14ac:dyDescent="0.3">
      <c r="B138"/>
      <c r="E138" s="15"/>
      <c r="F138" s="23" t="s">
        <v>138</v>
      </c>
      <c r="G138" s="28">
        <v>179</v>
      </c>
      <c r="H138" s="29">
        <f>G138/G139</f>
        <v>0.43765281173594134</v>
      </c>
    </row>
    <row r="139" spans="2:8" ht="16.5" thickBot="1" x14ac:dyDescent="0.3">
      <c r="B139"/>
      <c r="E139" s="27"/>
      <c r="F139" s="39" t="s">
        <v>15</v>
      </c>
      <c r="G139" s="45">
        <f>SUM(G137:G138)</f>
        <v>409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78</v>
      </c>
      <c r="H142" s="16">
        <f>G142/G146</f>
        <v>0.1875</v>
      </c>
    </row>
    <row r="143" spans="2:8" x14ac:dyDescent="0.25">
      <c r="B143"/>
      <c r="E143" s="15"/>
      <c r="F143" s="11" t="s">
        <v>141</v>
      </c>
      <c r="G143" s="9">
        <v>152</v>
      </c>
      <c r="H143" s="16">
        <f>G143/G146</f>
        <v>0.36538461538461536</v>
      </c>
    </row>
    <row r="144" spans="2:8" x14ac:dyDescent="0.25">
      <c r="B144"/>
      <c r="E144" s="15"/>
      <c r="F144" s="11" t="s">
        <v>142</v>
      </c>
      <c r="G144" s="9">
        <v>55</v>
      </c>
      <c r="H144" s="16">
        <f>G144/G146</f>
        <v>0.13221153846153846</v>
      </c>
    </row>
    <row r="145" spans="2:8" ht="16.5" thickBot="1" x14ac:dyDescent="0.3">
      <c r="B145"/>
      <c r="E145" s="15"/>
      <c r="F145" s="23" t="s">
        <v>143</v>
      </c>
      <c r="G145" s="28">
        <v>131</v>
      </c>
      <c r="H145" s="29">
        <f>G145/G146</f>
        <v>0.31490384615384615</v>
      </c>
    </row>
    <row r="146" spans="2:8" ht="16.5" thickBot="1" x14ac:dyDescent="0.3">
      <c r="B146"/>
      <c r="E146" s="27"/>
      <c r="F146" s="39" t="s">
        <v>15</v>
      </c>
      <c r="G146" s="45">
        <f>SUM(G142:G145)</f>
        <v>416</v>
      </c>
      <c r="H146" s="34">
        <f>SUM(H142:H145)</f>
        <v>1</v>
      </c>
    </row>
    <row r="147" spans="2:8" ht="16.5" thickBot="1" x14ac:dyDescent="0.3">
      <c r="B147"/>
    </row>
    <row r="148" spans="2:8" x14ac:dyDescent="0.25">
      <c r="B148"/>
      <c r="E148" s="12" t="s">
        <v>144</v>
      </c>
      <c r="F148" s="13"/>
      <c r="G148" s="44" t="s">
        <v>16</v>
      </c>
      <c r="H148" s="19" t="s">
        <v>17</v>
      </c>
    </row>
    <row r="149" spans="2:8" x14ac:dyDescent="0.25">
      <c r="B149"/>
      <c r="E149" s="15"/>
      <c r="F149" s="11" t="s">
        <v>145</v>
      </c>
      <c r="G149" s="9">
        <v>238</v>
      </c>
      <c r="H149" s="16">
        <f>G149/G152</f>
        <v>0.55737704918032782</v>
      </c>
    </row>
    <row r="150" spans="2:8" x14ac:dyDescent="0.25">
      <c r="B150"/>
      <c r="E150" s="15"/>
      <c r="F150" s="11" t="s">
        <v>146</v>
      </c>
      <c r="G150" s="9">
        <v>54</v>
      </c>
      <c r="H150" s="16">
        <f>G150/G152</f>
        <v>0.12646370023419204</v>
      </c>
    </row>
    <row r="151" spans="2:8" ht="16.5" thickBot="1" x14ac:dyDescent="0.3">
      <c r="E151" s="15"/>
      <c r="F151" s="23" t="s">
        <v>147</v>
      </c>
      <c r="G151" s="28">
        <v>135</v>
      </c>
      <c r="H151" s="29">
        <f>G151/G152</f>
        <v>0.31615925058548011</v>
      </c>
    </row>
    <row r="152" spans="2:8" ht="16.5" thickBot="1" x14ac:dyDescent="0.3">
      <c r="E152" s="27"/>
      <c r="F152" s="39" t="s">
        <v>15</v>
      </c>
      <c r="G152" s="45">
        <f>SUM(G149:G151)</f>
        <v>427</v>
      </c>
      <c r="H152" s="34">
        <f>SUM(H149:H151)</f>
        <v>1</v>
      </c>
    </row>
    <row r="153" spans="2:8" ht="16.5" thickBot="1" x14ac:dyDescent="0.3"/>
    <row r="154" spans="2:8" x14ac:dyDescent="0.25">
      <c r="E154" s="12" t="s">
        <v>148</v>
      </c>
      <c r="F154" s="13"/>
      <c r="G154" s="44" t="s">
        <v>16</v>
      </c>
      <c r="H154" s="19" t="s">
        <v>17</v>
      </c>
    </row>
    <row r="155" spans="2:8" x14ac:dyDescent="0.25">
      <c r="E155" s="15"/>
      <c r="F155" s="11" t="s">
        <v>149</v>
      </c>
      <c r="G155" s="9">
        <v>209</v>
      </c>
      <c r="H155" s="16">
        <f>G155/G158</f>
        <v>0.50975609756097562</v>
      </c>
    </row>
    <row r="156" spans="2:8" x14ac:dyDescent="0.25">
      <c r="E156" s="15"/>
      <c r="F156" s="11" t="s">
        <v>150</v>
      </c>
      <c r="G156" s="9">
        <v>76</v>
      </c>
      <c r="H156" s="16">
        <f>G156/G158</f>
        <v>0.18536585365853658</v>
      </c>
    </row>
    <row r="157" spans="2:8" ht="16.5" thickBot="1" x14ac:dyDescent="0.3">
      <c r="E157" s="15"/>
      <c r="F157" s="23" t="s">
        <v>151</v>
      </c>
      <c r="G157" s="28">
        <v>125</v>
      </c>
      <c r="H157" s="29">
        <f>G157/G158</f>
        <v>0.3048780487804878</v>
      </c>
    </row>
    <row r="158" spans="2:8" ht="16.5" thickBot="1" x14ac:dyDescent="0.3">
      <c r="E158" s="27"/>
      <c r="F158" s="39" t="s">
        <v>15</v>
      </c>
      <c r="G158" s="45">
        <f>SUM(G155:G157)</f>
        <v>410</v>
      </c>
      <c r="H158" s="34">
        <f>SUM(H155:H157)</f>
        <v>1</v>
      </c>
    </row>
    <row r="159" spans="2:8" ht="16.5" thickBot="1" x14ac:dyDescent="0.3"/>
    <row r="160" spans="2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249</v>
      </c>
      <c r="H161" s="16">
        <f>G161/G163</f>
        <v>0.62720403022670024</v>
      </c>
    </row>
    <row r="162" spans="5:8" ht="16.5" thickBot="1" x14ac:dyDescent="0.3">
      <c r="E162" s="15"/>
      <c r="F162" s="23" t="s">
        <v>154</v>
      </c>
      <c r="G162" s="28">
        <v>148</v>
      </c>
      <c r="H162" s="29">
        <f>G162/G163</f>
        <v>0.37279596977329976</v>
      </c>
    </row>
    <row r="163" spans="5:8" ht="16.5" thickBot="1" x14ac:dyDescent="0.3">
      <c r="E163" s="27"/>
      <c r="F163" s="39" t="s">
        <v>15</v>
      </c>
      <c r="G163" s="45">
        <f>SUM(G161:G162)</f>
        <v>397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225</v>
      </c>
      <c r="H166" s="16">
        <f>G166/G168</f>
        <v>0.58290155440414504</v>
      </c>
    </row>
    <row r="167" spans="5:8" ht="16.5" thickBot="1" x14ac:dyDescent="0.3">
      <c r="E167" s="15"/>
      <c r="F167" s="23" t="s">
        <v>157</v>
      </c>
      <c r="G167" s="28">
        <v>161</v>
      </c>
      <c r="H167" s="29">
        <f>G167/G168</f>
        <v>0.41709844559585491</v>
      </c>
    </row>
    <row r="168" spans="5:8" ht="16.5" thickBot="1" x14ac:dyDescent="0.3">
      <c r="E168" s="27"/>
      <c r="F168" s="39" t="s">
        <v>15</v>
      </c>
      <c r="G168" s="45">
        <f>SUM(G166:G167)</f>
        <v>386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186</v>
      </c>
      <c r="H171" s="16">
        <f>G171/G176</f>
        <v>0.17383177570093458</v>
      </c>
    </row>
    <row r="172" spans="5:8" x14ac:dyDescent="0.25">
      <c r="E172" s="15"/>
      <c r="F172" s="11" t="s">
        <v>50</v>
      </c>
      <c r="G172" s="9">
        <v>508</v>
      </c>
      <c r="H172" s="16">
        <f>G172/G176</f>
        <v>0.47476635514018689</v>
      </c>
    </row>
    <row r="173" spans="5:8" x14ac:dyDescent="0.25">
      <c r="E173" s="15"/>
      <c r="F173" s="11" t="s">
        <v>160</v>
      </c>
      <c r="G173" s="9">
        <v>183</v>
      </c>
      <c r="H173" s="16">
        <f>G173/G176</f>
        <v>0.17102803738317757</v>
      </c>
    </row>
    <row r="174" spans="5:8" x14ac:dyDescent="0.25">
      <c r="E174" s="15"/>
      <c r="F174" s="11" t="s">
        <v>161</v>
      </c>
      <c r="G174" s="9">
        <v>71</v>
      </c>
      <c r="H174" s="16">
        <f>G174/G176</f>
        <v>6.6355140186915892E-2</v>
      </c>
    </row>
    <row r="175" spans="5:8" ht="16.5" thickBot="1" x14ac:dyDescent="0.3">
      <c r="E175" s="15"/>
      <c r="F175" s="23" t="s">
        <v>162</v>
      </c>
      <c r="G175" s="28">
        <v>122</v>
      </c>
      <c r="H175" s="29">
        <f>G175/G176</f>
        <v>0.11401869158878504</v>
      </c>
    </row>
    <row r="176" spans="5:8" ht="16.5" thickBot="1" x14ac:dyDescent="0.3">
      <c r="E176" s="27"/>
      <c r="F176" s="39" t="s">
        <v>15</v>
      </c>
      <c r="G176" s="45">
        <f>SUM(G171:G175)</f>
        <v>1070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836</v>
      </c>
      <c r="H179" s="16">
        <f>G179/G181</f>
        <v>0.81402142161635838</v>
      </c>
    </row>
    <row r="180" spans="5:8" ht="16.5" thickBot="1" x14ac:dyDescent="0.3">
      <c r="E180" s="15"/>
      <c r="F180" s="23" t="s">
        <v>165</v>
      </c>
      <c r="G180" s="28">
        <v>191</v>
      </c>
      <c r="H180" s="29">
        <f>G180/G181</f>
        <v>0.18597857838364168</v>
      </c>
    </row>
    <row r="181" spans="5:8" ht="16.5" thickBot="1" x14ac:dyDescent="0.3">
      <c r="E181" s="27"/>
      <c r="F181" s="39" t="s">
        <v>15</v>
      </c>
      <c r="G181" s="45">
        <f>SUM(G179:G180)</f>
        <v>1027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691</v>
      </c>
      <c r="H184" s="16">
        <f>G184/G186</f>
        <v>0.70582226762002043</v>
      </c>
    </row>
    <row r="185" spans="5:8" ht="16.5" thickBot="1" x14ac:dyDescent="0.3">
      <c r="E185" s="15"/>
      <c r="F185" s="23" t="s">
        <v>168</v>
      </c>
      <c r="G185" s="28">
        <v>288</v>
      </c>
      <c r="H185" s="29">
        <f>G185/G186</f>
        <v>0.29417773237997957</v>
      </c>
    </row>
    <row r="186" spans="5:8" ht="16.5" thickBot="1" x14ac:dyDescent="0.3">
      <c r="E186" s="27"/>
      <c r="F186" s="39" t="s">
        <v>15</v>
      </c>
      <c r="G186" s="45">
        <f>SUM(G184:G185)</f>
        <v>979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I1" workbookViewId="0">
      <selection activeCell="T15" sqref="T15"/>
    </sheetView>
  </sheetViews>
  <sheetFormatPr defaultColWidth="11" defaultRowHeight="15.75" x14ac:dyDescent="0.25"/>
  <cols>
    <col min="1" max="1" width="22.625" customWidth="1"/>
    <col min="2" max="2" width="11.5" style="1" bestFit="1" customWidth="1"/>
    <col min="3" max="3" width="13.5" customWidth="1"/>
    <col min="5" max="5" width="13.125" customWidth="1"/>
    <col min="6" max="6" width="21.5" customWidth="1"/>
    <col min="7" max="7" width="14" style="1" customWidth="1"/>
    <col min="8" max="8" width="13" customWidth="1"/>
    <col min="10" max="10" width="14.625" customWidth="1"/>
    <col min="11" max="11" width="28.125" customWidth="1"/>
    <col min="12" max="12" width="10.875" style="1"/>
    <col min="13" max="13" width="12" customWidth="1"/>
    <col min="15" max="15" width="15.375" customWidth="1"/>
    <col min="16" max="16" width="10.875" style="1"/>
    <col min="17" max="17" width="12.375" customWidth="1"/>
    <col min="19" max="19" width="16.125" customWidth="1"/>
    <col min="21" max="21" width="13.125" customWidth="1"/>
  </cols>
  <sheetData>
    <row r="1" spans="1:21" ht="16.5" thickBot="1" x14ac:dyDescent="0.3">
      <c r="A1" t="s">
        <v>0</v>
      </c>
    </row>
    <row r="2" spans="1:21" x14ac:dyDescent="0.25">
      <c r="A2" s="12" t="s">
        <v>1</v>
      </c>
      <c r="B2" s="42" t="s">
        <v>16</v>
      </c>
      <c r="C2" s="14" t="s">
        <v>17</v>
      </c>
      <c r="E2" s="12" t="s">
        <v>55</v>
      </c>
      <c r="F2" s="13"/>
      <c r="G2" s="42" t="s">
        <v>16</v>
      </c>
      <c r="H2" s="19" t="s">
        <v>17</v>
      </c>
      <c r="J2" s="12" t="s">
        <v>169</v>
      </c>
      <c r="K2" s="13"/>
      <c r="L2" s="42" t="s">
        <v>16</v>
      </c>
      <c r="M2" s="14" t="s">
        <v>17</v>
      </c>
      <c r="O2" s="12" t="s">
        <v>307</v>
      </c>
      <c r="P2" s="42" t="s">
        <v>310</v>
      </c>
      <c r="Q2" s="14" t="s">
        <v>17</v>
      </c>
      <c r="S2" s="12" t="s">
        <v>307</v>
      </c>
      <c r="T2" s="42" t="s">
        <v>310</v>
      </c>
      <c r="U2" s="14" t="s">
        <v>17</v>
      </c>
    </row>
    <row r="3" spans="1:21" x14ac:dyDescent="0.25">
      <c r="A3" s="15" t="s">
        <v>2</v>
      </c>
      <c r="B3" s="9">
        <v>132</v>
      </c>
      <c r="C3" s="16">
        <f>B3/B16</f>
        <v>6.4139941690962102E-3</v>
      </c>
      <c r="E3" s="15" t="s">
        <v>56</v>
      </c>
      <c r="F3" s="8" t="s">
        <v>57</v>
      </c>
      <c r="G3" s="9">
        <v>1503</v>
      </c>
      <c r="H3" s="16">
        <f>G3/G5</f>
        <v>0.46720547093565434</v>
      </c>
      <c r="J3" s="15"/>
      <c r="K3" s="31" t="s">
        <v>171</v>
      </c>
      <c r="L3" s="9">
        <v>1679</v>
      </c>
      <c r="M3" s="16">
        <f>L3/L5</f>
        <v>0.52782143979880536</v>
      </c>
      <c r="O3" s="15" t="s">
        <v>308</v>
      </c>
      <c r="P3" s="9">
        <v>12503</v>
      </c>
      <c r="Q3" s="16">
        <f>P3/P5</f>
        <v>0.69849162011173183</v>
      </c>
      <c r="S3" s="15" t="s">
        <v>308</v>
      </c>
      <c r="T3" s="9">
        <f>P3+Cleburne!P3</f>
        <v>14717</v>
      </c>
      <c r="U3" s="16">
        <f>T3/T5</f>
        <v>0.69025843065522252</v>
      </c>
    </row>
    <row r="4" spans="1:21" ht="16.5" thickBot="1" x14ac:dyDescent="0.3">
      <c r="A4" s="15" t="s">
        <v>3</v>
      </c>
      <c r="B4" s="9">
        <v>2434</v>
      </c>
      <c r="C4" s="16">
        <f>B4/B16</f>
        <v>0.11827016520894072</v>
      </c>
      <c r="E4" s="15"/>
      <c r="F4" s="24" t="s">
        <v>58</v>
      </c>
      <c r="G4" s="28">
        <v>1714</v>
      </c>
      <c r="H4" s="29">
        <f>G4/G5</f>
        <v>0.53279452906434566</v>
      </c>
      <c r="J4" s="15"/>
      <c r="K4" s="24" t="s">
        <v>170</v>
      </c>
      <c r="L4" s="28">
        <v>1502</v>
      </c>
      <c r="M4" s="29">
        <f>L4/L5</f>
        <v>0.47217856020119459</v>
      </c>
      <c r="O4" s="22" t="s">
        <v>309</v>
      </c>
      <c r="P4" s="28">
        <v>5397</v>
      </c>
      <c r="Q4" s="29">
        <f>P4/P5</f>
        <v>0.30150837988826817</v>
      </c>
      <c r="S4" s="22" t="s">
        <v>309</v>
      </c>
      <c r="T4" s="9">
        <f>P4+Cleburne!P4</f>
        <v>6604</v>
      </c>
      <c r="U4" s="29">
        <f>T4/T5</f>
        <v>0.30974156934477742</v>
      </c>
    </row>
    <row r="5" spans="1:21" ht="16.5" thickBot="1" x14ac:dyDescent="0.3">
      <c r="A5" s="15" t="s">
        <v>4</v>
      </c>
      <c r="B5" s="9">
        <v>20</v>
      </c>
      <c r="C5" s="16">
        <f>B5/B16</f>
        <v>9.7181729834791054E-4</v>
      </c>
      <c r="E5" s="27"/>
      <c r="F5" s="32" t="s">
        <v>15</v>
      </c>
      <c r="G5" s="45">
        <f>SUM(G3:G4)</f>
        <v>3217</v>
      </c>
      <c r="H5" s="34">
        <f>SUM(H3:H4)</f>
        <v>1</v>
      </c>
      <c r="J5" s="27"/>
      <c r="K5" s="32" t="s">
        <v>15</v>
      </c>
      <c r="L5" s="45">
        <f>SUM(L3:L4)</f>
        <v>3181</v>
      </c>
      <c r="M5" s="34">
        <f>SUM(M3:M4)</f>
        <v>1</v>
      </c>
      <c r="O5" s="32" t="s">
        <v>15</v>
      </c>
      <c r="P5" s="45">
        <f>SUM(P3:P4)</f>
        <v>17900</v>
      </c>
      <c r="Q5" s="34">
        <f>SUM(Q3:Q4)</f>
        <v>1</v>
      </c>
      <c r="S5" s="32" t="s">
        <v>15</v>
      </c>
      <c r="T5" s="45">
        <f>SUM(T3:T4)</f>
        <v>21321</v>
      </c>
      <c r="U5" s="34">
        <f>SUM(U3:U4)</f>
        <v>1</v>
      </c>
    </row>
    <row r="6" spans="1:21" ht="16.5" thickBot="1" x14ac:dyDescent="0.3">
      <c r="A6" s="15" t="s">
        <v>5</v>
      </c>
      <c r="B6" s="9">
        <v>3998</v>
      </c>
      <c r="C6" s="16">
        <f>B6/B16</f>
        <v>0.19426627793974732</v>
      </c>
    </row>
    <row r="7" spans="1:21" x14ac:dyDescent="0.25">
      <c r="A7" s="15" t="s">
        <v>6</v>
      </c>
      <c r="B7" s="9">
        <v>19</v>
      </c>
      <c r="C7" s="16">
        <f>B7/B16</f>
        <v>9.2322643343051508E-4</v>
      </c>
      <c r="E7" s="12" t="s">
        <v>59</v>
      </c>
      <c r="F7" s="13"/>
      <c r="G7" s="42" t="s">
        <v>16</v>
      </c>
      <c r="H7" s="19" t="s">
        <v>17</v>
      </c>
      <c r="J7" s="12" t="s">
        <v>224</v>
      </c>
      <c r="K7" s="13"/>
      <c r="L7" s="44" t="s">
        <v>16</v>
      </c>
      <c r="M7" s="19" t="s">
        <v>17</v>
      </c>
      <c r="O7" s="12" t="s">
        <v>311</v>
      </c>
      <c r="P7" s="42" t="s">
        <v>310</v>
      </c>
      <c r="Q7" s="14" t="s">
        <v>17</v>
      </c>
      <c r="S7" s="12" t="s">
        <v>311</v>
      </c>
      <c r="T7" s="42" t="s">
        <v>310</v>
      </c>
      <c r="U7" s="14" t="s">
        <v>17</v>
      </c>
    </row>
    <row r="8" spans="1:21" x14ac:dyDescent="0.25">
      <c r="A8" s="15" t="s">
        <v>7</v>
      </c>
      <c r="B8" s="9">
        <v>6</v>
      </c>
      <c r="C8" s="16">
        <f>B8/B16</f>
        <v>2.9154518950437317E-4</v>
      </c>
      <c r="E8" s="15"/>
      <c r="F8" s="8" t="s">
        <v>60</v>
      </c>
      <c r="G8" s="9">
        <v>1421</v>
      </c>
      <c r="H8" s="16">
        <f>G8/G11</f>
        <v>0.35243055555555558</v>
      </c>
      <c r="J8" s="15"/>
      <c r="K8" s="8" t="s">
        <v>225</v>
      </c>
      <c r="L8" s="9">
        <v>1739</v>
      </c>
      <c r="M8" s="16">
        <f>L8/L10</f>
        <v>0.46029645314981471</v>
      </c>
      <c r="O8" s="15" t="s">
        <v>312</v>
      </c>
      <c r="P8" s="9">
        <v>6198</v>
      </c>
      <c r="Q8" s="16">
        <f>P8/P10</f>
        <v>0.34631502486450244</v>
      </c>
      <c r="S8" s="15" t="s">
        <v>312</v>
      </c>
      <c r="T8" s="9">
        <f>P8+Cleburne!P8</f>
        <v>7890</v>
      </c>
      <c r="U8" s="16">
        <f>T8/T10</f>
        <v>0.37180151736487443</v>
      </c>
    </row>
    <row r="9" spans="1:21" ht="16.5" thickBot="1" x14ac:dyDescent="0.3">
      <c r="A9" s="15" t="s">
        <v>8</v>
      </c>
      <c r="B9" s="9">
        <v>75</v>
      </c>
      <c r="C9" s="16">
        <f>B9/B16</f>
        <v>3.6443148688046646E-3</v>
      </c>
      <c r="E9" s="15"/>
      <c r="F9" s="8" t="s">
        <v>61</v>
      </c>
      <c r="G9" s="9">
        <v>1520</v>
      </c>
      <c r="H9" s="16">
        <f>G9/G11</f>
        <v>0.37698412698412698</v>
      </c>
      <c r="J9" s="15"/>
      <c r="K9" s="24" t="s">
        <v>226</v>
      </c>
      <c r="L9" s="28">
        <v>2039</v>
      </c>
      <c r="M9" s="29">
        <f>L9/L10</f>
        <v>0.53970354685018529</v>
      </c>
      <c r="O9" s="22" t="s">
        <v>313</v>
      </c>
      <c r="P9" s="28">
        <v>11699</v>
      </c>
      <c r="Q9" s="29">
        <f>P9/P10</f>
        <v>0.65368497513549761</v>
      </c>
      <c r="S9" s="22" t="s">
        <v>313</v>
      </c>
      <c r="T9" s="9">
        <f>P9+Cleburne!P9</f>
        <v>13331</v>
      </c>
      <c r="U9" s="29">
        <f>T9/T10</f>
        <v>0.62819848263512557</v>
      </c>
    </row>
    <row r="10" spans="1:21" ht="16.5" thickBot="1" x14ac:dyDescent="0.3">
      <c r="A10" s="15" t="s">
        <v>9</v>
      </c>
      <c r="B10" s="9">
        <v>984</v>
      </c>
      <c r="C10" s="16">
        <f>B10/B16</f>
        <v>4.78134110787172E-2</v>
      </c>
      <c r="E10" s="15"/>
      <c r="F10" s="24" t="s">
        <v>62</v>
      </c>
      <c r="G10" s="28">
        <v>1091</v>
      </c>
      <c r="H10" s="29">
        <f>G10/G11</f>
        <v>0.27058531746031744</v>
      </c>
      <c r="J10" s="27"/>
      <c r="K10" s="32" t="s">
        <v>15</v>
      </c>
      <c r="L10" s="45">
        <f>SUM(L8:L9)</f>
        <v>3778</v>
      </c>
      <c r="M10" s="34">
        <f>SUM(M8:M9)</f>
        <v>1</v>
      </c>
      <c r="O10" s="32" t="s">
        <v>15</v>
      </c>
      <c r="P10" s="45">
        <f>SUM(P8:P9)</f>
        <v>17897</v>
      </c>
      <c r="Q10" s="34">
        <f>SUM(Q8:Q9)</f>
        <v>1</v>
      </c>
      <c r="S10" s="32" t="s">
        <v>15</v>
      </c>
      <c r="T10" s="45">
        <f>SUM(T8:T9)</f>
        <v>21221</v>
      </c>
      <c r="U10" s="34">
        <f>SUM(U8:U9)</f>
        <v>1</v>
      </c>
    </row>
    <row r="11" spans="1:21" ht="16.5" thickBot="1" x14ac:dyDescent="0.3">
      <c r="A11" s="15" t="s">
        <v>10</v>
      </c>
      <c r="B11" s="9">
        <v>49</v>
      </c>
      <c r="C11" s="16">
        <f>B11/B16</f>
        <v>2.3809523809523812E-3</v>
      </c>
      <c r="E11" s="27"/>
      <c r="F11" s="32" t="s">
        <v>15</v>
      </c>
      <c r="G11" s="45">
        <f>SUM(G8:G10)</f>
        <v>4032</v>
      </c>
      <c r="H11" s="34">
        <f>SUM(H8:H10)</f>
        <v>1</v>
      </c>
    </row>
    <row r="12" spans="1:21" ht="16.5" thickBot="1" x14ac:dyDescent="0.3">
      <c r="A12" s="15" t="s">
        <v>11</v>
      </c>
      <c r="B12" s="9">
        <v>3359</v>
      </c>
      <c r="C12" s="16">
        <f>B12/B16</f>
        <v>0.16321671525753159</v>
      </c>
      <c r="F12" s="4"/>
      <c r="J12" s="12" t="s">
        <v>227</v>
      </c>
      <c r="K12" s="13"/>
      <c r="L12" s="44" t="s">
        <v>16</v>
      </c>
      <c r="M12" s="19" t="s">
        <v>17</v>
      </c>
    </row>
    <row r="13" spans="1:21" x14ac:dyDescent="0.25">
      <c r="A13" s="15" t="s">
        <v>12</v>
      </c>
      <c r="B13" s="9">
        <v>16</v>
      </c>
      <c r="C13" s="16">
        <f>B13/B16</f>
        <v>7.774538386783285E-4</v>
      </c>
      <c r="E13" s="20" t="s">
        <v>63</v>
      </c>
      <c r="F13" s="13"/>
      <c r="G13" s="42" t="s">
        <v>16</v>
      </c>
      <c r="H13" s="19" t="s">
        <v>17</v>
      </c>
      <c r="J13" s="15"/>
      <c r="K13" s="8" t="s">
        <v>229</v>
      </c>
      <c r="L13" s="9">
        <v>2294</v>
      </c>
      <c r="M13" s="16">
        <f>L13/L15</f>
        <v>0.64149888143176736</v>
      </c>
    </row>
    <row r="14" spans="1:21" ht="16.5" thickBot="1" x14ac:dyDescent="0.3">
      <c r="A14" s="15" t="s">
        <v>13</v>
      </c>
      <c r="B14" s="9">
        <v>9274</v>
      </c>
      <c r="C14" s="16">
        <f>B14/B16</f>
        <v>0.45063168124392616</v>
      </c>
      <c r="E14" s="21"/>
      <c r="F14" s="10" t="s">
        <v>64</v>
      </c>
      <c r="G14" s="9">
        <v>1484</v>
      </c>
      <c r="H14" s="16">
        <f>G14/G17</f>
        <v>0.38445595854922282</v>
      </c>
      <c r="J14" s="15"/>
      <c r="K14" s="10" t="s">
        <v>228</v>
      </c>
      <c r="L14" s="28">
        <v>1282</v>
      </c>
      <c r="M14" s="29">
        <f>L14/L15</f>
        <v>0.35850111856823264</v>
      </c>
    </row>
    <row r="15" spans="1:21" ht="16.5" thickBot="1" x14ac:dyDescent="0.3">
      <c r="A15" s="22" t="s">
        <v>14</v>
      </c>
      <c r="B15" s="28">
        <v>214</v>
      </c>
      <c r="C15" s="29">
        <f>B15/B16</f>
        <v>1.0398445092322644E-2</v>
      </c>
      <c r="E15" s="21"/>
      <c r="F15" s="10" t="s">
        <v>65</v>
      </c>
      <c r="G15" s="9">
        <v>1463</v>
      </c>
      <c r="H15" s="16">
        <f>G15/G17</f>
        <v>0.37901554404145077</v>
      </c>
      <c r="J15" s="27"/>
      <c r="K15" s="32" t="s">
        <v>15</v>
      </c>
      <c r="L15" s="45">
        <f>SUM(L13:L14)</f>
        <v>3576</v>
      </c>
      <c r="M15" s="34">
        <f>SUM(M13:M14)</f>
        <v>1</v>
      </c>
    </row>
    <row r="16" spans="1:21" ht="16.5" thickBot="1" x14ac:dyDescent="0.3">
      <c r="A16" s="32" t="s">
        <v>15</v>
      </c>
      <c r="B16" s="45">
        <f>SUM(B3:B15)</f>
        <v>20580</v>
      </c>
      <c r="C16" s="34">
        <f>SUM(C3:C15)</f>
        <v>1</v>
      </c>
      <c r="E16" s="15"/>
      <c r="F16" s="31" t="s">
        <v>66</v>
      </c>
      <c r="G16" s="28">
        <v>913</v>
      </c>
      <c r="H16" s="29">
        <f>G16/G17</f>
        <v>0.23652849740932644</v>
      </c>
    </row>
    <row r="17" spans="1:13" ht="16.5" thickBot="1" x14ac:dyDescent="0.3">
      <c r="E17" s="27"/>
      <c r="F17" s="38" t="s">
        <v>15</v>
      </c>
      <c r="G17" s="45">
        <f>SUM(G14:G16)</f>
        <v>3860</v>
      </c>
      <c r="H17" s="34">
        <f>SUM(H14:H16)</f>
        <v>1</v>
      </c>
      <c r="J17" s="12" t="s">
        <v>230</v>
      </c>
      <c r="K17" s="13"/>
      <c r="L17" s="44" t="s">
        <v>16</v>
      </c>
      <c r="M17" s="19" t="s">
        <v>17</v>
      </c>
    </row>
    <row r="18" spans="1:13" ht="16.5" thickBot="1" x14ac:dyDescent="0.3">
      <c r="A18" s="12" t="s">
        <v>18</v>
      </c>
      <c r="B18" s="42" t="s">
        <v>16</v>
      </c>
      <c r="C18" s="14" t="s">
        <v>17</v>
      </c>
      <c r="F18" s="5"/>
      <c r="J18" s="15"/>
      <c r="K18" s="8" t="s">
        <v>231</v>
      </c>
      <c r="L18" s="9">
        <v>2345</v>
      </c>
      <c r="M18" s="16">
        <f>L18/L20</f>
        <v>0.65667880145617474</v>
      </c>
    </row>
    <row r="19" spans="1:13" ht="16.5" thickBot="1" x14ac:dyDescent="0.3">
      <c r="A19" s="15" t="s">
        <v>19</v>
      </c>
      <c r="B19" s="9">
        <v>503</v>
      </c>
      <c r="C19" s="16">
        <f>B19/B24</f>
        <v>2.6733988838692532E-2</v>
      </c>
      <c r="E19" s="12" t="s">
        <v>67</v>
      </c>
      <c r="F19" s="13"/>
      <c r="G19" s="42" t="s">
        <v>16</v>
      </c>
      <c r="H19" s="19" t="s">
        <v>17</v>
      </c>
      <c r="J19" s="15"/>
      <c r="K19" s="24" t="s">
        <v>232</v>
      </c>
      <c r="L19" s="28">
        <v>1226</v>
      </c>
      <c r="M19" s="29">
        <f>L19/L20</f>
        <v>0.34332119854382526</v>
      </c>
    </row>
    <row r="20" spans="1:13" ht="16.5" thickBot="1" x14ac:dyDescent="0.3">
      <c r="A20" s="15" t="s">
        <v>20</v>
      </c>
      <c r="B20" s="9">
        <v>714</v>
      </c>
      <c r="C20" s="16">
        <f>B20/B24</f>
        <v>3.7948445389317034E-2</v>
      </c>
      <c r="E20" s="15"/>
      <c r="F20" s="11" t="s">
        <v>68</v>
      </c>
      <c r="G20" s="9">
        <v>1779</v>
      </c>
      <c r="H20" s="16">
        <f>G20/G22</f>
        <v>0.47313829787234041</v>
      </c>
      <c r="J20" s="27"/>
      <c r="K20" s="32" t="s">
        <v>15</v>
      </c>
      <c r="L20" s="45">
        <f>SUM(L18:L19)</f>
        <v>3571</v>
      </c>
      <c r="M20" s="34">
        <f>SUM(M18:M19)</f>
        <v>1</v>
      </c>
    </row>
    <row r="21" spans="1:13" ht="16.5" thickBot="1" x14ac:dyDescent="0.3">
      <c r="A21" s="15" t="s">
        <v>21</v>
      </c>
      <c r="B21" s="9">
        <v>4750</v>
      </c>
      <c r="C21" s="16">
        <f>B21/B24</f>
        <v>0.2524581450969971</v>
      </c>
      <c r="E21" s="15"/>
      <c r="F21" s="23" t="s">
        <v>69</v>
      </c>
      <c r="G21" s="28">
        <v>1981</v>
      </c>
      <c r="H21" s="29">
        <f>G21/G22</f>
        <v>0.52686170212765959</v>
      </c>
    </row>
    <row r="22" spans="1:13" ht="16.5" thickBot="1" x14ac:dyDescent="0.3">
      <c r="A22" s="15" t="s">
        <v>22</v>
      </c>
      <c r="B22" s="9">
        <v>277</v>
      </c>
      <c r="C22" s="16">
        <f>B22/B24</f>
        <v>1.4722296040393303E-2</v>
      </c>
      <c r="E22" s="27"/>
      <c r="F22" s="39" t="s">
        <v>15</v>
      </c>
      <c r="G22" s="45">
        <f>SUM(G20:G21)</f>
        <v>3760</v>
      </c>
      <c r="H22" s="34">
        <f>SUM(H20:H21)</f>
        <v>1</v>
      </c>
    </row>
    <row r="23" spans="1:13" ht="16.5" thickBot="1" x14ac:dyDescent="0.3">
      <c r="A23" s="22" t="s">
        <v>23</v>
      </c>
      <c r="B23" s="28">
        <v>12571</v>
      </c>
      <c r="C23" s="29">
        <f>B23/B24</f>
        <v>0.66813712463460007</v>
      </c>
      <c r="F23" s="3"/>
    </row>
    <row r="24" spans="1:13" ht="16.5" thickBot="1" x14ac:dyDescent="0.3">
      <c r="A24" s="35" t="s">
        <v>15</v>
      </c>
      <c r="B24" s="45">
        <f>SUM(B19:B23)</f>
        <v>18815</v>
      </c>
      <c r="C24" s="37">
        <f>SUM(C19:C23)</f>
        <v>1</v>
      </c>
      <c r="E24" s="12" t="s">
        <v>70</v>
      </c>
      <c r="F24" s="13"/>
      <c r="G24" s="42" t="s">
        <v>16</v>
      </c>
      <c r="H24" s="19" t="s">
        <v>17</v>
      </c>
    </row>
    <row r="25" spans="1:13" ht="16.5" thickBot="1" x14ac:dyDescent="0.3">
      <c r="E25" s="15"/>
      <c r="F25" s="11" t="s">
        <v>71</v>
      </c>
      <c r="G25" s="9">
        <v>1171</v>
      </c>
      <c r="H25" s="16">
        <f>G25/G29</f>
        <v>0.31794732554982352</v>
      </c>
    </row>
    <row r="26" spans="1:13" x14ac:dyDescent="0.25">
      <c r="A26" s="12" t="s">
        <v>31</v>
      </c>
      <c r="B26" s="42" t="s">
        <v>16</v>
      </c>
      <c r="C26" s="19" t="s">
        <v>17</v>
      </c>
      <c r="E26" s="15"/>
      <c r="F26" s="11" t="s">
        <v>72</v>
      </c>
      <c r="G26" s="9">
        <v>587</v>
      </c>
      <c r="H26" s="16">
        <f>G26/G29</f>
        <v>0.15938093945153409</v>
      </c>
    </row>
    <row r="27" spans="1:13" x14ac:dyDescent="0.25">
      <c r="A27" s="75" t="s">
        <v>33</v>
      </c>
      <c r="B27" s="9">
        <v>4485</v>
      </c>
      <c r="C27" s="16">
        <f>B27/B29</f>
        <v>0.23762848362827169</v>
      </c>
      <c r="E27" s="15"/>
      <c r="F27" s="11" t="s">
        <v>73</v>
      </c>
      <c r="G27" s="9">
        <v>611</v>
      </c>
      <c r="H27" s="16">
        <f>G27/G29</f>
        <v>0.16589736627749119</v>
      </c>
    </row>
    <row r="28" spans="1:13" ht="16.5" thickBot="1" x14ac:dyDescent="0.3">
      <c r="A28" s="22" t="s">
        <v>32</v>
      </c>
      <c r="B28" s="28">
        <v>14389</v>
      </c>
      <c r="C28" s="29">
        <f>B28/B29</f>
        <v>0.76237151637172829</v>
      </c>
      <c r="E28" s="15"/>
      <c r="F28" s="23" t="s">
        <v>74</v>
      </c>
      <c r="G28" s="28">
        <v>1314</v>
      </c>
      <c r="H28" s="29">
        <f>G28/G29</f>
        <v>0.35677436872115126</v>
      </c>
    </row>
    <row r="29" spans="1:13" ht="16.5" thickBot="1" x14ac:dyDescent="0.3">
      <c r="A29" s="32" t="s">
        <v>15</v>
      </c>
      <c r="B29" s="45">
        <f>SUM(B27:B28)</f>
        <v>18874</v>
      </c>
      <c r="C29" s="34">
        <f>SUM(C27:C28)</f>
        <v>1</v>
      </c>
      <c r="E29" s="27"/>
      <c r="F29" s="39" t="s">
        <v>15</v>
      </c>
      <c r="G29" s="45">
        <f>SUM(G25:G28)</f>
        <v>3683</v>
      </c>
      <c r="H29" s="34">
        <f>SUM(H25:H28)</f>
        <v>1</v>
      </c>
    </row>
    <row r="30" spans="1:13" ht="16.5" thickBot="1" x14ac:dyDescent="0.3">
      <c r="E30" s="4"/>
      <c r="F30" s="3"/>
      <c r="G30" s="43"/>
      <c r="H30" s="6"/>
    </row>
    <row r="31" spans="1:13" x14ac:dyDescent="0.25">
      <c r="A31" s="12" t="s">
        <v>37</v>
      </c>
      <c r="B31" s="42" t="s">
        <v>16</v>
      </c>
      <c r="C31" s="19" t="s">
        <v>17</v>
      </c>
      <c r="E31" s="12" t="s">
        <v>75</v>
      </c>
      <c r="F31" s="52"/>
      <c r="G31" s="42" t="s">
        <v>16</v>
      </c>
      <c r="H31" s="90" t="s">
        <v>17</v>
      </c>
    </row>
    <row r="32" spans="1:13" x14ac:dyDescent="0.25">
      <c r="A32" s="15" t="s">
        <v>38</v>
      </c>
      <c r="B32" s="9">
        <v>4431</v>
      </c>
      <c r="C32" s="16">
        <f>B32/B34</f>
        <v>0.28955106841795725</v>
      </c>
      <c r="E32" s="15"/>
      <c r="F32" s="11" t="s">
        <v>628</v>
      </c>
      <c r="G32" s="95">
        <v>1093</v>
      </c>
      <c r="H32" s="16">
        <f>G32/G37</f>
        <v>0.30445682451253481</v>
      </c>
    </row>
    <row r="33" spans="1:8" ht="16.5" thickBot="1" x14ac:dyDescent="0.3">
      <c r="A33" s="22" t="s">
        <v>39</v>
      </c>
      <c r="B33" s="28">
        <v>10872</v>
      </c>
      <c r="C33" s="29">
        <f>B33/B34</f>
        <v>0.7104489315820427</v>
      </c>
      <c r="E33" s="15"/>
      <c r="F33" s="11" t="s">
        <v>629</v>
      </c>
      <c r="G33" s="95">
        <v>551</v>
      </c>
      <c r="H33" s="16">
        <f>G33/G37</f>
        <v>0.15348189415041782</v>
      </c>
    </row>
    <row r="34" spans="1:8" ht="16.5" thickBot="1" x14ac:dyDescent="0.3">
      <c r="A34" s="32" t="s">
        <v>15</v>
      </c>
      <c r="B34" s="45">
        <f>SUM(B32:B33)</f>
        <v>15303</v>
      </c>
      <c r="C34" s="34">
        <f>SUM(C32:C33)</f>
        <v>1</v>
      </c>
      <c r="E34" s="15"/>
      <c r="F34" s="11" t="s">
        <v>630</v>
      </c>
      <c r="G34" s="95">
        <v>880</v>
      </c>
      <c r="H34" s="16">
        <f>G34/G37</f>
        <v>0.24512534818941503</v>
      </c>
    </row>
    <row r="35" spans="1:8" ht="16.5" thickBot="1" x14ac:dyDescent="0.3">
      <c r="E35" s="15"/>
      <c r="F35" s="11" t="s">
        <v>631</v>
      </c>
      <c r="G35" s="95">
        <v>769</v>
      </c>
      <c r="H35" s="16">
        <f>G35/G37</f>
        <v>0.21420612813370474</v>
      </c>
    </row>
    <row r="36" spans="1:8" ht="16.5" thickBot="1" x14ac:dyDescent="0.3">
      <c r="A36" s="12" t="s">
        <v>52</v>
      </c>
      <c r="B36" s="42" t="s">
        <v>16</v>
      </c>
      <c r="C36" s="19" t="s">
        <v>17</v>
      </c>
      <c r="E36" s="15"/>
      <c r="F36" s="23" t="s">
        <v>632</v>
      </c>
      <c r="G36" s="96">
        <v>297</v>
      </c>
      <c r="H36" s="29">
        <f>G36/G37</f>
        <v>8.2729805013927571E-2</v>
      </c>
    </row>
    <row r="37" spans="1:8" ht="16.5" thickBot="1" x14ac:dyDescent="0.3">
      <c r="A37" s="15" t="s">
        <v>53</v>
      </c>
      <c r="B37" s="9">
        <v>10810</v>
      </c>
      <c r="C37" s="16">
        <f>B37/B39</f>
        <v>0.62805019753660241</v>
      </c>
      <c r="E37" s="27"/>
      <c r="F37" s="39" t="s">
        <v>15</v>
      </c>
      <c r="G37" s="97">
        <f>SUM(G32:G36)</f>
        <v>3590</v>
      </c>
      <c r="H37" s="37">
        <f>SUM(H32:H36)</f>
        <v>1</v>
      </c>
    </row>
    <row r="38" spans="1:8" ht="16.5" thickBot="1" x14ac:dyDescent="0.3">
      <c r="A38" s="22" t="s">
        <v>54</v>
      </c>
      <c r="B38" s="28">
        <v>6402</v>
      </c>
      <c r="C38" s="29">
        <f>B38/B39</f>
        <v>0.37194980246339765</v>
      </c>
      <c r="F38" s="3"/>
    </row>
    <row r="39" spans="1:8" ht="16.5" thickBot="1" x14ac:dyDescent="0.3">
      <c r="A39" s="32" t="s">
        <v>15</v>
      </c>
      <c r="B39" s="45">
        <f>SUM(B37:B38)</f>
        <v>17212</v>
      </c>
      <c r="C39" s="34">
        <f>SUM(C37:C38)</f>
        <v>1</v>
      </c>
      <c r="E39" s="12" t="s">
        <v>627</v>
      </c>
      <c r="F39" s="13"/>
      <c r="G39" s="42" t="s">
        <v>16</v>
      </c>
      <c r="H39" s="19" t="s">
        <v>17</v>
      </c>
    </row>
    <row r="40" spans="1:8" x14ac:dyDescent="0.25">
      <c r="E40" s="15"/>
      <c r="F40" s="11" t="s">
        <v>76</v>
      </c>
      <c r="G40" s="9">
        <v>1675</v>
      </c>
      <c r="H40" s="16">
        <f>G40/G44</f>
        <v>0.47666476949345477</v>
      </c>
    </row>
    <row r="41" spans="1:8" x14ac:dyDescent="0.25">
      <c r="E41" s="15"/>
      <c r="F41" s="11" t="s">
        <v>77</v>
      </c>
      <c r="G41" s="9">
        <v>623</v>
      </c>
      <c r="H41" s="16">
        <f>G41/G44</f>
        <v>0.17729083665338646</v>
      </c>
    </row>
    <row r="42" spans="1:8" x14ac:dyDescent="0.25">
      <c r="E42" s="15"/>
      <c r="F42" s="11" t="s">
        <v>78</v>
      </c>
      <c r="G42" s="9">
        <v>733</v>
      </c>
      <c r="H42" s="16">
        <f>G42/G44</f>
        <v>0.20859419464997153</v>
      </c>
    </row>
    <row r="43" spans="1:8" ht="16.5" thickBot="1" x14ac:dyDescent="0.3">
      <c r="E43" s="15"/>
      <c r="F43" s="23" t="s">
        <v>79</v>
      </c>
      <c r="G43" s="28">
        <v>483</v>
      </c>
      <c r="H43" s="29">
        <f>G43/G44</f>
        <v>0.13745019920318724</v>
      </c>
    </row>
    <row r="44" spans="1:8" ht="16.5" thickBot="1" x14ac:dyDescent="0.3">
      <c r="E44" s="27"/>
      <c r="F44" s="39" t="s">
        <v>15</v>
      </c>
      <c r="G44" s="45">
        <f>SUM(G40:G43)</f>
        <v>3514</v>
      </c>
      <c r="H44" s="34">
        <f>SUM(H40:H43)</f>
        <v>1</v>
      </c>
    </row>
    <row r="45" spans="1:8" ht="16.5" thickBot="1" x14ac:dyDescent="0.3">
      <c r="E45" s="4"/>
      <c r="F45" s="3"/>
      <c r="G45" s="43"/>
      <c r="H45" s="4"/>
    </row>
    <row r="46" spans="1:8" x14ac:dyDescent="0.25">
      <c r="E46" s="12" t="s">
        <v>80</v>
      </c>
      <c r="F46" s="13"/>
      <c r="G46" s="42" t="s">
        <v>16</v>
      </c>
      <c r="H46" s="19" t="s">
        <v>17</v>
      </c>
    </row>
    <row r="47" spans="1:8" x14ac:dyDescent="0.25">
      <c r="B47"/>
      <c r="E47" s="15"/>
      <c r="F47" s="11" t="s">
        <v>641</v>
      </c>
      <c r="G47" s="9">
        <v>2340</v>
      </c>
      <c r="H47" s="16">
        <f>G47/G49</f>
        <v>0.6991335524350164</v>
      </c>
    </row>
    <row r="48" spans="1:8" ht="16.5" thickBot="1" x14ac:dyDescent="0.3">
      <c r="B48"/>
      <c r="E48" s="15"/>
      <c r="F48" s="23" t="s">
        <v>82</v>
      </c>
      <c r="G48" s="28">
        <v>1007</v>
      </c>
      <c r="H48" s="29">
        <f>G48/G49</f>
        <v>0.30086644756498354</v>
      </c>
    </row>
    <row r="49" spans="2:8" ht="16.5" thickBot="1" x14ac:dyDescent="0.3">
      <c r="B49"/>
      <c r="E49" s="27"/>
      <c r="F49" s="39" t="s">
        <v>15</v>
      </c>
      <c r="G49" s="45">
        <f>SUM(G47:G48)</f>
        <v>3347</v>
      </c>
      <c r="H49" s="34">
        <f>SUM(H47:H48)</f>
        <v>1</v>
      </c>
    </row>
    <row r="50" spans="2:8" ht="16.5" thickBot="1" x14ac:dyDescent="0.3">
      <c r="B50"/>
      <c r="F50" s="3"/>
    </row>
    <row r="51" spans="2:8" x14ac:dyDescent="0.25">
      <c r="B51"/>
      <c r="E51" s="12" t="s">
        <v>83</v>
      </c>
      <c r="F51" s="13"/>
      <c r="G51" s="42" t="s">
        <v>16</v>
      </c>
      <c r="H51" s="19" t="s">
        <v>17</v>
      </c>
    </row>
    <row r="52" spans="2:8" x14ac:dyDescent="0.25">
      <c r="B52"/>
      <c r="E52" s="15"/>
      <c r="F52" s="11" t="s">
        <v>84</v>
      </c>
      <c r="G52" s="9">
        <v>2488</v>
      </c>
      <c r="H52" s="16">
        <f>G52/G54</f>
        <v>0.75120772946859904</v>
      </c>
    </row>
    <row r="53" spans="2:8" ht="16.5" thickBot="1" x14ac:dyDescent="0.3">
      <c r="B53"/>
      <c r="E53" s="15"/>
      <c r="F53" s="23" t="s">
        <v>85</v>
      </c>
      <c r="G53" s="28">
        <v>824</v>
      </c>
      <c r="H53" s="29">
        <f>G53/G54</f>
        <v>0.24879227053140096</v>
      </c>
    </row>
    <row r="54" spans="2:8" ht="16.5" thickBot="1" x14ac:dyDescent="0.3">
      <c r="B54"/>
      <c r="E54" s="27"/>
      <c r="F54" s="39" t="s">
        <v>15</v>
      </c>
      <c r="G54" s="45">
        <f>SUM(G52:G53)</f>
        <v>3312</v>
      </c>
      <c r="H54" s="34">
        <f>SUM(H52:H53)</f>
        <v>1</v>
      </c>
    </row>
    <row r="55" spans="2:8" ht="16.5" thickBot="1" x14ac:dyDescent="0.3">
      <c r="B55"/>
      <c r="F55" s="3"/>
    </row>
    <row r="56" spans="2:8" x14ac:dyDescent="0.25">
      <c r="B56"/>
      <c r="E56" s="12" t="s">
        <v>86</v>
      </c>
      <c r="F56" s="13"/>
      <c r="G56" s="42" t="s">
        <v>16</v>
      </c>
      <c r="H56" s="19" t="s">
        <v>17</v>
      </c>
    </row>
    <row r="57" spans="2:8" x14ac:dyDescent="0.25">
      <c r="B57"/>
      <c r="E57" s="15"/>
      <c r="F57" s="11" t="s">
        <v>87</v>
      </c>
      <c r="G57" s="9">
        <v>1758</v>
      </c>
      <c r="H57" s="16">
        <f>G57/G59</f>
        <v>0.50300429184549356</v>
      </c>
    </row>
    <row r="58" spans="2:8" ht="16.5" thickBot="1" x14ac:dyDescent="0.3">
      <c r="B58"/>
      <c r="E58" s="15"/>
      <c r="F58" s="23" t="s">
        <v>88</v>
      </c>
      <c r="G58" s="28">
        <v>1737</v>
      </c>
      <c r="H58" s="29">
        <f>G58/G59</f>
        <v>0.49699570815450644</v>
      </c>
    </row>
    <row r="59" spans="2:8" ht="16.5" thickBot="1" x14ac:dyDescent="0.3">
      <c r="B59"/>
      <c r="E59" s="27"/>
      <c r="F59" s="39" t="s">
        <v>15</v>
      </c>
      <c r="G59" s="45">
        <f>SUM(G57:G58)</f>
        <v>3495</v>
      </c>
      <c r="H59" s="34">
        <f>SUM(H57:H58)</f>
        <v>1</v>
      </c>
    </row>
    <row r="60" spans="2:8" ht="16.5" thickBot="1" x14ac:dyDescent="0.3">
      <c r="B60"/>
      <c r="F60" s="3"/>
    </row>
    <row r="61" spans="2:8" x14ac:dyDescent="0.25">
      <c r="B61"/>
      <c r="E61" s="12" t="s">
        <v>89</v>
      </c>
      <c r="F61" s="13"/>
      <c r="G61" s="42" t="s">
        <v>16</v>
      </c>
      <c r="H61" s="19" t="s">
        <v>17</v>
      </c>
    </row>
    <row r="62" spans="2:8" x14ac:dyDescent="0.25">
      <c r="B62"/>
      <c r="E62" s="15"/>
      <c r="F62" s="11" t="s">
        <v>90</v>
      </c>
      <c r="G62" s="9">
        <v>1955</v>
      </c>
      <c r="H62" s="16">
        <f>G62/G64</f>
        <v>0.56405077899596079</v>
      </c>
    </row>
    <row r="63" spans="2:8" ht="16.5" thickBot="1" x14ac:dyDescent="0.3">
      <c r="B63"/>
      <c r="E63" s="15"/>
      <c r="F63" s="23" t="s">
        <v>91</v>
      </c>
      <c r="G63" s="28">
        <v>1511</v>
      </c>
      <c r="H63" s="29">
        <f>G63/G64</f>
        <v>0.43594922100403921</v>
      </c>
    </row>
    <row r="64" spans="2:8" ht="16.5" thickBot="1" x14ac:dyDescent="0.3">
      <c r="B64"/>
      <c r="E64" s="27"/>
      <c r="F64" s="39" t="s">
        <v>15</v>
      </c>
      <c r="G64" s="45">
        <f>SUM(G62:G63)</f>
        <v>3466</v>
      </c>
      <c r="H64" s="34">
        <f>SUM(H62:H63)</f>
        <v>1</v>
      </c>
    </row>
    <row r="65" spans="2:8" ht="16.5" thickBot="1" x14ac:dyDescent="0.3">
      <c r="B65"/>
      <c r="F65" s="3"/>
    </row>
    <row r="66" spans="2:8" x14ac:dyDescent="0.25">
      <c r="B66"/>
      <c r="E66" s="12" t="s">
        <v>92</v>
      </c>
      <c r="F66" s="13"/>
      <c r="G66" s="42" t="s">
        <v>16</v>
      </c>
      <c r="H66" s="19" t="s">
        <v>17</v>
      </c>
    </row>
    <row r="67" spans="2:8" x14ac:dyDescent="0.25">
      <c r="B67"/>
      <c r="E67" s="15"/>
      <c r="F67" s="11" t="s">
        <v>93</v>
      </c>
      <c r="G67" s="9">
        <v>2010</v>
      </c>
      <c r="H67" s="16">
        <f>G67/G70</f>
        <v>0.44449358690844759</v>
      </c>
    </row>
    <row r="68" spans="2:8" x14ac:dyDescent="0.25">
      <c r="B68"/>
      <c r="E68" s="15"/>
      <c r="F68" s="11" t="s">
        <v>94</v>
      </c>
      <c r="G68" s="9">
        <v>1148</v>
      </c>
      <c r="H68" s="16">
        <f>G68/G70</f>
        <v>0.25386996904024767</v>
      </c>
    </row>
    <row r="69" spans="2:8" ht="16.5" thickBot="1" x14ac:dyDescent="0.3">
      <c r="B69"/>
      <c r="E69" s="15"/>
      <c r="F69" s="23" t="s">
        <v>95</v>
      </c>
      <c r="G69" s="28">
        <v>1364</v>
      </c>
      <c r="H69" s="29">
        <f>G69/G70</f>
        <v>0.30163644405130474</v>
      </c>
    </row>
    <row r="70" spans="2:8" ht="16.5" thickBot="1" x14ac:dyDescent="0.3">
      <c r="B70"/>
      <c r="E70" s="27"/>
      <c r="F70" s="39" t="s">
        <v>15</v>
      </c>
      <c r="G70" s="45">
        <f>SUM(G67:G69)</f>
        <v>4522</v>
      </c>
      <c r="H70" s="34">
        <f>SUM(H67:H69)</f>
        <v>1</v>
      </c>
    </row>
    <row r="71" spans="2:8" ht="16.5" thickBot="1" x14ac:dyDescent="0.3">
      <c r="B71"/>
      <c r="F71" s="3"/>
    </row>
    <row r="72" spans="2:8" x14ac:dyDescent="0.25">
      <c r="B72"/>
      <c r="E72" s="12" t="s">
        <v>96</v>
      </c>
      <c r="F72" s="13"/>
      <c r="G72" s="42" t="s">
        <v>16</v>
      </c>
      <c r="H72" s="19" t="s">
        <v>17</v>
      </c>
    </row>
    <row r="73" spans="2:8" x14ac:dyDescent="0.25">
      <c r="B73"/>
      <c r="E73" s="15"/>
      <c r="F73" s="11" t="s">
        <v>97</v>
      </c>
      <c r="G73" s="9">
        <v>1735</v>
      </c>
      <c r="H73" s="16">
        <f>G73/G75</f>
        <v>0.40641836495666434</v>
      </c>
    </row>
    <row r="74" spans="2:8" ht="16.5" thickBot="1" x14ac:dyDescent="0.3">
      <c r="B74"/>
      <c r="E74" s="15"/>
      <c r="F74" s="23" t="s">
        <v>98</v>
      </c>
      <c r="G74" s="28">
        <v>2534</v>
      </c>
      <c r="H74" s="29">
        <f>G74/G75</f>
        <v>0.59358163504333572</v>
      </c>
    </row>
    <row r="75" spans="2:8" ht="16.5" thickBot="1" x14ac:dyDescent="0.3">
      <c r="B75"/>
      <c r="E75" s="27"/>
      <c r="F75" s="39" t="s">
        <v>15</v>
      </c>
      <c r="G75" s="45">
        <f>SUM(G73:G74)</f>
        <v>4269</v>
      </c>
      <c r="H75" s="34">
        <f>SUM(H73:H74)</f>
        <v>1</v>
      </c>
    </row>
    <row r="76" spans="2:8" ht="16.5" thickBot="1" x14ac:dyDescent="0.3">
      <c r="B76"/>
      <c r="F76" s="3"/>
    </row>
    <row r="77" spans="2:8" x14ac:dyDescent="0.25">
      <c r="B77"/>
      <c r="E77" s="12" t="s">
        <v>99</v>
      </c>
      <c r="F77" s="13"/>
      <c r="G77" s="42" t="s">
        <v>16</v>
      </c>
      <c r="H77" s="19" t="s">
        <v>17</v>
      </c>
    </row>
    <row r="78" spans="2:8" x14ac:dyDescent="0.25">
      <c r="B78"/>
      <c r="E78" s="15"/>
      <c r="F78" s="11" t="s">
        <v>100</v>
      </c>
      <c r="G78" s="9">
        <v>1680</v>
      </c>
      <c r="H78" s="16">
        <f>G78/G82</f>
        <v>0.38674033149171272</v>
      </c>
    </row>
    <row r="79" spans="2:8" x14ac:dyDescent="0.25">
      <c r="B79"/>
      <c r="E79" s="22"/>
      <c r="F79" s="23" t="s">
        <v>101</v>
      </c>
      <c r="G79" s="28">
        <v>440</v>
      </c>
      <c r="H79" s="29">
        <f>G79/G82</f>
        <v>0.10128913443830571</v>
      </c>
    </row>
    <row r="80" spans="2:8" x14ac:dyDescent="0.25">
      <c r="B80"/>
      <c r="E80" s="15"/>
      <c r="F80" s="11" t="s">
        <v>635</v>
      </c>
      <c r="G80" s="9">
        <v>1692</v>
      </c>
      <c r="H80" s="16">
        <f>G80/G82</f>
        <v>0.38950276243093923</v>
      </c>
    </row>
    <row r="81" spans="2:8" ht="16.5" thickBot="1" x14ac:dyDescent="0.3">
      <c r="B81"/>
      <c r="E81" s="17"/>
      <c r="F81" s="91" t="s">
        <v>636</v>
      </c>
      <c r="G81" s="40">
        <v>532</v>
      </c>
      <c r="H81" s="41">
        <f>G81/G82</f>
        <v>0.12246777163904236</v>
      </c>
    </row>
    <row r="82" spans="2:8" ht="16.5" thickBot="1" x14ac:dyDescent="0.3">
      <c r="B82"/>
      <c r="E82" s="104"/>
      <c r="F82" s="105" t="s">
        <v>15</v>
      </c>
      <c r="G82" s="106">
        <f>SUM(G78:G81)</f>
        <v>4344</v>
      </c>
      <c r="H82" s="107">
        <f>SUM(H78:H81)</f>
        <v>1</v>
      </c>
    </row>
    <row r="83" spans="2:8" ht="16.5" thickBot="1" x14ac:dyDescent="0.3">
      <c r="B83"/>
    </row>
    <row r="84" spans="2:8" x14ac:dyDescent="0.25">
      <c r="B84"/>
      <c r="E84" s="12" t="s">
        <v>102</v>
      </c>
      <c r="F84" s="13"/>
      <c r="G84" s="44" t="s">
        <v>16</v>
      </c>
      <c r="H84" s="19" t="s">
        <v>17</v>
      </c>
    </row>
    <row r="85" spans="2:8" x14ac:dyDescent="0.25">
      <c r="B85"/>
      <c r="E85" s="15"/>
      <c r="F85" s="11" t="s">
        <v>103</v>
      </c>
      <c r="G85" s="9">
        <v>1651</v>
      </c>
      <c r="H85" s="16">
        <f>G85/G88</f>
        <v>0.38138138138138139</v>
      </c>
    </row>
    <row r="86" spans="2:8" x14ac:dyDescent="0.25">
      <c r="B86"/>
      <c r="E86" s="15"/>
      <c r="F86" s="11" t="s">
        <v>104</v>
      </c>
      <c r="G86" s="9">
        <v>1327</v>
      </c>
      <c r="H86" s="16">
        <f>G86/G88</f>
        <v>0.30653730653730654</v>
      </c>
    </row>
    <row r="87" spans="2:8" ht="16.5" thickBot="1" x14ac:dyDescent="0.3">
      <c r="B87"/>
      <c r="E87" s="15"/>
      <c r="F87" s="23" t="s">
        <v>105</v>
      </c>
      <c r="G87" s="28">
        <v>1351</v>
      </c>
      <c r="H87" s="29">
        <f>G87/G88</f>
        <v>0.31208131208131207</v>
      </c>
    </row>
    <row r="88" spans="2:8" ht="16.5" thickBot="1" x14ac:dyDescent="0.3">
      <c r="B88"/>
      <c r="E88" s="27"/>
      <c r="F88" s="39" t="s">
        <v>15</v>
      </c>
      <c r="G88" s="45">
        <f>SUM(G85:G87)</f>
        <v>4329</v>
      </c>
      <c r="H88" s="34">
        <f>SUM(H85:H87)</f>
        <v>1</v>
      </c>
    </row>
    <row r="89" spans="2:8" ht="16.5" thickBot="1" x14ac:dyDescent="0.3">
      <c r="B89"/>
    </row>
    <row r="90" spans="2:8" x14ac:dyDescent="0.25">
      <c r="B90"/>
      <c r="E90" s="12" t="s">
        <v>106</v>
      </c>
      <c r="F90" s="13"/>
      <c r="G90" s="44" t="s">
        <v>16</v>
      </c>
      <c r="H90" s="19" t="s">
        <v>17</v>
      </c>
    </row>
    <row r="91" spans="2:8" x14ac:dyDescent="0.25">
      <c r="B91"/>
      <c r="E91" s="15"/>
      <c r="F91" s="11" t="s">
        <v>107</v>
      </c>
      <c r="G91" s="9">
        <v>2667</v>
      </c>
      <c r="H91" s="16">
        <f>G91/G93</f>
        <v>0.62871287128712872</v>
      </c>
    </row>
    <row r="92" spans="2:8" ht="16.5" thickBot="1" x14ac:dyDescent="0.3">
      <c r="B92"/>
      <c r="E92" s="15"/>
      <c r="F92" s="23" t="s">
        <v>108</v>
      </c>
      <c r="G92" s="28">
        <v>1575</v>
      </c>
      <c r="H92" s="29">
        <f>G92/G93</f>
        <v>0.37128712871287128</v>
      </c>
    </row>
    <row r="93" spans="2:8" ht="16.5" thickBot="1" x14ac:dyDescent="0.3">
      <c r="B93"/>
      <c r="E93" s="27"/>
      <c r="F93" s="39" t="s">
        <v>15</v>
      </c>
      <c r="G93" s="45">
        <f>SUM(G91:G92)</f>
        <v>4242</v>
      </c>
      <c r="H93" s="34">
        <f>SUM(H91:H92)</f>
        <v>1</v>
      </c>
    </row>
    <row r="94" spans="2:8" ht="16.5" thickBot="1" x14ac:dyDescent="0.3">
      <c r="B94"/>
    </row>
    <row r="95" spans="2:8" x14ac:dyDescent="0.25">
      <c r="B95"/>
      <c r="E95" s="12" t="s">
        <v>109</v>
      </c>
      <c r="F95" s="13"/>
      <c r="G95" s="44" t="s">
        <v>16</v>
      </c>
      <c r="H95" s="19" t="s">
        <v>17</v>
      </c>
    </row>
    <row r="96" spans="2:8" x14ac:dyDescent="0.25">
      <c r="B96"/>
      <c r="E96" s="15"/>
      <c r="F96" s="11" t="s">
        <v>110</v>
      </c>
      <c r="G96" s="9">
        <v>1637</v>
      </c>
      <c r="H96" s="16">
        <f>G96/G98</f>
        <v>0.3974265598446225</v>
      </c>
    </row>
    <row r="97" spans="2:8" ht="16.5" thickBot="1" x14ac:dyDescent="0.3">
      <c r="B97"/>
      <c r="E97" s="15"/>
      <c r="F97" s="23" t="s">
        <v>111</v>
      </c>
      <c r="G97" s="28">
        <v>2482</v>
      </c>
      <c r="H97" s="29">
        <f>G97/G98</f>
        <v>0.6025734401553775</v>
      </c>
    </row>
    <row r="98" spans="2:8" ht="16.5" thickBot="1" x14ac:dyDescent="0.3">
      <c r="B98"/>
      <c r="E98" s="27"/>
      <c r="F98" s="39" t="s">
        <v>15</v>
      </c>
      <c r="G98" s="45">
        <f>SUM(G96:G97)</f>
        <v>4119</v>
      </c>
      <c r="H98" s="34">
        <f>SUM(H96:H97)</f>
        <v>1</v>
      </c>
    </row>
    <row r="99" spans="2:8" ht="16.5" thickBot="1" x14ac:dyDescent="0.3">
      <c r="B99"/>
    </row>
    <row r="100" spans="2:8" x14ac:dyDescent="0.25">
      <c r="B100"/>
      <c r="E100" s="12" t="s">
        <v>112</v>
      </c>
      <c r="F100" s="13"/>
      <c r="G100" s="44" t="s">
        <v>16</v>
      </c>
      <c r="H100" s="19" t="s">
        <v>17</v>
      </c>
    </row>
    <row r="101" spans="2:8" x14ac:dyDescent="0.25">
      <c r="B101"/>
      <c r="E101" s="15"/>
      <c r="F101" s="11" t="s">
        <v>113</v>
      </c>
      <c r="G101" s="9">
        <v>1208</v>
      </c>
      <c r="H101" s="16">
        <f>G101/G103</f>
        <v>0.57661097852028642</v>
      </c>
    </row>
    <row r="102" spans="2:8" ht="16.5" thickBot="1" x14ac:dyDescent="0.3">
      <c r="B102"/>
      <c r="E102" s="15"/>
      <c r="F102" s="23" t="s">
        <v>114</v>
      </c>
      <c r="G102" s="28">
        <v>887</v>
      </c>
      <c r="H102" s="29">
        <f>G102/G103</f>
        <v>0.42338902147971358</v>
      </c>
    </row>
    <row r="103" spans="2:8" ht="16.5" thickBot="1" x14ac:dyDescent="0.3">
      <c r="B103"/>
      <c r="E103" s="27"/>
      <c r="F103" s="39" t="s">
        <v>15</v>
      </c>
      <c r="G103" s="45">
        <f>SUM(G101:G102)</f>
        <v>2095</v>
      </c>
      <c r="H103" s="34">
        <f>SUM(H101:H102)</f>
        <v>1</v>
      </c>
    </row>
    <row r="104" spans="2:8" ht="16.5" thickBot="1" x14ac:dyDescent="0.3">
      <c r="B104"/>
    </row>
    <row r="105" spans="2:8" x14ac:dyDescent="0.25">
      <c r="B105"/>
      <c r="E105" s="12" t="s">
        <v>115</v>
      </c>
      <c r="F105" s="13"/>
      <c r="G105" s="44" t="s">
        <v>16</v>
      </c>
      <c r="H105" s="19" t="s">
        <v>17</v>
      </c>
    </row>
    <row r="106" spans="2:8" x14ac:dyDescent="0.25">
      <c r="B106"/>
      <c r="E106" s="15"/>
      <c r="F106" s="11" t="s">
        <v>116</v>
      </c>
      <c r="G106" s="9">
        <v>1085</v>
      </c>
      <c r="H106" s="16">
        <f>G106/G108</f>
        <v>0.4071294559099437</v>
      </c>
    </row>
    <row r="107" spans="2:8" ht="16.5" thickBot="1" x14ac:dyDescent="0.3">
      <c r="B107"/>
      <c r="E107" s="15"/>
      <c r="F107" s="23" t="s">
        <v>117</v>
      </c>
      <c r="G107" s="28">
        <v>1580</v>
      </c>
      <c r="H107" s="29">
        <f>G107/G108</f>
        <v>0.59287054409005624</v>
      </c>
    </row>
    <row r="108" spans="2:8" ht="16.5" thickBot="1" x14ac:dyDescent="0.3">
      <c r="B108"/>
      <c r="E108" s="27"/>
      <c r="F108" s="39" t="s">
        <v>15</v>
      </c>
      <c r="G108" s="45">
        <f>SUM(G106:G107)</f>
        <v>2665</v>
      </c>
      <c r="H108" s="34">
        <f>SUM(H106:H107)</f>
        <v>1</v>
      </c>
    </row>
    <row r="109" spans="2:8" ht="16.5" thickBot="1" x14ac:dyDescent="0.3">
      <c r="B109"/>
    </row>
    <row r="110" spans="2:8" x14ac:dyDescent="0.25">
      <c r="B110"/>
      <c r="E110" s="12" t="s">
        <v>118</v>
      </c>
      <c r="F110" s="13"/>
      <c r="G110" s="44" t="s">
        <v>16</v>
      </c>
      <c r="H110" s="19" t="s">
        <v>17</v>
      </c>
    </row>
    <row r="111" spans="2:8" x14ac:dyDescent="0.25">
      <c r="B111"/>
      <c r="E111" s="15"/>
      <c r="F111" s="11" t="s">
        <v>119</v>
      </c>
      <c r="G111" s="9">
        <v>1152</v>
      </c>
      <c r="H111" s="16">
        <f>G111/G116</f>
        <v>0.30149175608479456</v>
      </c>
    </row>
    <row r="112" spans="2:8" x14ac:dyDescent="0.25">
      <c r="B112"/>
      <c r="E112" s="15"/>
      <c r="F112" s="11" t="s">
        <v>120</v>
      </c>
      <c r="G112" s="9">
        <v>324</v>
      </c>
      <c r="H112" s="16">
        <f>G112/G116</f>
        <v>8.4794556398848475E-2</v>
      </c>
    </row>
    <row r="113" spans="2:8" x14ac:dyDescent="0.25">
      <c r="B113"/>
      <c r="E113" s="15"/>
      <c r="F113" s="11" t="s">
        <v>121</v>
      </c>
      <c r="G113" s="9">
        <v>861</v>
      </c>
      <c r="H113" s="16">
        <f>G113/G116</f>
        <v>0.22533368228212511</v>
      </c>
    </row>
    <row r="114" spans="2:8" x14ac:dyDescent="0.25">
      <c r="B114"/>
      <c r="E114" s="15"/>
      <c r="F114" s="11" t="s">
        <v>122</v>
      </c>
      <c r="G114" s="9">
        <v>735</v>
      </c>
      <c r="H114" s="16">
        <f>G114/G116</f>
        <v>0.19235802146035069</v>
      </c>
    </row>
    <row r="115" spans="2:8" ht="16.5" thickBot="1" x14ac:dyDescent="0.3">
      <c r="B115"/>
      <c r="E115" s="15"/>
      <c r="F115" s="23" t="s">
        <v>123</v>
      </c>
      <c r="G115" s="28">
        <v>749</v>
      </c>
      <c r="H115" s="29">
        <f>G115/G116</f>
        <v>0.19602198377388119</v>
      </c>
    </row>
    <row r="116" spans="2:8" ht="16.5" thickBot="1" x14ac:dyDescent="0.3">
      <c r="B116"/>
      <c r="E116" s="27"/>
      <c r="F116" s="39" t="s">
        <v>15</v>
      </c>
      <c r="G116" s="45">
        <f>SUM(G111:G115)</f>
        <v>3821</v>
      </c>
      <c r="H116" s="34">
        <f>SUM(H111:H115)</f>
        <v>1</v>
      </c>
    </row>
    <row r="117" spans="2:8" ht="16.5" thickBot="1" x14ac:dyDescent="0.3">
      <c r="B117"/>
    </row>
    <row r="118" spans="2:8" x14ac:dyDescent="0.25">
      <c r="B118"/>
      <c r="E118" s="12" t="s">
        <v>124</v>
      </c>
      <c r="F118" s="13"/>
      <c r="G118" s="44" t="s">
        <v>16</v>
      </c>
      <c r="H118" s="19" t="s">
        <v>17</v>
      </c>
    </row>
    <row r="119" spans="2:8" x14ac:dyDescent="0.25">
      <c r="B119"/>
      <c r="E119" s="15"/>
      <c r="F119" s="11" t="s">
        <v>125</v>
      </c>
      <c r="G119" s="9">
        <v>1887</v>
      </c>
      <c r="H119" s="16">
        <f>G119/G121</f>
        <v>0.50616952789699576</v>
      </c>
    </row>
    <row r="120" spans="2:8" ht="16.5" thickBot="1" x14ac:dyDescent="0.3">
      <c r="B120"/>
      <c r="E120" s="15"/>
      <c r="F120" s="23" t="s">
        <v>126</v>
      </c>
      <c r="G120" s="28">
        <v>1841</v>
      </c>
      <c r="H120" s="29">
        <f>G120/G121</f>
        <v>0.49383047210300429</v>
      </c>
    </row>
    <row r="121" spans="2:8" ht="16.5" thickBot="1" x14ac:dyDescent="0.3">
      <c r="B121"/>
      <c r="E121" s="27"/>
      <c r="F121" s="39" t="s">
        <v>15</v>
      </c>
      <c r="G121" s="45">
        <f>SUM(G119:G120)</f>
        <v>3728</v>
      </c>
      <c r="H121" s="34">
        <f>SUM(H119:H120)</f>
        <v>1</v>
      </c>
    </row>
    <row r="122" spans="2:8" ht="16.5" thickBot="1" x14ac:dyDescent="0.3">
      <c r="B122"/>
    </row>
    <row r="123" spans="2:8" x14ac:dyDescent="0.25">
      <c r="B123"/>
      <c r="E123" s="12" t="s">
        <v>127</v>
      </c>
      <c r="F123" s="13"/>
      <c r="G123" s="44" t="s">
        <v>16</v>
      </c>
      <c r="H123" s="19" t="s">
        <v>17</v>
      </c>
    </row>
    <row r="124" spans="2:8" x14ac:dyDescent="0.25">
      <c r="B124"/>
      <c r="E124" s="15"/>
      <c r="F124" s="11" t="s">
        <v>128</v>
      </c>
      <c r="G124" s="9">
        <v>1802</v>
      </c>
      <c r="H124" s="16">
        <f>G124/G127</f>
        <v>0.48194704466434873</v>
      </c>
    </row>
    <row r="125" spans="2:8" x14ac:dyDescent="0.25">
      <c r="B125"/>
      <c r="E125" s="15"/>
      <c r="F125" s="11" t="s">
        <v>129</v>
      </c>
      <c r="G125" s="9">
        <v>629</v>
      </c>
      <c r="H125" s="16">
        <f>G125/G127</f>
        <v>0.16822679860925382</v>
      </c>
    </row>
    <row r="126" spans="2:8" ht="16.5" thickBot="1" x14ac:dyDescent="0.3">
      <c r="B126"/>
      <c r="E126" s="15"/>
      <c r="F126" s="23" t="s">
        <v>130</v>
      </c>
      <c r="G126" s="28">
        <v>1308</v>
      </c>
      <c r="H126" s="29">
        <f>G126/G127</f>
        <v>0.34982615672639744</v>
      </c>
    </row>
    <row r="127" spans="2:8" ht="16.5" thickBot="1" x14ac:dyDescent="0.3">
      <c r="B127"/>
      <c r="E127" s="27"/>
      <c r="F127" s="39" t="s">
        <v>15</v>
      </c>
      <c r="G127" s="45">
        <f>SUM(G124:G126)</f>
        <v>3739</v>
      </c>
      <c r="H127" s="34">
        <f>SUM(H124:H126)</f>
        <v>1</v>
      </c>
    </row>
    <row r="128" spans="2:8" ht="16.5" thickBot="1" x14ac:dyDescent="0.3">
      <c r="B128"/>
    </row>
    <row r="129" spans="2:8" x14ac:dyDescent="0.25">
      <c r="B129"/>
      <c r="E129" s="12" t="s">
        <v>131</v>
      </c>
      <c r="F129" s="13"/>
      <c r="G129" s="44" t="s">
        <v>16</v>
      </c>
      <c r="H129" s="19" t="s">
        <v>17</v>
      </c>
    </row>
    <row r="130" spans="2:8" x14ac:dyDescent="0.25">
      <c r="B130"/>
      <c r="E130" s="15"/>
      <c r="F130" s="11" t="s">
        <v>132</v>
      </c>
      <c r="G130" s="9">
        <v>2042</v>
      </c>
      <c r="H130" s="16">
        <f>G130/G134</f>
        <v>0.51787978696424042</v>
      </c>
    </row>
    <row r="131" spans="2:8" x14ac:dyDescent="0.25">
      <c r="B131"/>
      <c r="E131" s="15"/>
      <c r="F131" s="11" t="s">
        <v>133</v>
      </c>
      <c r="G131" s="9">
        <v>332</v>
      </c>
      <c r="H131" s="16">
        <f>G131/G134</f>
        <v>8.4199847831600311E-2</v>
      </c>
    </row>
    <row r="132" spans="2:8" x14ac:dyDescent="0.25">
      <c r="B132"/>
      <c r="E132" s="15"/>
      <c r="F132" s="11" t="s">
        <v>134</v>
      </c>
      <c r="G132" s="9">
        <v>1280</v>
      </c>
      <c r="H132" s="16">
        <f>G132/G134</f>
        <v>0.32462591935074814</v>
      </c>
    </row>
    <row r="133" spans="2:8" ht="16.5" thickBot="1" x14ac:dyDescent="0.3">
      <c r="B133"/>
      <c r="E133" s="15"/>
      <c r="F133" s="23" t="s">
        <v>135</v>
      </c>
      <c r="G133" s="28">
        <v>289</v>
      </c>
      <c r="H133" s="29">
        <f>G133/G134</f>
        <v>7.3294445853411105E-2</v>
      </c>
    </row>
    <row r="134" spans="2:8" ht="16.5" thickBot="1" x14ac:dyDescent="0.3">
      <c r="B134"/>
      <c r="E134" s="27"/>
      <c r="F134" s="39" t="s">
        <v>15</v>
      </c>
      <c r="G134" s="45">
        <f>SUM(G130:G133)</f>
        <v>3943</v>
      </c>
      <c r="H134" s="34">
        <f>SUM(H130:H133)</f>
        <v>1</v>
      </c>
    </row>
    <row r="135" spans="2:8" ht="16.5" thickBot="1" x14ac:dyDescent="0.3">
      <c r="B135"/>
    </row>
    <row r="136" spans="2:8" x14ac:dyDescent="0.25">
      <c r="B136"/>
      <c r="E136" s="12" t="s">
        <v>136</v>
      </c>
      <c r="F136" s="13"/>
      <c r="G136" s="44" t="s">
        <v>16</v>
      </c>
      <c r="H136" s="19" t="s">
        <v>17</v>
      </c>
    </row>
    <row r="137" spans="2:8" x14ac:dyDescent="0.25">
      <c r="B137"/>
      <c r="E137" s="15"/>
      <c r="F137" s="11" t="s">
        <v>137</v>
      </c>
      <c r="G137" s="9">
        <v>2385</v>
      </c>
      <c r="H137" s="16">
        <f>G137/G139</f>
        <v>0.62631302521008403</v>
      </c>
    </row>
    <row r="138" spans="2:8" ht="16.5" thickBot="1" x14ac:dyDescent="0.3">
      <c r="B138"/>
      <c r="E138" s="15"/>
      <c r="F138" s="23" t="s">
        <v>138</v>
      </c>
      <c r="G138" s="28">
        <v>1423</v>
      </c>
      <c r="H138" s="29">
        <f>G138/G139</f>
        <v>0.37368697478991597</v>
      </c>
    </row>
    <row r="139" spans="2:8" ht="16.5" thickBot="1" x14ac:dyDescent="0.3">
      <c r="B139"/>
      <c r="E139" s="27"/>
      <c r="F139" s="39" t="s">
        <v>15</v>
      </c>
      <c r="G139" s="45">
        <f>SUM(G137:G138)</f>
        <v>3808</v>
      </c>
      <c r="H139" s="34">
        <f>SUM(H137:H138)</f>
        <v>1</v>
      </c>
    </row>
    <row r="140" spans="2:8" ht="16.5" thickBot="1" x14ac:dyDescent="0.3">
      <c r="B140"/>
    </row>
    <row r="141" spans="2:8" x14ac:dyDescent="0.25">
      <c r="B141"/>
      <c r="E141" s="12" t="s">
        <v>139</v>
      </c>
      <c r="F141" s="13"/>
      <c r="G141" s="44" t="s">
        <v>16</v>
      </c>
      <c r="H141" s="19" t="s">
        <v>17</v>
      </c>
    </row>
    <row r="142" spans="2:8" x14ac:dyDescent="0.25">
      <c r="B142"/>
      <c r="E142" s="15"/>
      <c r="F142" s="11" t="s">
        <v>140</v>
      </c>
      <c r="G142" s="9">
        <v>786</v>
      </c>
      <c r="H142" s="16">
        <f>G142/G146</f>
        <v>0.20404984423676012</v>
      </c>
    </row>
    <row r="143" spans="2:8" x14ac:dyDescent="0.25">
      <c r="E143" s="15"/>
      <c r="F143" s="11" t="s">
        <v>141</v>
      </c>
      <c r="G143" s="9">
        <v>1180</v>
      </c>
      <c r="H143" s="16">
        <f>G143/G146</f>
        <v>0.3063343717549325</v>
      </c>
    </row>
    <row r="144" spans="2:8" x14ac:dyDescent="0.25">
      <c r="E144" s="15"/>
      <c r="F144" s="11" t="s">
        <v>142</v>
      </c>
      <c r="G144" s="9">
        <v>646</v>
      </c>
      <c r="H144" s="16">
        <f>G144/G146</f>
        <v>0.16770508826583594</v>
      </c>
    </row>
    <row r="145" spans="5:8" ht="16.5" thickBot="1" x14ac:dyDescent="0.3">
      <c r="E145" s="15"/>
      <c r="F145" s="23" t="s">
        <v>143</v>
      </c>
      <c r="G145" s="28">
        <v>1240</v>
      </c>
      <c r="H145" s="29">
        <f>G145/G146</f>
        <v>0.32191069574247144</v>
      </c>
    </row>
    <row r="146" spans="5:8" ht="16.5" thickBot="1" x14ac:dyDescent="0.3">
      <c r="E146" s="27"/>
      <c r="F146" s="39" t="s">
        <v>15</v>
      </c>
      <c r="G146" s="45">
        <f>SUM(G142:G145)</f>
        <v>3852</v>
      </c>
      <c r="H146" s="34">
        <f>SUM(H142:H145)</f>
        <v>1</v>
      </c>
    </row>
    <row r="147" spans="5:8" ht="16.5" thickBot="1" x14ac:dyDescent="0.3"/>
    <row r="148" spans="5:8" x14ac:dyDescent="0.25">
      <c r="E148" s="12" t="s">
        <v>144</v>
      </c>
      <c r="F148" s="13"/>
      <c r="G148" s="44" t="s">
        <v>16</v>
      </c>
      <c r="H148" s="19" t="s">
        <v>17</v>
      </c>
    </row>
    <row r="149" spans="5:8" x14ac:dyDescent="0.25">
      <c r="E149" s="15"/>
      <c r="F149" s="11" t="s">
        <v>145</v>
      </c>
      <c r="G149" s="9">
        <v>1866</v>
      </c>
      <c r="H149" s="16">
        <f>G149/G152</f>
        <v>0.47735993860322334</v>
      </c>
    </row>
    <row r="150" spans="5:8" x14ac:dyDescent="0.25">
      <c r="E150" s="15"/>
      <c r="F150" s="11" t="s">
        <v>146</v>
      </c>
      <c r="G150" s="9">
        <v>606</v>
      </c>
      <c r="H150" s="16">
        <f>G150/G152</f>
        <v>0.15502686108979277</v>
      </c>
    </row>
    <row r="151" spans="5:8" ht="16.5" thickBot="1" x14ac:dyDescent="0.3">
      <c r="E151" s="15"/>
      <c r="F151" s="23" t="s">
        <v>147</v>
      </c>
      <c r="G151" s="28">
        <v>1437</v>
      </c>
      <c r="H151" s="29">
        <f>G151/G152</f>
        <v>0.36761320030698386</v>
      </c>
    </row>
    <row r="152" spans="5:8" ht="16.5" thickBot="1" x14ac:dyDescent="0.3">
      <c r="E152" s="27"/>
      <c r="F152" s="39" t="s">
        <v>15</v>
      </c>
      <c r="G152" s="45">
        <f>SUM(G149:G151)</f>
        <v>3909</v>
      </c>
      <c r="H152" s="34">
        <f>SUM(H149:H151)</f>
        <v>1</v>
      </c>
    </row>
    <row r="153" spans="5:8" ht="16.5" thickBot="1" x14ac:dyDescent="0.3"/>
    <row r="154" spans="5:8" x14ac:dyDescent="0.25">
      <c r="E154" s="12" t="s">
        <v>148</v>
      </c>
      <c r="F154" s="13"/>
      <c r="G154" s="44" t="s">
        <v>16</v>
      </c>
      <c r="H154" s="19" t="s">
        <v>17</v>
      </c>
    </row>
    <row r="155" spans="5:8" x14ac:dyDescent="0.25">
      <c r="E155" s="15"/>
      <c r="F155" s="11" t="s">
        <v>149</v>
      </c>
      <c r="G155" s="9">
        <v>1989</v>
      </c>
      <c r="H155" s="16">
        <f>G155/G158</f>
        <v>0.52744630071599041</v>
      </c>
    </row>
    <row r="156" spans="5:8" x14ac:dyDescent="0.25">
      <c r="E156" s="15"/>
      <c r="F156" s="11" t="s">
        <v>150</v>
      </c>
      <c r="G156" s="9">
        <v>509</v>
      </c>
      <c r="H156" s="16">
        <f>G156/G158</f>
        <v>0.13497745955979845</v>
      </c>
    </row>
    <row r="157" spans="5:8" ht="16.5" thickBot="1" x14ac:dyDescent="0.3">
      <c r="E157" s="15"/>
      <c r="F157" s="23" t="s">
        <v>151</v>
      </c>
      <c r="G157" s="28">
        <v>1273</v>
      </c>
      <c r="H157" s="29">
        <f>G157/G158</f>
        <v>0.33757623972421108</v>
      </c>
    </row>
    <row r="158" spans="5:8" ht="16.5" thickBot="1" x14ac:dyDescent="0.3">
      <c r="E158" s="27"/>
      <c r="F158" s="39" t="s">
        <v>15</v>
      </c>
      <c r="G158" s="45">
        <f>SUM(G155:G157)</f>
        <v>3771</v>
      </c>
      <c r="H158" s="34">
        <f>SUM(H155:H157)</f>
        <v>1</v>
      </c>
    </row>
    <row r="159" spans="5:8" ht="16.5" thickBot="1" x14ac:dyDescent="0.3"/>
    <row r="160" spans="5:8" x14ac:dyDescent="0.25">
      <c r="E160" s="12" t="s">
        <v>152</v>
      </c>
      <c r="F160" s="13"/>
      <c r="G160" s="44" t="s">
        <v>16</v>
      </c>
      <c r="H160" s="19" t="s">
        <v>17</v>
      </c>
    </row>
    <row r="161" spans="5:8" x14ac:dyDescent="0.25">
      <c r="E161" s="15"/>
      <c r="F161" s="11" t="s">
        <v>153</v>
      </c>
      <c r="G161" s="9">
        <v>2274</v>
      </c>
      <c r="H161" s="16">
        <f>G161/G163</f>
        <v>0.61293800539083554</v>
      </c>
    </row>
    <row r="162" spans="5:8" ht="16.5" thickBot="1" x14ac:dyDescent="0.3">
      <c r="E162" s="15"/>
      <c r="F162" s="23" t="s">
        <v>154</v>
      </c>
      <c r="G162" s="28">
        <v>1436</v>
      </c>
      <c r="H162" s="29">
        <f>G162/G163</f>
        <v>0.38706199460916441</v>
      </c>
    </row>
    <row r="163" spans="5:8" ht="16.5" thickBot="1" x14ac:dyDescent="0.3">
      <c r="E163" s="27"/>
      <c r="F163" s="39" t="s">
        <v>15</v>
      </c>
      <c r="G163" s="45">
        <f>SUM(G161:G162)</f>
        <v>3710</v>
      </c>
      <c r="H163" s="34">
        <f>SUM(H161:H162)</f>
        <v>1</v>
      </c>
    </row>
    <row r="164" spans="5:8" ht="16.5" thickBot="1" x14ac:dyDescent="0.3"/>
    <row r="165" spans="5:8" x14ac:dyDescent="0.25">
      <c r="E165" s="12" t="s">
        <v>155</v>
      </c>
      <c r="F165" s="13"/>
      <c r="G165" s="44" t="s">
        <v>16</v>
      </c>
      <c r="H165" s="19" t="s">
        <v>17</v>
      </c>
    </row>
    <row r="166" spans="5:8" x14ac:dyDescent="0.25">
      <c r="E166" s="15"/>
      <c r="F166" s="11" t="s">
        <v>156</v>
      </c>
      <c r="G166" s="9">
        <v>2085</v>
      </c>
      <c r="H166" s="16">
        <f>G166/G168</f>
        <v>0.57708275671187381</v>
      </c>
    </row>
    <row r="167" spans="5:8" ht="16.5" thickBot="1" x14ac:dyDescent="0.3">
      <c r="E167" s="15"/>
      <c r="F167" s="23" t="s">
        <v>157</v>
      </c>
      <c r="G167" s="28">
        <v>1528</v>
      </c>
      <c r="H167" s="29">
        <f>G167/G168</f>
        <v>0.42291724328812619</v>
      </c>
    </row>
    <row r="168" spans="5:8" ht="16.5" thickBot="1" x14ac:dyDescent="0.3">
      <c r="E168" s="27"/>
      <c r="F168" s="39" t="s">
        <v>15</v>
      </c>
      <c r="G168" s="45">
        <f>SUM(G166:G167)</f>
        <v>3613</v>
      </c>
      <c r="H168" s="34">
        <f>SUM(H166:H167)</f>
        <v>1</v>
      </c>
    </row>
    <row r="169" spans="5:8" ht="16.5" thickBot="1" x14ac:dyDescent="0.3"/>
    <row r="170" spans="5:8" x14ac:dyDescent="0.25">
      <c r="E170" s="12" t="s">
        <v>158</v>
      </c>
      <c r="F170" s="13"/>
      <c r="G170" s="44" t="s">
        <v>16</v>
      </c>
      <c r="H170" s="19" t="s">
        <v>17</v>
      </c>
    </row>
    <row r="171" spans="5:8" x14ac:dyDescent="0.25">
      <c r="E171" s="15"/>
      <c r="F171" s="11" t="s">
        <v>159</v>
      </c>
      <c r="G171" s="9">
        <v>1426</v>
      </c>
      <c r="H171" s="16">
        <f>G171/G176</f>
        <v>0.1853392253704185</v>
      </c>
    </row>
    <row r="172" spans="5:8" x14ac:dyDescent="0.25">
      <c r="E172" s="15"/>
      <c r="F172" s="11" t="s">
        <v>50</v>
      </c>
      <c r="G172" s="9">
        <v>2360</v>
      </c>
      <c r="H172" s="16">
        <f>G172/G176</f>
        <v>0.3067325188458539</v>
      </c>
    </row>
    <row r="173" spans="5:8" x14ac:dyDescent="0.25">
      <c r="E173" s="15"/>
      <c r="F173" s="11" t="s">
        <v>160</v>
      </c>
      <c r="G173" s="9">
        <v>1660</v>
      </c>
      <c r="H173" s="16">
        <f>G173/G176</f>
        <v>0.21575253444242268</v>
      </c>
    </row>
    <row r="174" spans="5:8" x14ac:dyDescent="0.25">
      <c r="E174" s="15"/>
      <c r="F174" s="11" t="s">
        <v>161</v>
      </c>
      <c r="G174" s="9">
        <v>781</v>
      </c>
      <c r="H174" s="16">
        <f>G174/G176</f>
        <v>0.10150766831297114</v>
      </c>
    </row>
    <row r="175" spans="5:8" ht="16.5" thickBot="1" x14ac:dyDescent="0.3">
      <c r="E175" s="15"/>
      <c r="F175" s="23" t="s">
        <v>162</v>
      </c>
      <c r="G175" s="28">
        <v>1467</v>
      </c>
      <c r="H175" s="29">
        <f>G175/G176</f>
        <v>0.19066805302833376</v>
      </c>
    </row>
    <row r="176" spans="5:8" ht="16.5" thickBot="1" x14ac:dyDescent="0.3">
      <c r="E176" s="27"/>
      <c r="F176" s="39" t="s">
        <v>15</v>
      </c>
      <c r="G176" s="45">
        <f>SUM(G171:G175)</f>
        <v>7694</v>
      </c>
      <c r="H176" s="34">
        <f>SUM(H171:H175)</f>
        <v>1</v>
      </c>
    </row>
    <row r="177" spans="5:8" ht="16.5" thickBot="1" x14ac:dyDescent="0.3"/>
    <row r="178" spans="5:8" x14ac:dyDescent="0.25">
      <c r="E178" s="12" t="s">
        <v>163</v>
      </c>
      <c r="F178" s="13"/>
      <c r="G178" s="44" t="s">
        <v>16</v>
      </c>
      <c r="H178" s="19" t="s">
        <v>17</v>
      </c>
    </row>
    <row r="179" spans="5:8" x14ac:dyDescent="0.25">
      <c r="E179" s="15"/>
      <c r="F179" s="11" t="s">
        <v>164</v>
      </c>
      <c r="G179" s="9">
        <v>6076</v>
      </c>
      <c r="H179" s="16">
        <f>G179/G181</f>
        <v>0.81447721179624666</v>
      </c>
    </row>
    <row r="180" spans="5:8" ht="16.5" thickBot="1" x14ac:dyDescent="0.3">
      <c r="E180" s="15"/>
      <c r="F180" s="23" t="s">
        <v>165</v>
      </c>
      <c r="G180" s="28">
        <v>1384</v>
      </c>
      <c r="H180" s="29">
        <f>G180/G181</f>
        <v>0.18552278820375334</v>
      </c>
    </row>
    <row r="181" spans="5:8" ht="16.5" thickBot="1" x14ac:dyDescent="0.3">
      <c r="E181" s="27"/>
      <c r="F181" s="39" t="s">
        <v>15</v>
      </c>
      <c r="G181" s="45">
        <f>SUM(G179:G180)</f>
        <v>7460</v>
      </c>
      <c r="H181" s="34">
        <f>SUM(H179:H180)</f>
        <v>1</v>
      </c>
    </row>
    <row r="182" spans="5:8" ht="16.5" thickBot="1" x14ac:dyDescent="0.3"/>
    <row r="183" spans="5:8" x14ac:dyDescent="0.25">
      <c r="E183" s="12" t="s">
        <v>166</v>
      </c>
      <c r="F183" s="13"/>
      <c r="G183" s="44" t="s">
        <v>16</v>
      </c>
      <c r="H183" s="19" t="s">
        <v>17</v>
      </c>
    </row>
    <row r="184" spans="5:8" x14ac:dyDescent="0.25">
      <c r="E184" s="15"/>
      <c r="F184" s="11" t="s">
        <v>167</v>
      </c>
      <c r="G184" s="9">
        <v>5002</v>
      </c>
      <c r="H184" s="16">
        <f>G184/G186</f>
        <v>0.68936052921719959</v>
      </c>
    </row>
    <row r="185" spans="5:8" ht="16.5" thickBot="1" x14ac:dyDescent="0.3">
      <c r="E185" s="15"/>
      <c r="F185" s="23" t="s">
        <v>168</v>
      </c>
      <c r="G185" s="28">
        <v>2254</v>
      </c>
      <c r="H185" s="29">
        <f>G185/G186</f>
        <v>0.31063947078280046</v>
      </c>
    </row>
    <row r="186" spans="5:8" ht="16.5" thickBot="1" x14ac:dyDescent="0.3">
      <c r="E186" s="27"/>
      <c r="F186" s="39" t="s">
        <v>15</v>
      </c>
      <c r="G186" s="45">
        <f>SUM(G184:G185)</f>
        <v>7256</v>
      </c>
      <c r="H186" s="34">
        <f>SUM(H184:H185)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Overall</vt:lpstr>
      <vt:lpstr>Autauga</vt:lpstr>
      <vt:lpstr>Baldwin</vt:lpstr>
      <vt:lpstr>Barbour</vt:lpstr>
      <vt:lpstr>Bibb</vt:lpstr>
      <vt:lpstr>Blount</vt:lpstr>
      <vt:lpstr>Bullock</vt:lpstr>
      <vt:lpstr>Butler</vt:lpstr>
      <vt:lpstr>Calhoun</vt:lpstr>
      <vt:lpstr>Chambers</vt:lpstr>
      <vt:lpstr>Cherokee</vt:lpstr>
      <vt:lpstr>Chilton</vt:lpstr>
      <vt:lpstr>Choctaw</vt:lpstr>
      <vt:lpstr>Clarke</vt:lpstr>
      <vt:lpstr>Clay</vt:lpstr>
      <vt:lpstr>Cleburne</vt:lpstr>
      <vt:lpstr>Coffee</vt:lpstr>
      <vt:lpstr>Colbert</vt:lpstr>
      <vt:lpstr>Conecuh</vt:lpstr>
      <vt:lpstr>Coosa</vt:lpstr>
      <vt:lpstr>Covington</vt:lpstr>
      <vt:lpstr>Crenshaw</vt:lpstr>
      <vt:lpstr>Cullman</vt:lpstr>
      <vt:lpstr>Dale</vt:lpstr>
      <vt:lpstr>Dallas</vt:lpstr>
      <vt:lpstr>DeKalb</vt:lpstr>
      <vt:lpstr>Elmore</vt:lpstr>
      <vt:lpstr>Escambia</vt:lpstr>
      <vt:lpstr>Etowah</vt:lpstr>
      <vt:lpstr>Fayette</vt:lpstr>
      <vt:lpstr>Franklin</vt:lpstr>
      <vt:lpstr>Geneva</vt:lpstr>
      <vt:lpstr>Greene</vt:lpstr>
      <vt:lpstr>Hale</vt:lpstr>
      <vt:lpstr>Henry</vt:lpstr>
      <vt:lpstr>Houston</vt:lpstr>
      <vt:lpstr>Jackson</vt:lpstr>
      <vt:lpstr>Jefferson</vt:lpstr>
      <vt:lpstr>Lamar</vt:lpstr>
      <vt:lpstr>Lauderdale</vt:lpstr>
      <vt:lpstr>Lawrence</vt:lpstr>
      <vt:lpstr>Lee</vt:lpstr>
      <vt:lpstr>Limestone</vt:lpstr>
      <vt:lpstr>Lowndes</vt:lpstr>
      <vt:lpstr>Macon</vt:lpstr>
      <vt:lpstr>Madison</vt:lpstr>
      <vt:lpstr>Marengo</vt:lpstr>
      <vt:lpstr>Marion</vt:lpstr>
      <vt:lpstr>Marshall</vt:lpstr>
      <vt:lpstr>Mobile</vt:lpstr>
      <vt:lpstr>Monroe</vt:lpstr>
      <vt:lpstr>Montgomery</vt:lpstr>
      <vt:lpstr>Morgan</vt:lpstr>
      <vt:lpstr>Perry</vt:lpstr>
      <vt:lpstr>Pickens</vt:lpstr>
      <vt:lpstr>Pike</vt:lpstr>
      <vt:lpstr>Randolph</vt:lpstr>
      <vt:lpstr>Russell</vt:lpstr>
      <vt:lpstr>Shelby</vt:lpstr>
      <vt:lpstr>St. Clair</vt:lpstr>
      <vt:lpstr>Sumter</vt:lpstr>
      <vt:lpstr>Talladega</vt:lpstr>
      <vt:lpstr>Tallapoosa</vt:lpstr>
      <vt:lpstr>Tuscaloosa</vt:lpstr>
      <vt:lpstr>Walker</vt:lpstr>
      <vt:lpstr>Washington</vt:lpstr>
      <vt:lpstr>Wilcox</vt:lpstr>
      <vt:lpstr>Winston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Phillips</dc:creator>
  <cp:lastModifiedBy>akbailey</cp:lastModifiedBy>
  <dcterms:created xsi:type="dcterms:W3CDTF">2016-02-29T21:05:51Z</dcterms:created>
  <dcterms:modified xsi:type="dcterms:W3CDTF">2020-03-30T20:35:21Z</dcterms:modified>
</cp:coreProperties>
</file>