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8_{0FBC5042-7858-4F8A-B49E-A1D5CA8D1050}" xr6:coauthVersionLast="34" xr6:coauthVersionMax="34" xr10:uidLastSave="{00000000-0000-0000-0000-000000000000}"/>
  <bookViews>
    <workbookView xWindow="0" yWindow="0" windowWidth="20490" windowHeight="7830" xr2:uid="{00000000-000D-0000-FFFF-FFFF00000000}"/>
  </bookViews>
  <sheets>
    <sheet name="Tasks" sheetId="6" r:id="rId1"/>
    <sheet name="P1" sheetId="1" r:id="rId2"/>
    <sheet name="P2" sheetId="2" r:id="rId3"/>
    <sheet name="P3" sheetId="3" r:id="rId4"/>
    <sheet name="P4" sheetId="5" r:id="rId5"/>
  </sheets>
  <definedNames>
    <definedName name="Airfares">'P2'!$D$8:$G$11</definedName>
    <definedName name="BaseTax">'P1'!$E$17:$E$25</definedName>
    <definedName name="DateTime">'P3'!$A$8:$A$175</definedName>
    <definedName name="DateTimePrice">'P3'!$A$8:$B$175</definedName>
    <definedName name="Income">'P1'!$C$17:$C$25</definedName>
    <definedName name="IncomeRate">'P1'!$C$17:$D$25</definedName>
    <definedName name="MarginalRate">'P1'!$C$11</definedName>
    <definedName name="Price">'P3'!$B$8:$B$175</definedName>
    <definedName name="Rate">'P1'!$D$17:$D$25</definedName>
    <definedName name="TaxableIncome">'P1'!$C$10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1" l="1"/>
  <c r="E10" i="5"/>
  <c r="F10" i="3"/>
  <c r="G10" i="3" s="1"/>
  <c r="F11" i="3"/>
  <c r="G11" i="3" s="1"/>
  <c r="F9" i="3"/>
  <c r="G9" i="3" s="1"/>
  <c r="D15" i="2" l="1"/>
  <c r="D16" i="2"/>
  <c r="D17" i="2"/>
  <c r="D14" i="2"/>
  <c r="E17" i="1"/>
  <c r="E18" i="1" s="1"/>
  <c r="E19" i="1" s="1"/>
  <c r="E20" i="1" s="1"/>
  <c r="E21" i="1" s="1"/>
  <c r="E22" i="1" s="1"/>
  <c r="E23" i="1" l="1"/>
  <c r="E24" i="1" s="1"/>
  <c r="E25" i="1" s="1"/>
  <c r="C12" i="1"/>
  <c r="D19" i="2"/>
</calcChain>
</file>

<file path=xl/sharedStrings.xml><?xml version="1.0" encoding="utf-8"?>
<sst xmlns="http://schemas.openxmlformats.org/spreadsheetml/2006/main" count="28" uniqueCount="21">
  <si>
    <t>Taxable Income:</t>
  </si>
  <si>
    <t>Marginal Rate:</t>
  </si>
  <si>
    <t>for couples</t>
  </si>
  <si>
    <t>LA</t>
  </si>
  <si>
    <t>Seattle</t>
  </si>
  <si>
    <t>Chicago</t>
  </si>
  <si>
    <t>Tampa</t>
  </si>
  <si>
    <t>Trip Cost</t>
  </si>
  <si>
    <t>AIRFARE</t>
  </si>
  <si>
    <t>Total Airfare:</t>
  </si>
  <si>
    <t>Price</t>
  </si>
  <si>
    <t>Date and Time</t>
  </si>
  <si>
    <t>Top three prices and date/time</t>
  </si>
  <si>
    <t>Date/Time</t>
  </si>
  <si>
    <t>CA Tax Due:</t>
  </si>
  <si>
    <t>Brackets for couples:</t>
  </si>
  <si>
    <t>City #</t>
  </si>
  <si>
    <t>Income Over</t>
  </si>
  <si>
    <t>Base Tax</t>
  </si>
  <si>
    <t>Marginal Rate</t>
  </si>
  <si>
    <t>Ranges and Lookup Functions 
INDEX and MATCH Functions 
Text and Date Functions 
Financial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</si>
</sst>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b/>
      <sz val="14"/>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2" borderId="1" applyNumberFormat="0" applyAlignment="0" applyProtection="0"/>
    <xf numFmtId="0" fontId="2" fillId="3" borderId="2" applyNumberFormat="0" applyAlignment="0" applyProtection="0"/>
    <xf numFmtId="44" fontId="4" fillId="0" borderId="0" applyFont="0" applyFill="0" applyBorder="0" applyAlignment="0" applyProtection="0"/>
    <xf numFmtId="9" fontId="4" fillId="0" borderId="0" applyFont="0" applyFill="0" applyBorder="0" applyAlignment="0" applyProtection="0"/>
    <xf numFmtId="0" fontId="5" fillId="3" borderId="1" applyNumberFormat="0" applyAlignment="0" applyProtection="0"/>
  </cellStyleXfs>
  <cellXfs count="21">
    <xf numFmtId="0" fontId="0" fillId="0" borderId="0" xfId="0"/>
    <xf numFmtId="0" fontId="0" fillId="0" borderId="0" xfId="0" applyAlignment="1">
      <alignment horizontal="right"/>
    </xf>
    <xf numFmtId="0" fontId="1" fillId="2" borderId="1" xfId="1"/>
    <xf numFmtId="0" fontId="2" fillId="3" borderId="2" xfId="2"/>
    <xf numFmtId="0" fontId="3" fillId="0" borderId="0" xfId="0" applyFont="1"/>
    <xf numFmtId="0" fontId="0" fillId="0" borderId="0" xfId="0" applyFont="1"/>
    <xf numFmtId="0" fontId="3" fillId="0" borderId="0" xfId="0" applyFont="1" applyFill="1" applyBorder="1"/>
    <xf numFmtId="0" fontId="3" fillId="0" borderId="0" xfId="0" applyFont="1" applyAlignment="1">
      <alignment horizontal="right"/>
    </xf>
    <xf numFmtId="44" fontId="1" fillId="2" borderId="1" xfId="3" applyFont="1" applyFill="1" applyBorder="1"/>
    <xf numFmtId="9" fontId="1" fillId="2" borderId="1" xfId="1" applyNumberFormat="1"/>
    <xf numFmtId="10" fontId="1" fillId="2" borderId="1" xfId="1" applyNumberFormat="1"/>
    <xf numFmtId="44" fontId="0" fillId="0" borderId="0" xfId="0" applyNumberFormat="1"/>
    <xf numFmtId="44" fontId="5" fillId="3" borderId="1" xfId="5" applyNumberFormat="1"/>
    <xf numFmtId="44" fontId="2" fillId="3" borderId="2" xfId="3" applyFont="1" applyFill="1" applyBorder="1"/>
    <xf numFmtId="164" fontId="2" fillId="3" borderId="2" xfId="4" applyNumberFormat="1" applyFont="1" applyFill="1" applyBorder="1"/>
    <xf numFmtId="22" fontId="1" fillId="2" borderId="1" xfId="1" applyNumberFormat="1"/>
    <xf numFmtId="22" fontId="2" fillId="3" borderId="2" xfId="2" applyNumberFormat="1"/>
    <xf numFmtId="0" fontId="0" fillId="0" borderId="0" xfId="0" applyAlignment="1">
      <alignment horizontal="center"/>
    </xf>
    <xf numFmtId="0" fontId="0" fillId="0" borderId="0" xfId="0" applyAlignment="1"/>
    <xf numFmtId="0" fontId="6" fillId="0" borderId="0" xfId="0" applyFont="1" applyAlignment="1">
      <alignment horizontal="center" wrapText="1"/>
    </xf>
    <xf numFmtId="0" fontId="0" fillId="0" borderId="0" xfId="0" applyAlignment="1">
      <alignment horizontal="center"/>
    </xf>
  </cellXfs>
  <cellStyles count="6">
    <cellStyle name="Calculation" xfId="5" builtinId="22"/>
    <cellStyle name="Currency" xfId="3" builtinId="4"/>
    <cellStyle name="Input" xfId="1" builtinId="20"/>
    <cellStyle name="Normal" xfId="0" builtinId="0"/>
    <cellStyle name="Output" xfId="2" builtinId="21"/>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257175</xdr:colOff>
      <xdr:row>1</xdr:row>
      <xdr:rowOff>28575</xdr:rowOff>
    </xdr:from>
    <xdr:to>
      <xdr:col>9</xdr:col>
      <xdr:colOff>438150</xdr:colOff>
      <xdr:row>6</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66775" y="219075"/>
          <a:ext cx="52006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Check</a:t>
          </a:r>
          <a:r>
            <a:rPr lang="en-US" sz="1100" baseline="0">
              <a:solidFill>
                <a:schemeClr val="dk1"/>
              </a:solidFill>
              <a:effectLst/>
              <a:latin typeface="+mn-lt"/>
              <a:ea typeface="+mn-ea"/>
              <a:cs typeface="+mn-cs"/>
            </a:rPr>
            <a:t> the FTB Website for 2016 California Income Tax Bracket and build a model which will provide (1) the marginal tax rate and (2) the TOTAL tax due for married couples (Schedule Y) when the taxable income value is provided. Please note that FTB shows MARGINAL tax brackets. Please note that the model should allow for a quick update in the years following 2016. Please make sure that the model works for a loss (negative income).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0</xdr:row>
      <xdr:rowOff>114300</xdr:rowOff>
    </xdr:from>
    <xdr:to>
      <xdr:col>13</xdr:col>
      <xdr:colOff>447675</xdr:colOff>
      <xdr:row>3</xdr:row>
      <xdr:rowOff>171450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5325" y="114300"/>
          <a:ext cx="76771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company has offices in LA, Seattle, Chicago, and Tampa. A marketing manager based in LA has to visit all of them each week and return to LA. The manager's assistant checks the average airfare each week and populates the airfare table below. Build a model to calculate the total airfare of the manager's trip when the ordered list of cities visited is provided.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904875</xdr:colOff>
      <xdr:row>1</xdr:row>
      <xdr:rowOff>76200</xdr:rowOff>
    </xdr:from>
    <xdr:to>
      <xdr:col>12</xdr:col>
      <xdr:colOff>581025</xdr:colOff>
      <xdr:row>4</xdr:row>
      <xdr:rowOff>85725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04875" y="266700"/>
          <a:ext cx="76200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a:t>
          </a:r>
          <a:r>
            <a:rPr lang="en-US" sz="1100" baseline="0"/>
            <a:t> week the spot electricity prices are reported for every hour. Assume that data is unsorted and build a model that identifies top three prices and the corresponding date/time values. Please note that empty cells may be provided as input.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1</xdr:row>
      <xdr:rowOff>1</xdr:rowOff>
    </xdr:from>
    <xdr:to>
      <xdr:col>11</xdr:col>
      <xdr:colOff>266700</xdr:colOff>
      <xdr:row>3</xdr:row>
      <xdr:rowOff>114301</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76275" y="190501"/>
          <a:ext cx="675322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Build a model that returns the price corresponding to the date and time (use P3 data). Recall that the dates may be unsorted.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1AB95-70A8-4EF5-86FA-5B6D0150D65A}">
  <dimension ref="D4:M14"/>
  <sheetViews>
    <sheetView tabSelected="1" workbookViewId="0">
      <selection activeCell="O15" sqref="O15"/>
    </sheetView>
  </sheetViews>
  <sheetFormatPr defaultRowHeight="15" x14ac:dyDescent="0.25"/>
  <sheetData>
    <row r="4" spans="4:13" x14ac:dyDescent="0.25">
      <c r="F4" s="19" t="s">
        <v>20</v>
      </c>
      <c r="G4" s="20"/>
      <c r="H4" s="20"/>
      <c r="I4" s="20"/>
      <c r="J4" s="20"/>
    </row>
    <row r="5" spans="4:13" x14ac:dyDescent="0.25">
      <c r="F5" s="20"/>
      <c r="G5" s="20"/>
      <c r="H5" s="20"/>
      <c r="I5" s="20"/>
      <c r="J5" s="20"/>
    </row>
    <row r="6" spans="4:13" x14ac:dyDescent="0.25">
      <c r="F6" s="20"/>
      <c r="G6" s="20"/>
      <c r="H6" s="20"/>
      <c r="I6" s="20"/>
      <c r="J6" s="20"/>
      <c r="K6" s="17"/>
      <c r="L6" s="17"/>
      <c r="M6" s="17"/>
    </row>
    <row r="7" spans="4:13" x14ac:dyDescent="0.25">
      <c r="F7" s="20"/>
      <c r="G7" s="20"/>
      <c r="H7" s="20"/>
      <c r="I7" s="20"/>
      <c r="J7" s="20"/>
      <c r="K7" s="17"/>
      <c r="L7" s="17"/>
      <c r="M7" s="17"/>
    </row>
    <row r="8" spans="4:13" x14ac:dyDescent="0.25">
      <c r="F8" s="20"/>
      <c r="G8" s="20"/>
      <c r="H8" s="20"/>
      <c r="I8" s="20"/>
      <c r="J8" s="20"/>
      <c r="K8" s="17"/>
      <c r="L8" s="17"/>
      <c r="M8" s="17"/>
    </row>
    <row r="9" spans="4:13" x14ac:dyDescent="0.25">
      <c r="F9" s="20"/>
      <c r="G9" s="20"/>
      <c r="H9" s="20"/>
      <c r="I9" s="20"/>
      <c r="J9" s="20"/>
      <c r="K9" s="17"/>
      <c r="L9" s="17"/>
      <c r="M9" s="17"/>
    </row>
    <row r="10" spans="4:13" x14ac:dyDescent="0.25">
      <c r="D10" s="18"/>
      <c r="E10" s="18"/>
      <c r="F10" s="20"/>
      <c r="G10" s="20"/>
      <c r="H10" s="20"/>
      <c r="I10" s="20"/>
      <c r="J10" s="20"/>
      <c r="K10" s="17"/>
      <c r="L10" s="17"/>
      <c r="M10" s="17"/>
    </row>
    <row r="11" spans="4:13" x14ac:dyDescent="0.25">
      <c r="D11" s="18"/>
      <c r="E11" s="18"/>
      <c r="F11" s="20"/>
      <c r="G11" s="20"/>
      <c r="H11" s="20"/>
      <c r="I11" s="20"/>
      <c r="J11" s="20"/>
      <c r="K11" s="17"/>
      <c r="L11" s="17"/>
      <c r="M11" s="17"/>
    </row>
    <row r="12" spans="4:13" x14ac:dyDescent="0.25">
      <c r="F12" s="20"/>
      <c r="G12" s="20"/>
      <c r="H12" s="20"/>
      <c r="I12" s="20"/>
      <c r="J12" s="20"/>
      <c r="K12" s="17"/>
      <c r="L12" s="17"/>
      <c r="M12" s="17"/>
    </row>
    <row r="13" spans="4:13" x14ac:dyDescent="0.25">
      <c r="F13" s="20"/>
      <c r="G13" s="20"/>
      <c r="H13" s="20"/>
      <c r="I13" s="20"/>
      <c r="J13" s="20"/>
      <c r="K13" s="17"/>
      <c r="L13" s="17"/>
      <c r="M13" s="17"/>
    </row>
    <row r="14" spans="4:13" x14ac:dyDescent="0.25">
      <c r="G14" s="17"/>
      <c r="H14" s="17"/>
      <c r="I14" s="17"/>
      <c r="J14" s="17"/>
      <c r="K14" s="17"/>
      <c r="L14" s="17"/>
      <c r="M14" s="17"/>
    </row>
  </sheetData>
  <mergeCells count="1">
    <mergeCell ref="F4:J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E25"/>
  <sheetViews>
    <sheetView workbookViewId="0"/>
  </sheetViews>
  <sheetFormatPr defaultRowHeight="15" x14ac:dyDescent="0.25"/>
  <cols>
    <col min="3" max="3" width="14.28515625" bestFit="1" customWidth="1"/>
    <col min="4" max="4" width="13.28515625" bestFit="1" customWidth="1"/>
    <col min="5" max="5" width="12.5703125" bestFit="1" customWidth="1"/>
  </cols>
  <sheetData>
    <row r="10" spans="2:5" x14ac:dyDescent="0.25">
      <c r="B10" s="1" t="s">
        <v>0</v>
      </c>
      <c r="C10" s="8">
        <v>250000</v>
      </c>
    </row>
    <row r="11" spans="2:5" x14ac:dyDescent="0.25">
      <c r="B11" s="1" t="s">
        <v>1</v>
      </c>
      <c r="C11" s="14">
        <f>IF(TaxableIncome&lt;=0,0,VLOOKUP(TaxableIncome,IncomeRate,2,TRUE))</f>
        <v>9.2999999999999999E-2</v>
      </c>
      <c r="D11" t="s">
        <v>2</v>
      </c>
    </row>
    <row r="12" spans="2:5" x14ac:dyDescent="0.25">
      <c r="B12" s="1" t="s">
        <v>14</v>
      </c>
      <c r="C12" s="13">
        <f>IF(TaxableIncome&lt;=0,0,INDEX(BaseTax,MATCH(TaxableIncome,Income,1))+(TaxableIncome-INDEX(Income,MATCH(TaxableIncome,Income,1)))*MarginalRate)</f>
        <v>18097.027999999998</v>
      </c>
      <c r="D12" s="11"/>
    </row>
    <row r="14" spans="2:5" x14ac:dyDescent="0.25">
      <c r="B14" s="5"/>
    </row>
    <row r="15" spans="2:5" x14ac:dyDescent="0.25">
      <c r="B15" s="6" t="s">
        <v>15</v>
      </c>
    </row>
    <row r="16" spans="2:5" x14ac:dyDescent="0.25">
      <c r="B16" s="6"/>
      <c r="C16" t="s">
        <v>17</v>
      </c>
      <c r="D16" t="s">
        <v>19</v>
      </c>
      <c r="E16" t="s">
        <v>18</v>
      </c>
    </row>
    <row r="17" spans="3:5" x14ac:dyDescent="0.25">
      <c r="C17" s="8">
        <v>0</v>
      </c>
      <c r="D17" s="9">
        <v>0.01</v>
      </c>
      <c r="E17" s="12">
        <f>C17</f>
        <v>0</v>
      </c>
    </row>
    <row r="18" spans="3:5" x14ac:dyDescent="0.25">
      <c r="C18" s="8">
        <v>16030</v>
      </c>
      <c r="D18" s="9">
        <v>0.02</v>
      </c>
      <c r="E18" s="12">
        <f>D17*(C18-C17)+E17</f>
        <v>160.30000000000001</v>
      </c>
    </row>
    <row r="19" spans="3:5" x14ac:dyDescent="0.25">
      <c r="C19" s="8">
        <v>38002</v>
      </c>
      <c r="D19" s="9">
        <v>0.04</v>
      </c>
      <c r="E19" s="12">
        <f t="shared" ref="E19:E25" si="0">D18*(C19-C18)+E18</f>
        <v>599.74</v>
      </c>
    </row>
    <row r="20" spans="3:5" x14ac:dyDescent="0.25">
      <c r="C20" s="8">
        <v>59978</v>
      </c>
      <c r="D20" s="9">
        <v>0.06</v>
      </c>
      <c r="E20" s="12">
        <f t="shared" si="0"/>
        <v>1478.78</v>
      </c>
    </row>
    <row r="21" spans="3:5" x14ac:dyDescent="0.25">
      <c r="C21" s="8">
        <v>83258</v>
      </c>
      <c r="D21" s="9">
        <v>0.08</v>
      </c>
      <c r="E21" s="12">
        <f t="shared" si="0"/>
        <v>2875.58</v>
      </c>
    </row>
    <row r="22" spans="3:5" x14ac:dyDescent="0.25">
      <c r="C22" s="8">
        <v>105224</v>
      </c>
      <c r="D22" s="10">
        <v>9.2999999999999999E-2</v>
      </c>
      <c r="E22" s="12">
        <f t="shared" si="0"/>
        <v>4632.8599999999997</v>
      </c>
    </row>
    <row r="23" spans="3:5" x14ac:dyDescent="0.25">
      <c r="C23" s="8">
        <v>537500</v>
      </c>
      <c r="D23" s="10">
        <v>0.10299999999999999</v>
      </c>
      <c r="E23" s="12">
        <f t="shared" si="0"/>
        <v>44834.527999999998</v>
      </c>
    </row>
    <row r="24" spans="3:5" x14ac:dyDescent="0.25">
      <c r="C24" s="8">
        <v>644998</v>
      </c>
      <c r="D24" s="10">
        <v>0.113</v>
      </c>
      <c r="E24" s="12">
        <f t="shared" si="0"/>
        <v>55906.822</v>
      </c>
    </row>
    <row r="25" spans="3:5" x14ac:dyDescent="0.25">
      <c r="C25" s="8">
        <v>1074996</v>
      </c>
      <c r="D25" s="10">
        <v>0.123</v>
      </c>
      <c r="E25" s="12">
        <f t="shared" si="0"/>
        <v>104496.59600000001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G19"/>
  <sheetViews>
    <sheetView workbookViewId="0"/>
  </sheetViews>
  <sheetFormatPr defaultRowHeight="15" x14ac:dyDescent="0.25"/>
  <cols>
    <col min="4" max="4" width="10.5703125" bestFit="1" customWidth="1"/>
  </cols>
  <sheetData>
    <row r="6" spans="2:7" x14ac:dyDescent="0.25">
      <c r="D6">
        <v>1</v>
      </c>
      <c r="E6">
        <v>2</v>
      </c>
      <c r="F6">
        <v>3</v>
      </c>
      <c r="G6">
        <v>4</v>
      </c>
    </row>
    <row r="7" spans="2:7" x14ac:dyDescent="0.25">
      <c r="C7" s="4" t="s">
        <v>8</v>
      </c>
      <c r="D7" t="s">
        <v>3</v>
      </c>
      <c r="E7" t="s">
        <v>4</v>
      </c>
      <c r="F7" t="s">
        <v>5</v>
      </c>
      <c r="G7" t="s">
        <v>6</v>
      </c>
    </row>
    <row r="8" spans="2:7" x14ac:dyDescent="0.25">
      <c r="B8">
        <v>1</v>
      </c>
      <c r="C8" t="s">
        <v>3</v>
      </c>
      <c r="D8" s="8">
        <v>0</v>
      </c>
      <c r="E8" s="8">
        <v>250</v>
      </c>
      <c r="F8" s="8">
        <v>300</v>
      </c>
      <c r="G8" s="8">
        <v>500</v>
      </c>
    </row>
    <row r="9" spans="2:7" x14ac:dyDescent="0.25">
      <c r="B9">
        <v>2</v>
      </c>
      <c r="C9" t="s">
        <v>4</v>
      </c>
      <c r="D9" s="8">
        <v>250</v>
      </c>
      <c r="E9" s="8">
        <v>0</v>
      </c>
      <c r="F9" s="8">
        <v>350</v>
      </c>
      <c r="G9" s="8">
        <v>600</v>
      </c>
    </row>
    <row r="10" spans="2:7" x14ac:dyDescent="0.25">
      <c r="B10">
        <v>3</v>
      </c>
      <c r="C10" t="s">
        <v>5</v>
      </c>
      <c r="D10" s="8">
        <v>300</v>
      </c>
      <c r="E10" s="8">
        <v>350</v>
      </c>
      <c r="F10" s="8">
        <v>0</v>
      </c>
      <c r="G10" s="8">
        <v>400</v>
      </c>
    </row>
    <row r="11" spans="2:7" x14ac:dyDescent="0.25">
      <c r="B11">
        <v>4</v>
      </c>
      <c r="C11" t="s">
        <v>6</v>
      </c>
      <c r="D11" s="8">
        <v>500</v>
      </c>
      <c r="E11" s="8">
        <v>600</v>
      </c>
      <c r="F11" s="8">
        <v>400</v>
      </c>
      <c r="G11" s="8">
        <v>0</v>
      </c>
    </row>
    <row r="13" spans="2:7" x14ac:dyDescent="0.25">
      <c r="C13" s="4" t="s">
        <v>16</v>
      </c>
      <c r="D13" s="4" t="s">
        <v>7</v>
      </c>
    </row>
    <row r="14" spans="2:7" x14ac:dyDescent="0.25">
      <c r="C14" s="5">
        <v>1</v>
      </c>
      <c r="D14" s="13">
        <f>INDEX(Airfares,C14,C15)</f>
        <v>500</v>
      </c>
    </row>
    <row r="15" spans="2:7" x14ac:dyDescent="0.25">
      <c r="C15" s="2">
        <v>4</v>
      </c>
      <c r="D15" s="13">
        <f>INDEX(Airfares,C15,C16)</f>
        <v>400</v>
      </c>
    </row>
    <row r="16" spans="2:7" x14ac:dyDescent="0.25">
      <c r="C16" s="2">
        <v>3</v>
      </c>
      <c r="D16" s="13">
        <f>INDEX(Airfares,C16,C17)</f>
        <v>350</v>
      </c>
    </row>
    <row r="17" spans="3:4" x14ac:dyDescent="0.25">
      <c r="C17" s="2">
        <v>2</v>
      </c>
      <c r="D17" s="13">
        <f>INDEX(Airfares,C17,C18)</f>
        <v>250</v>
      </c>
    </row>
    <row r="18" spans="3:4" x14ac:dyDescent="0.25">
      <c r="C18">
        <v>1</v>
      </c>
    </row>
    <row r="19" spans="3:4" x14ac:dyDescent="0.25">
      <c r="C19" s="7" t="s">
        <v>9</v>
      </c>
      <c r="D19" s="13">
        <f>SUM(D14:D17)</f>
        <v>1500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G175"/>
  <sheetViews>
    <sheetView workbookViewId="0"/>
  </sheetViews>
  <sheetFormatPr defaultRowHeight="15" x14ac:dyDescent="0.25"/>
  <cols>
    <col min="1" max="1" width="14.85546875" bestFit="1" customWidth="1"/>
    <col min="7" max="7" width="14.85546875" bestFit="1" customWidth="1"/>
  </cols>
  <sheetData>
    <row r="7" spans="1:7" x14ac:dyDescent="0.25">
      <c r="A7" t="s">
        <v>11</v>
      </c>
      <c r="B7" t="s">
        <v>10</v>
      </c>
      <c r="E7" t="s">
        <v>12</v>
      </c>
    </row>
    <row r="8" spans="1:7" x14ac:dyDescent="0.25">
      <c r="A8" s="15">
        <v>41886.458333333328</v>
      </c>
      <c r="B8" s="8">
        <v>15.64</v>
      </c>
      <c r="F8" s="4" t="s">
        <v>10</v>
      </c>
      <c r="G8" s="4" t="s">
        <v>11</v>
      </c>
    </row>
    <row r="9" spans="1:7" x14ac:dyDescent="0.25">
      <c r="A9" s="15">
        <v>41883.166666666664</v>
      </c>
      <c r="B9" s="8">
        <v>47.01</v>
      </c>
      <c r="E9">
        <v>1</v>
      </c>
      <c r="F9" s="13">
        <f>LARGE(Price,E9)</f>
        <v>99.96</v>
      </c>
      <c r="G9" s="16">
        <f>INDEX(DateTime,MATCH(F9,Price,0))</f>
        <v>41892.708333333328</v>
      </c>
    </row>
    <row r="10" spans="1:7" x14ac:dyDescent="0.25">
      <c r="A10" s="15">
        <v>41885.75</v>
      </c>
      <c r="B10" s="8">
        <v>81.760000000000005</v>
      </c>
      <c r="E10">
        <v>2</v>
      </c>
      <c r="F10" s="13">
        <f>LARGE(Price,E10)</f>
        <v>99.81</v>
      </c>
      <c r="G10" s="16">
        <f>INDEX(DateTime,MATCH(F10,Price,0))</f>
        <v>41898.833333333328</v>
      </c>
    </row>
    <row r="11" spans="1:7" x14ac:dyDescent="0.25">
      <c r="A11" s="15">
        <v>41882.916666666664</v>
      </c>
      <c r="B11" s="8">
        <v>67.510000000000005</v>
      </c>
      <c r="E11">
        <v>3</v>
      </c>
      <c r="F11" s="13">
        <f>LARGE(Price,E11)</f>
        <v>98.13</v>
      </c>
      <c r="G11" s="16">
        <f>INDEX(DateTime,MATCH(F11,Price,0))</f>
        <v>41895.416666666664</v>
      </c>
    </row>
    <row r="12" spans="1:7" x14ac:dyDescent="0.25">
      <c r="A12" s="15">
        <v>41885.25</v>
      </c>
      <c r="B12" s="8">
        <v>68.45</v>
      </c>
    </row>
    <row r="13" spans="1:7" ht="15.75" customHeight="1" x14ac:dyDescent="0.25">
      <c r="A13" s="15">
        <v>41897.833333333328</v>
      </c>
      <c r="B13" s="8">
        <v>37.57</v>
      </c>
    </row>
    <row r="14" spans="1:7" x14ac:dyDescent="0.25">
      <c r="A14" s="15">
        <v>41886.75</v>
      </c>
      <c r="B14" s="8">
        <v>55.16</v>
      </c>
    </row>
    <row r="15" spans="1:7" x14ac:dyDescent="0.25">
      <c r="A15" s="15">
        <v>41884.125</v>
      </c>
      <c r="B15" s="8">
        <v>89.78</v>
      </c>
    </row>
    <row r="16" spans="1:7" x14ac:dyDescent="0.25">
      <c r="A16" s="15">
        <v>41893.25</v>
      </c>
      <c r="B16" s="8">
        <v>27.28</v>
      </c>
    </row>
    <row r="17" spans="1:2" x14ac:dyDescent="0.25">
      <c r="A17" s="15">
        <v>41888.208333333328</v>
      </c>
      <c r="B17" s="8">
        <v>89.49</v>
      </c>
    </row>
    <row r="18" spans="1:2" x14ac:dyDescent="0.25">
      <c r="A18" s="15">
        <v>41895.083333333328</v>
      </c>
      <c r="B18" s="8">
        <v>42.72</v>
      </c>
    </row>
    <row r="19" spans="1:2" x14ac:dyDescent="0.25">
      <c r="A19" s="15">
        <v>41885.541666666664</v>
      </c>
      <c r="B19" s="8">
        <v>77.97</v>
      </c>
    </row>
    <row r="20" spans="1:2" x14ac:dyDescent="0.25">
      <c r="A20" s="15">
        <v>41887.375</v>
      </c>
      <c r="B20" s="8">
        <v>77.16</v>
      </c>
    </row>
    <row r="21" spans="1:2" x14ac:dyDescent="0.25">
      <c r="A21" s="15">
        <v>41892.5</v>
      </c>
      <c r="B21" s="8">
        <v>60.12</v>
      </c>
    </row>
    <row r="22" spans="1:2" x14ac:dyDescent="0.25">
      <c r="A22" s="15">
        <v>41889.583333333328</v>
      </c>
      <c r="B22" s="8">
        <v>0.75</v>
      </c>
    </row>
    <row r="23" spans="1:2" x14ac:dyDescent="0.25">
      <c r="A23" s="15">
        <v>41889.916666666664</v>
      </c>
      <c r="B23" s="8">
        <v>97.7</v>
      </c>
    </row>
    <row r="24" spans="1:2" x14ac:dyDescent="0.25">
      <c r="A24" s="15">
        <v>41881.583333333328</v>
      </c>
      <c r="B24" s="8">
        <v>54.43</v>
      </c>
    </row>
    <row r="25" spans="1:2" x14ac:dyDescent="0.25">
      <c r="A25" s="15">
        <v>41897.291666666664</v>
      </c>
      <c r="B25" s="8">
        <v>62.97</v>
      </c>
    </row>
    <row r="26" spans="1:2" x14ac:dyDescent="0.25">
      <c r="A26" s="15">
        <v>41900.333333333328</v>
      </c>
      <c r="B26" s="8">
        <v>61.7</v>
      </c>
    </row>
    <row r="27" spans="1:2" x14ac:dyDescent="0.25">
      <c r="A27" s="15">
        <v>41900.625</v>
      </c>
      <c r="B27" s="8">
        <v>37.6</v>
      </c>
    </row>
    <row r="28" spans="1:2" x14ac:dyDescent="0.25">
      <c r="A28" s="15">
        <v>41899.25</v>
      </c>
      <c r="B28" s="8">
        <v>54.4</v>
      </c>
    </row>
    <row r="29" spans="1:2" x14ac:dyDescent="0.25">
      <c r="A29" s="15">
        <v>41900.583333333328</v>
      </c>
      <c r="B29" s="8">
        <v>96.49</v>
      </c>
    </row>
    <row r="30" spans="1:2" x14ac:dyDescent="0.25">
      <c r="A30" s="15">
        <v>41889.791666666664</v>
      </c>
      <c r="B30" s="8">
        <v>4.66</v>
      </c>
    </row>
    <row r="31" spans="1:2" x14ac:dyDescent="0.25">
      <c r="A31" s="15">
        <v>41899.166666666664</v>
      </c>
      <c r="B31" s="8">
        <v>69.510000000000005</v>
      </c>
    </row>
    <row r="32" spans="1:2" x14ac:dyDescent="0.25">
      <c r="A32" s="15">
        <v>41881.458333333328</v>
      </c>
      <c r="B32" s="8">
        <v>39.21</v>
      </c>
    </row>
    <row r="33" spans="1:2" x14ac:dyDescent="0.25">
      <c r="A33" s="15">
        <v>41898.125</v>
      </c>
      <c r="B33" s="8">
        <v>81.489999999999995</v>
      </c>
    </row>
    <row r="34" spans="1:2" x14ac:dyDescent="0.25">
      <c r="A34" s="15">
        <v>41886.666666666664</v>
      </c>
      <c r="B34" s="8">
        <v>32.26</v>
      </c>
    </row>
    <row r="35" spans="1:2" x14ac:dyDescent="0.25">
      <c r="A35" s="15">
        <v>41892.125</v>
      </c>
      <c r="B35" s="8">
        <v>15.25</v>
      </c>
    </row>
    <row r="36" spans="1:2" x14ac:dyDescent="0.25">
      <c r="A36" s="15">
        <v>41900.958333333328</v>
      </c>
      <c r="B36" s="8">
        <v>7.77</v>
      </c>
    </row>
    <row r="37" spans="1:2" x14ac:dyDescent="0.25">
      <c r="A37" s="15">
        <v>41900.458333333328</v>
      </c>
      <c r="B37" s="8">
        <v>72.45</v>
      </c>
    </row>
    <row r="38" spans="1:2" x14ac:dyDescent="0.25">
      <c r="A38" s="15">
        <v>41883.333333333328</v>
      </c>
      <c r="B38" s="8">
        <v>8.51</v>
      </c>
    </row>
    <row r="39" spans="1:2" x14ac:dyDescent="0.25">
      <c r="A39" s="15">
        <v>41884.875</v>
      </c>
      <c r="B39" s="8">
        <v>74.8</v>
      </c>
    </row>
    <row r="40" spans="1:2" x14ac:dyDescent="0.25">
      <c r="A40" s="15">
        <v>41890.291666666664</v>
      </c>
      <c r="B40" s="8">
        <v>51.6</v>
      </c>
    </row>
    <row r="41" spans="1:2" x14ac:dyDescent="0.25">
      <c r="A41" s="15">
        <v>41894.291666666664</v>
      </c>
      <c r="B41" s="8">
        <v>64.47</v>
      </c>
    </row>
    <row r="42" spans="1:2" x14ac:dyDescent="0.25">
      <c r="A42" s="15">
        <v>41883.625</v>
      </c>
      <c r="B42" s="8">
        <v>89.82</v>
      </c>
    </row>
    <row r="43" spans="1:2" x14ac:dyDescent="0.25">
      <c r="A43" s="15">
        <v>41887.833333333328</v>
      </c>
      <c r="B43" s="8">
        <v>6.07</v>
      </c>
    </row>
    <row r="44" spans="1:2" x14ac:dyDescent="0.25">
      <c r="A44" s="15">
        <v>41886.041666666664</v>
      </c>
      <c r="B44" s="8">
        <v>22.23</v>
      </c>
    </row>
    <row r="45" spans="1:2" x14ac:dyDescent="0.25">
      <c r="A45" s="15">
        <v>41893.833333333328</v>
      </c>
      <c r="B45" s="8">
        <v>73.430000000000007</v>
      </c>
    </row>
    <row r="46" spans="1:2" x14ac:dyDescent="0.25">
      <c r="A46" s="15">
        <v>41890.125</v>
      </c>
      <c r="B46" s="8">
        <v>25.88</v>
      </c>
    </row>
    <row r="47" spans="1:2" x14ac:dyDescent="0.25">
      <c r="A47" s="15">
        <v>41890.041666666664</v>
      </c>
      <c r="B47" s="8">
        <v>59.05</v>
      </c>
    </row>
    <row r="48" spans="1:2" x14ac:dyDescent="0.25">
      <c r="A48" s="15">
        <v>41884.583333333328</v>
      </c>
      <c r="B48" s="8">
        <v>66.69</v>
      </c>
    </row>
    <row r="49" spans="1:2" x14ac:dyDescent="0.25">
      <c r="A49" s="15">
        <v>41885.083333333328</v>
      </c>
      <c r="B49" s="8">
        <v>53.97</v>
      </c>
    </row>
    <row r="50" spans="1:2" x14ac:dyDescent="0.25">
      <c r="A50" s="15">
        <v>41895.416666666664</v>
      </c>
      <c r="B50" s="8">
        <v>82.67</v>
      </c>
    </row>
    <row r="51" spans="1:2" x14ac:dyDescent="0.25">
      <c r="A51" s="15">
        <v>41898.25</v>
      </c>
      <c r="B51" s="8">
        <v>92.07</v>
      </c>
    </row>
    <row r="52" spans="1:2" x14ac:dyDescent="0.25">
      <c r="A52" s="15">
        <v>41893.5</v>
      </c>
      <c r="B52" s="8">
        <v>44.99</v>
      </c>
    </row>
    <row r="53" spans="1:2" x14ac:dyDescent="0.25">
      <c r="A53" s="15">
        <v>41891.458333333328</v>
      </c>
      <c r="B53" s="8">
        <v>12.63</v>
      </c>
    </row>
    <row r="54" spans="1:2" x14ac:dyDescent="0.25">
      <c r="A54" s="15">
        <v>41881.208333333328</v>
      </c>
      <c r="B54" s="8">
        <v>5.88</v>
      </c>
    </row>
    <row r="55" spans="1:2" x14ac:dyDescent="0.25">
      <c r="A55" s="15">
        <v>41895.25</v>
      </c>
      <c r="B55" s="8">
        <v>59.59</v>
      </c>
    </row>
    <row r="56" spans="1:2" x14ac:dyDescent="0.25">
      <c r="A56" s="15">
        <v>41888</v>
      </c>
      <c r="B56" s="8">
        <v>17.559999999999999</v>
      </c>
    </row>
    <row r="57" spans="1:2" x14ac:dyDescent="0.25">
      <c r="A57" s="15">
        <v>41881.125</v>
      </c>
      <c r="B57" s="8">
        <v>37.450000000000003</v>
      </c>
    </row>
    <row r="58" spans="1:2" x14ac:dyDescent="0.25">
      <c r="A58" s="15">
        <v>41892.708333333328</v>
      </c>
      <c r="B58" s="8">
        <v>99.96</v>
      </c>
    </row>
    <row r="59" spans="1:2" x14ac:dyDescent="0.25">
      <c r="A59" s="15">
        <v>41883.583333333328</v>
      </c>
      <c r="B59" s="8">
        <v>31.74</v>
      </c>
    </row>
    <row r="60" spans="1:2" x14ac:dyDescent="0.25">
      <c r="A60" s="15">
        <v>41888.791666666664</v>
      </c>
      <c r="B60" s="8">
        <v>38.590000000000003</v>
      </c>
    </row>
    <row r="61" spans="1:2" x14ac:dyDescent="0.25">
      <c r="A61" s="15">
        <v>41888.75</v>
      </c>
      <c r="B61" s="8">
        <v>34.479999999999997</v>
      </c>
    </row>
    <row r="62" spans="1:2" x14ac:dyDescent="0.25">
      <c r="A62" s="15">
        <v>41889.875</v>
      </c>
      <c r="B62" s="8">
        <v>66.39</v>
      </c>
    </row>
    <row r="63" spans="1:2" x14ac:dyDescent="0.25">
      <c r="A63" s="15">
        <v>41888.333333333328</v>
      </c>
      <c r="B63" s="8">
        <v>21.18</v>
      </c>
    </row>
    <row r="64" spans="1:2" x14ac:dyDescent="0.25">
      <c r="A64" s="15">
        <v>41897.041666666664</v>
      </c>
      <c r="B64" s="8">
        <v>97.72</v>
      </c>
    </row>
    <row r="65" spans="1:2" x14ac:dyDescent="0.25">
      <c r="A65" s="15">
        <v>41901.666666666664</v>
      </c>
      <c r="B65" s="8">
        <v>17.39</v>
      </c>
    </row>
    <row r="66" spans="1:2" x14ac:dyDescent="0.25">
      <c r="A66" s="15">
        <v>41881.5</v>
      </c>
      <c r="B66" s="8">
        <v>18.239999999999998</v>
      </c>
    </row>
    <row r="67" spans="1:2" x14ac:dyDescent="0.25">
      <c r="A67" s="15">
        <v>41888</v>
      </c>
      <c r="B67" s="8">
        <v>9.58</v>
      </c>
    </row>
    <row r="68" spans="1:2" x14ac:dyDescent="0.25">
      <c r="A68" s="15">
        <v>41883.291666666664</v>
      </c>
      <c r="B68" s="8">
        <v>23.1</v>
      </c>
    </row>
    <row r="69" spans="1:2" x14ac:dyDescent="0.25">
      <c r="A69" s="15">
        <v>41896.375</v>
      </c>
      <c r="B69" s="8">
        <v>21.75</v>
      </c>
    </row>
    <row r="70" spans="1:2" x14ac:dyDescent="0.25">
      <c r="A70" s="15">
        <v>41881.125</v>
      </c>
      <c r="B70" s="8">
        <v>12.45</v>
      </c>
    </row>
    <row r="71" spans="1:2" x14ac:dyDescent="0.25">
      <c r="A71" s="15">
        <v>41893.041666666664</v>
      </c>
      <c r="B71" s="8">
        <v>35.47</v>
      </c>
    </row>
    <row r="72" spans="1:2" x14ac:dyDescent="0.25">
      <c r="A72" s="15">
        <v>41887.083333333328</v>
      </c>
      <c r="B72" s="8">
        <v>77.569999999999993</v>
      </c>
    </row>
    <row r="73" spans="1:2" x14ac:dyDescent="0.25">
      <c r="A73" s="15">
        <v>41882.833333333328</v>
      </c>
      <c r="B73" s="8">
        <v>9.93</v>
      </c>
    </row>
    <row r="74" spans="1:2" x14ac:dyDescent="0.25">
      <c r="A74" s="15">
        <v>41887.583333333328</v>
      </c>
      <c r="B74" s="8">
        <v>59.18</v>
      </c>
    </row>
    <row r="75" spans="1:2" x14ac:dyDescent="0.25">
      <c r="A75" s="15">
        <v>41896.75</v>
      </c>
      <c r="B75" s="8">
        <v>11.14</v>
      </c>
    </row>
    <row r="76" spans="1:2" x14ac:dyDescent="0.25">
      <c r="A76" s="15">
        <v>41901.125</v>
      </c>
      <c r="B76" s="8">
        <v>88.98</v>
      </c>
    </row>
    <row r="77" spans="1:2" x14ac:dyDescent="0.25">
      <c r="A77" s="15">
        <v>41894.291666666664</v>
      </c>
      <c r="B77" s="8">
        <v>98</v>
      </c>
    </row>
    <row r="78" spans="1:2" x14ac:dyDescent="0.25">
      <c r="A78" s="15">
        <v>41890.333333333328</v>
      </c>
      <c r="B78" s="8">
        <v>7.97</v>
      </c>
    </row>
    <row r="79" spans="1:2" x14ac:dyDescent="0.25">
      <c r="A79" s="15">
        <v>41900.041666666664</v>
      </c>
      <c r="B79" s="8">
        <v>41.17</v>
      </c>
    </row>
    <row r="80" spans="1:2" x14ac:dyDescent="0.25">
      <c r="A80" s="15">
        <v>41888.25</v>
      </c>
      <c r="B80" s="8">
        <v>52.14</v>
      </c>
    </row>
    <row r="81" spans="1:2" x14ac:dyDescent="0.25">
      <c r="A81" s="15">
        <v>41900.958333333328</v>
      </c>
      <c r="B81" s="8">
        <v>97.08</v>
      </c>
    </row>
    <row r="82" spans="1:2" x14ac:dyDescent="0.25">
      <c r="A82" s="15">
        <v>41895.708333333328</v>
      </c>
      <c r="B82" s="8">
        <v>46.46</v>
      </c>
    </row>
    <row r="83" spans="1:2" x14ac:dyDescent="0.25">
      <c r="A83" s="15">
        <v>41900.791666666664</v>
      </c>
      <c r="B83" s="8">
        <v>24.54</v>
      </c>
    </row>
    <row r="84" spans="1:2" x14ac:dyDescent="0.25">
      <c r="A84" s="15">
        <v>41899.083333333328</v>
      </c>
      <c r="B84" s="8">
        <v>7.21</v>
      </c>
    </row>
    <row r="85" spans="1:2" x14ac:dyDescent="0.25">
      <c r="A85" s="15">
        <v>41881.708333333328</v>
      </c>
      <c r="B85" s="8">
        <v>67.64</v>
      </c>
    </row>
    <row r="86" spans="1:2" x14ac:dyDescent="0.25">
      <c r="A86" s="15">
        <v>41883.291666666664</v>
      </c>
      <c r="B86" s="8">
        <v>61.67</v>
      </c>
    </row>
    <row r="87" spans="1:2" x14ac:dyDescent="0.25">
      <c r="A87" s="15">
        <v>41881.916666666664</v>
      </c>
      <c r="B87" s="8">
        <v>81.510000000000005</v>
      </c>
    </row>
    <row r="88" spans="1:2" x14ac:dyDescent="0.25">
      <c r="A88" s="15">
        <v>41894.333333333328</v>
      </c>
      <c r="B88" s="8">
        <v>49.3</v>
      </c>
    </row>
    <row r="89" spans="1:2" x14ac:dyDescent="0.25">
      <c r="A89" s="15">
        <v>41901.583333333328</v>
      </c>
      <c r="B89" s="8">
        <v>0.36</v>
      </c>
    </row>
    <row r="90" spans="1:2" x14ac:dyDescent="0.25">
      <c r="A90" s="15">
        <v>41901.583333333328</v>
      </c>
      <c r="B90" s="8">
        <v>37.72</v>
      </c>
    </row>
    <row r="91" spans="1:2" x14ac:dyDescent="0.25">
      <c r="A91" s="15">
        <v>41893.666666666664</v>
      </c>
      <c r="B91" s="8">
        <v>1.67</v>
      </c>
    </row>
    <row r="92" spans="1:2" x14ac:dyDescent="0.25">
      <c r="A92" s="15">
        <v>41900.458333333328</v>
      </c>
      <c r="B92" s="8">
        <v>17.04</v>
      </c>
    </row>
    <row r="93" spans="1:2" x14ac:dyDescent="0.25">
      <c r="A93" s="15">
        <v>41891.5</v>
      </c>
      <c r="B93" s="8">
        <v>70.37</v>
      </c>
    </row>
    <row r="94" spans="1:2" x14ac:dyDescent="0.25">
      <c r="A94" s="15">
        <v>41885.75</v>
      </c>
      <c r="B94" s="8">
        <v>82.09</v>
      </c>
    </row>
    <row r="95" spans="1:2" x14ac:dyDescent="0.25">
      <c r="A95" s="15">
        <v>41889.166666666664</v>
      </c>
      <c r="B95" s="8">
        <v>75.760000000000005</v>
      </c>
    </row>
    <row r="96" spans="1:2" x14ac:dyDescent="0.25">
      <c r="A96" s="15">
        <v>41899.25</v>
      </c>
      <c r="B96" s="8">
        <v>67.540000000000006</v>
      </c>
    </row>
    <row r="97" spans="1:2" x14ac:dyDescent="0.25">
      <c r="A97" s="15">
        <v>41889.166666666664</v>
      </c>
      <c r="B97" s="8">
        <v>9.5</v>
      </c>
    </row>
    <row r="98" spans="1:2" x14ac:dyDescent="0.25">
      <c r="A98" s="15">
        <v>41896.75</v>
      </c>
      <c r="B98" s="8">
        <v>88.5</v>
      </c>
    </row>
    <row r="99" spans="1:2" x14ac:dyDescent="0.25">
      <c r="A99" s="15">
        <v>41898.833333333328</v>
      </c>
      <c r="B99" s="8">
        <v>99.81</v>
      </c>
    </row>
    <row r="100" spans="1:2" x14ac:dyDescent="0.25">
      <c r="A100" s="15">
        <v>41896.75</v>
      </c>
      <c r="B100" s="8">
        <v>80.61</v>
      </c>
    </row>
    <row r="101" spans="1:2" x14ac:dyDescent="0.25">
      <c r="A101" s="15">
        <v>41882.416666666664</v>
      </c>
      <c r="B101" s="8">
        <v>87.23</v>
      </c>
    </row>
    <row r="102" spans="1:2" x14ac:dyDescent="0.25">
      <c r="A102" s="15">
        <v>41898.666666666664</v>
      </c>
      <c r="B102" s="8">
        <v>51.04</v>
      </c>
    </row>
    <row r="103" spans="1:2" x14ac:dyDescent="0.25">
      <c r="A103" s="15">
        <v>41881.333333333328</v>
      </c>
      <c r="B103" s="8">
        <v>52.19</v>
      </c>
    </row>
    <row r="104" spans="1:2" x14ac:dyDescent="0.25">
      <c r="A104" s="15">
        <v>41897.333333333328</v>
      </c>
      <c r="B104" s="8">
        <v>74.180000000000007</v>
      </c>
    </row>
    <row r="105" spans="1:2" x14ac:dyDescent="0.25">
      <c r="A105" s="15">
        <v>41882.541666666664</v>
      </c>
      <c r="B105" s="8">
        <v>91.33</v>
      </c>
    </row>
    <row r="106" spans="1:2" x14ac:dyDescent="0.25">
      <c r="A106" s="15">
        <v>41900.25</v>
      </c>
      <c r="B106" s="8">
        <v>35.29</v>
      </c>
    </row>
    <row r="107" spans="1:2" x14ac:dyDescent="0.25">
      <c r="A107" s="15">
        <v>41885.291666666664</v>
      </c>
      <c r="B107" s="8">
        <v>15.18</v>
      </c>
    </row>
    <row r="108" spans="1:2" x14ac:dyDescent="0.25">
      <c r="A108" s="15">
        <v>41891.791666666664</v>
      </c>
      <c r="B108" s="8">
        <v>16.07</v>
      </c>
    </row>
    <row r="109" spans="1:2" x14ac:dyDescent="0.25">
      <c r="A109" s="15">
        <v>41889.25</v>
      </c>
      <c r="B109" s="8">
        <v>11.25</v>
      </c>
    </row>
    <row r="110" spans="1:2" x14ac:dyDescent="0.25">
      <c r="A110" s="15">
        <v>41885.958333333328</v>
      </c>
      <c r="B110" s="8">
        <v>11.18</v>
      </c>
    </row>
    <row r="111" spans="1:2" x14ac:dyDescent="0.25">
      <c r="A111" s="15">
        <v>41891.083333333328</v>
      </c>
      <c r="B111" s="8">
        <v>48.05</v>
      </c>
    </row>
    <row r="112" spans="1:2" x14ac:dyDescent="0.25">
      <c r="A112" s="15">
        <v>41892.291666666664</v>
      </c>
      <c r="B112" s="8">
        <v>73.42</v>
      </c>
    </row>
    <row r="113" spans="1:2" x14ac:dyDescent="0.25">
      <c r="A113" s="15">
        <v>41890.125</v>
      </c>
      <c r="B113" s="8">
        <v>46.95</v>
      </c>
    </row>
    <row r="114" spans="1:2" x14ac:dyDescent="0.25">
      <c r="A114" s="15">
        <v>41893.083333333328</v>
      </c>
      <c r="B114" s="8">
        <v>87.07</v>
      </c>
    </row>
    <row r="115" spans="1:2" x14ac:dyDescent="0.25">
      <c r="A115" s="15">
        <v>41892.166666666664</v>
      </c>
      <c r="B115" s="8">
        <v>88.4</v>
      </c>
    </row>
    <row r="116" spans="1:2" x14ac:dyDescent="0.25">
      <c r="A116" s="15">
        <v>41896.375</v>
      </c>
      <c r="B116" s="8">
        <v>39.869999999999997</v>
      </c>
    </row>
    <row r="117" spans="1:2" x14ac:dyDescent="0.25">
      <c r="A117" s="15">
        <v>41883.041666666664</v>
      </c>
      <c r="B117" s="8">
        <v>60.82</v>
      </c>
    </row>
    <row r="118" spans="1:2" x14ac:dyDescent="0.25">
      <c r="A118" s="15">
        <v>41892.875</v>
      </c>
      <c r="B118" s="8">
        <v>21.11</v>
      </c>
    </row>
    <row r="119" spans="1:2" x14ac:dyDescent="0.25">
      <c r="A119" s="15">
        <v>41892.375</v>
      </c>
      <c r="B119" s="8">
        <v>39.619999999999997</v>
      </c>
    </row>
    <row r="120" spans="1:2" x14ac:dyDescent="0.25">
      <c r="A120" s="15">
        <v>41890.083333333328</v>
      </c>
      <c r="B120" s="8">
        <v>63.09</v>
      </c>
    </row>
    <row r="121" spans="1:2" x14ac:dyDescent="0.25">
      <c r="A121" s="15">
        <v>41892.291666666664</v>
      </c>
      <c r="B121" s="8">
        <v>61.42</v>
      </c>
    </row>
    <row r="122" spans="1:2" x14ac:dyDescent="0.25">
      <c r="A122" s="15">
        <v>41891.5</v>
      </c>
      <c r="B122" s="8">
        <v>54.37</v>
      </c>
    </row>
    <row r="123" spans="1:2" x14ac:dyDescent="0.25">
      <c r="A123" s="15">
        <v>41881.5</v>
      </c>
      <c r="B123" s="8">
        <v>7.35</v>
      </c>
    </row>
    <row r="124" spans="1:2" x14ac:dyDescent="0.25">
      <c r="A124" s="15">
        <v>41886.875</v>
      </c>
      <c r="B124" s="8">
        <v>18.100000000000001</v>
      </c>
    </row>
    <row r="125" spans="1:2" x14ac:dyDescent="0.25">
      <c r="A125" s="15">
        <v>41887.958333333328</v>
      </c>
      <c r="B125" s="8">
        <v>30.43</v>
      </c>
    </row>
    <row r="126" spans="1:2" x14ac:dyDescent="0.25">
      <c r="A126" s="15">
        <v>41892</v>
      </c>
      <c r="B126" s="8">
        <v>10.31</v>
      </c>
    </row>
    <row r="127" spans="1:2" x14ac:dyDescent="0.25">
      <c r="A127" s="15">
        <v>41882.375</v>
      </c>
      <c r="B127" s="8">
        <v>44.92</v>
      </c>
    </row>
    <row r="128" spans="1:2" x14ac:dyDescent="0.25">
      <c r="A128" s="15">
        <v>41889.125</v>
      </c>
      <c r="B128" s="8">
        <v>43.44</v>
      </c>
    </row>
    <row r="129" spans="1:2" x14ac:dyDescent="0.25">
      <c r="A129" s="15">
        <v>41898.458333333328</v>
      </c>
      <c r="B129" s="8">
        <v>37.56</v>
      </c>
    </row>
    <row r="130" spans="1:2" x14ac:dyDescent="0.25">
      <c r="A130" s="15">
        <v>41882.458333333328</v>
      </c>
      <c r="B130" s="8">
        <v>3.76</v>
      </c>
    </row>
    <row r="131" spans="1:2" x14ac:dyDescent="0.25">
      <c r="A131" s="15">
        <v>41889.083333333328</v>
      </c>
      <c r="B131" s="8">
        <v>89.27</v>
      </c>
    </row>
    <row r="132" spans="1:2" x14ac:dyDescent="0.25">
      <c r="A132" s="15">
        <v>41886.583333333328</v>
      </c>
      <c r="B132" s="8">
        <v>44.34</v>
      </c>
    </row>
    <row r="133" spans="1:2" x14ac:dyDescent="0.25">
      <c r="A133" s="15">
        <v>41890.125</v>
      </c>
      <c r="B133" s="8">
        <v>64.98</v>
      </c>
    </row>
    <row r="134" spans="1:2" x14ac:dyDescent="0.25">
      <c r="A134" s="15">
        <v>41900.5</v>
      </c>
      <c r="B134" s="8">
        <v>24.7</v>
      </c>
    </row>
    <row r="135" spans="1:2" x14ac:dyDescent="0.25">
      <c r="A135" s="15">
        <v>41883.75</v>
      </c>
      <c r="B135" s="8">
        <v>25.42</v>
      </c>
    </row>
    <row r="136" spans="1:2" x14ac:dyDescent="0.25">
      <c r="A136" s="15">
        <v>41884.208333333328</v>
      </c>
      <c r="B136" s="8">
        <v>28.52</v>
      </c>
    </row>
    <row r="137" spans="1:2" x14ac:dyDescent="0.25">
      <c r="A137" s="15">
        <v>41901.375</v>
      </c>
      <c r="B137" s="8">
        <v>86.48</v>
      </c>
    </row>
    <row r="138" spans="1:2" x14ac:dyDescent="0.25">
      <c r="A138" s="15">
        <v>41893.875</v>
      </c>
      <c r="B138" s="8">
        <v>57.79</v>
      </c>
    </row>
    <row r="139" spans="1:2" x14ac:dyDescent="0.25">
      <c r="A139" s="15">
        <v>41897.25</v>
      </c>
      <c r="B139" s="8">
        <v>58</v>
      </c>
    </row>
    <row r="140" spans="1:2" x14ac:dyDescent="0.25">
      <c r="A140" s="15">
        <v>41893.333333333328</v>
      </c>
      <c r="B140" s="8">
        <v>32.270000000000003</v>
      </c>
    </row>
    <row r="141" spans="1:2" x14ac:dyDescent="0.25">
      <c r="A141" s="15">
        <v>41882.5</v>
      </c>
      <c r="B141" s="8">
        <v>84.01</v>
      </c>
    </row>
    <row r="142" spans="1:2" x14ac:dyDescent="0.25">
      <c r="A142" s="15">
        <v>41881.75</v>
      </c>
      <c r="B142" s="8">
        <v>26.49</v>
      </c>
    </row>
    <row r="143" spans="1:2" x14ac:dyDescent="0.25">
      <c r="A143" s="15">
        <v>41899.541666666664</v>
      </c>
      <c r="B143" s="8">
        <v>2.68</v>
      </c>
    </row>
    <row r="144" spans="1:2" x14ac:dyDescent="0.25">
      <c r="A144" s="15">
        <v>41888.625</v>
      </c>
      <c r="B144" s="8">
        <v>27.59</v>
      </c>
    </row>
    <row r="145" spans="1:2" x14ac:dyDescent="0.25">
      <c r="A145" s="15">
        <v>41881.708333333328</v>
      </c>
      <c r="B145" s="8">
        <v>9.43</v>
      </c>
    </row>
    <row r="146" spans="1:2" x14ac:dyDescent="0.25">
      <c r="A146" s="15">
        <v>41896.708333333328</v>
      </c>
      <c r="B146" s="8">
        <v>79.290000000000006</v>
      </c>
    </row>
    <row r="147" spans="1:2" x14ac:dyDescent="0.25">
      <c r="A147" s="15">
        <v>41891.291666666664</v>
      </c>
      <c r="B147" s="8">
        <v>34.4</v>
      </c>
    </row>
    <row r="148" spans="1:2" x14ac:dyDescent="0.25">
      <c r="A148" s="15">
        <v>41891.666666666664</v>
      </c>
      <c r="B148" s="8">
        <v>81.5</v>
      </c>
    </row>
    <row r="149" spans="1:2" x14ac:dyDescent="0.25">
      <c r="A149" s="15">
        <v>41881.791666666664</v>
      </c>
      <c r="B149" s="8">
        <v>47.62</v>
      </c>
    </row>
    <row r="150" spans="1:2" x14ac:dyDescent="0.25">
      <c r="A150" s="15">
        <v>41895.416666666664</v>
      </c>
      <c r="B150" s="8">
        <v>98.13</v>
      </c>
    </row>
    <row r="151" spans="1:2" x14ac:dyDescent="0.25">
      <c r="A151" s="15">
        <v>41884</v>
      </c>
      <c r="B151" s="8">
        <v>69.349999999999994</v>
      </c>
    </row>
    <row r="152" spans="1:2" x14ac:dyDescent="0.25">
      <c r="A152" s="15">
        <v>41892.583333333328</v>
      </c>
      <c r="B152" s="8">
        <v>8.6300000000000008</v>
      </c>
    </row>
    <row r="153" spans="1:2" x14ac:dyDescent="0.25">
      <c r="A153" s="15">
        <v>41889.375</v>
      </c>
      <c r="B153" s="8">
        <v>22.22</v>
      </c>
    </row>
    <row r="154" spans="1:2" x14ac:dyDescent="0.25">
      <c r="A154" s="15">
        <v>41882.041666666664</v>
      </c>
      <c r="B154" s="8">
        <v>67.94</v>
      </c>
    </row>
    <row r="155" spans="1:2" x14ac:dyDescent="0.25">
      <c r="A155" s="15">
        <v>41895.291666666664</v>
      </c>
      <c r="B155" s="8">
        <v>91.81</v>
      </c>
    </row>
    <row r="156" spans="1:2" x14ac:dyDescent="0.25">
      <c r="A156" s="15">
        <v>41887.458333333328</v>
      </c>
      <c r="B156" s="8">
        <v>88.09</v>
      </c>
    </row>
    <row r="157" spans="1:2" x14ac:dyDescent="0.25">
      <c r="A157" s="15">
        <v>41899.083333333328</v>
      </c>
      <c r="B157" s="8">
        <v>24.62</v>
      </c>
    </row>
    <row r="158" spans="1:2" x14ac:dyDescent="0.25">
      <c r="A158" s="15">
        <v>41893.625</v>
      </c>
      <c r="B158" s="8">
        <v>14.35</v>
      </c>
    </row>
    <row r="159" spans="1:2" x14ac:dyDescent="0.25">
      <c r="A159" s="15">
        <v>41890.541666666664</v>
      </c>
      <c r="B159" s="8">
        <v>3.85</v>
      </c>
    </row>
    <row r="160" spans="1:2" x14ac:dyDescent="0.25">
      <c r="A160" s="15">
        <v>41882.916666666664</v>
      </c>
      <c r="B160" s="8">
        <v>13.14</v>
      </c>
    </row>
    <row r="161" spans="1:2" x14ac:dyDescent="0.25">
      <c r="A161" s="15">
        <v>41890.625</v>
      </c>
      <c r="B161" s="8">
        <v>48.24</v>
      </c>
    </row>
    <row r="162" spans="1:2" x14ac:dyDescent="0.25">
      <c r="A162" s="15">
        <v>41884.333333333328</v>
      </c>
      <c r="B162" s="8">
        <v>43.3</v>
      </c>
    </row>
    <row r="163" spans="1:2" x14ac:dyDescent="0.25">
      <c r="A163" s="15">
        <v>41895.833333333328</v>
      </c>
      <c r="B163" s="8">
        <v>57.79</v>
      </c>
    </row>
    <row r="164" spans="1:2" x14ac:dyDescent="0.25">
      <c r="A164" s="15">
        <v>41883.125</v>
      </c>
      <c r="B164" s="8">
        <v>20.18</v>
      </c>
    </row>
    <row r="165" spans="1:2" x14ac:dyDescent="0.25">
      <c r="A165" s="15">
        <v>41882.208333333328</v>
      </c>
      <c r="B165" s="8">
        <v>63.95</v>
      </c>
    </row>
    <row r="166" spans="1:2" x14ac:dyDescent="0.25">
      <c r="A166" s="15">
        <v>41897.833333333328</v>
      </c>
      <c r="B166" s="8">
        <v>5.98</v>
      </c>
    </row>
    <row r="167" spans="1:2" x14ac:dyDescent="0.25">
      <c r="A167" s="15">
        <v>41885.083333333328</v>
      </c>
      <c r="B167" s="8">
        <v>72.37</v>
      </c>
    </row>
    <row r="168" spans="1:2" x14ac:dyDescent="0.25">
      <c r="A168" s="15">
        <v>41894.583333333328</v>
      </c>
      <c r="B168" s="8">
        <v>85.57</v>
      </c>
    </row>
    <row r="169" spans="1:2" x14ac:dyDescent="0.25">
      <c r="A169" s="15">
        <v>41887.083333333328</v>
      </c>
      <c r="B169" s="8">
        <v>22.45</v>
      </c>
    </row>
    <row r="170" spans="1:2" x14ac:dyDescent="0.25">
      <c r="A170" s="15">
        <v>41891.833333333328</v>
      </c>
      <c r="B170" s="8">
        <v>35.82</v>
      </c>
    </row>
    <row r="171" spans="1:2" x14ac:dyDescent="0.25">
      <c r="A171" s="15">
        <v>41893.208333333328</v>
      </c>
      <c r="B171" s="8">
        <v>42.71</v>
      </c>
    </row>
    <row r="172" spans="1:2" x14ac:dyDescent="0.25">
      <c r="A172" s="15">
        <v>41887.833333333328</v>
      </c>
      <c r="B172" s="8">
        <v>75.510000000000005</v>
      </c>
    </row>
    <row r="173" spans="1:2" x14ac:dyDescent="0.25">
      <c r="A173" s="15">
        <v>41888.333333333328</v>
      </c>
      <c r="B173" s="8">
        <v>94.61</v>
      </c>
    </row>
    <row r="174" spans="1:2" x14ac:dyDescent="0.25">
      <c r="A174" s="15">
        <v>41888.458333333328</v>
      </c>
      <c r="B174" s="8">
        <v>0.71</v>
      </c>
    </row>
    <row r="175" spans="1:2" x14ac:dyDescent="0.25">
      <c r="A175" s="15">
        <v>41887.625</v>
      </c>
      <c r="B175" s="8">
        <v>52.84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9:E10"/>
  <sheetViews>
    <sheetView workbookViewId="0">
      <selection activeCell="F20" sqref="F20"/>
    </sheetView>
  </sheetViews>
  <sheetFormatPr defaultRowHeight="15" x14ac:dyDescent="0.25"/>
  <cols>
    <col min="4" max="4" width="13.85546875" customWidth="1"/>
    <col min="5" max="5" width="11.28515625" customWidth="1"/>
  </cols>
  <sheetData>
    <row r="9" spans="4:5" x14ac:dyDescent="0.25">
      <c r="D9" t="s">
        <v>13</v>
      </c>
      <c r="E9" t="s">
        <v>10</v>
      </c>
    </row>
    <row r="10" spans="4:5" x14ac:dyDescent="0.25">
      <c r="D10" s="15">
        <v>41887.833333333328</v>
      </c>
      <c r="E10" s="3">
        <f>VLOOKUP(D10,DateTimePrice,2,FALSE)</f>
        <v>6.07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Tasks</vt:lpstr>
      <vt:lpstr>P1</vt:lpstr>
      <vt:lpstr>P2</vt:lpstr>
      <vt:lpstr>P3</vt:lpstr>
      <vt:lpstr>P4</vt:lpstr>
      <vt:lpstr>Airfares</vt:lpstr>
      <vt:lpstr>BaseTax</vt:lpstr>
      <vt:lpstr>DateTime</vt:lpstr>
      <vt:lpstr>DateTimePrice</vt:lpstr>
      <vt:lpstr>Income</vt:lpstr>
      <vt:lpstr>IncomeRate</vt:lpstr>
      <vt:lpstr>MarginalRate</vt:lpstr>
      <vt:lpstr>Price</vt:lpstr>
      <vt:lpstr>Rate</vt:lpstr>
      <vt:lpstr>TaxableIncome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2016-08-22T15:54:26Z</dcterms:created>
  <dcterms:modified xsi:type="dcterms:W3CDTF">2018-09-05T23:27:28Z</dcterms:modified>
</cp:coreProperties>
</file>