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defaultThemeVersion="124226"/>
  <xr:revisionPtr revIDLastSave="0" documentId="13_ncr:1_{782DD63D-D6AB-4C42-B0FB-94FD6F2E9485}" xr6:coauthVersionLast="34" xr6:coauthVersionMax="34" xr10:uidLastSave="{00000000-0000-0000-0000-000000000000}"/>
  <bookViews>
    <workbookView xWindow="0" yWindow="0" windowWidth="20490" windowHeight="7830" xr2:uid="{00000000-000D-0000-FFFF-FFFF00000000}"/>
  </bookViews>
  <sheets>
    <sheet name="ReadMeFirst" sheetId="4" r:id="rId1"/>
    <sheet name="P1" sheetId="6" r:id="rId2"/>
    <sheet name="P2" sheetId="7" r:id="rId3"/>
    <sheet name="P3" sheetId="8" r:id="rId4"/>
    <sheet name="P4" sheetId="9" r:id="rId5"/>
    <sheet name="P5" sheetId="10" r:id="rId6"/>
  </sheets>
  <definedNames>
    <definedName name="Age">'P3'!$D$4</definedName>
    <definedName name="APR">'P1'!$D$3</definedName>
    <definedName name="CurrentBal">'P3'!$D$5</definedName>
    <definedName name="Holidays">'P2'!$G$10:$G$19</definedName>
    <definedName name="Interest">'P1'!$F$13:$F$372</definedName>
    <definedName name="LoanAmt">'P1'!$D$2</definedName>
    <definedName name="LoanDate">'P1'!$D$4</definedName>
    <definedName name="MonthlyPayment">'P1'!$D$6</definedName>
    <definedName name="Pmt">'P3'!$D$7</definedName>
    <definedName name="PmtNo">'P1'!$A$13:$A$372</definedName>
    <definedName name="Rate">'P3'!$D$6</definedName>
    <definedName name="RetAge">'P3'!$D$8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6" i="6" l="1"/>
  <c r="F9" i="10"/>
  <c r="F10" i="10"/>
  <c r="F11" i="10"/>
  <c r="F8" i="10"/>
  <c r="D11" i="10"/>
  <c r="E11" i="10"/>
  <c r="G11" i="10"/>
  <c r="H11" i="10"/>
  <c r="D10" i="10"/>
  <c r="E10" i="10"/>
  <c r="G10" i="10"/>
  <c r="H10" i="10"/>
  <c r="D9" i="10"/>
  <c r="E9" i="10"/>
  <c r="G9" i="10"/>
  <c r="H9" i="10"/>
  <c r="E8" i="10"/>
  <c r="H8" i="10"/>
  <c r="G8" i="10"/>
  <c r="D8" i="10"/>
  <c r="F8" i="9"/>
  <c r="F9" i="9"/>
  <c r="F10" i="9"/>
  <c r="F7" i="9"/>
  <c r="F11" i="9"/>
  <c r="D9" i="8"/>
  <c r="D10" i="8" s="1"/>
  <c r="D5" i="7"/>
  <c r="D6" i="7" s="1"/>
  <c r="E15" i="6"/>
  <c r="F15" i="6"/>
  <c r="E16" i="6"/>
  <c r="F16" i="6"/>
  <c r="E17" i="6"/>
  <c r="F17" i="6"/>
  <c r="E18" i="6"/>
  <c r="F18" i="6"/>
  <c r="E19" i="6"/>
  <c r="F19" i="6"/>
  <c r="E20" i="6"/>
  <c r="F20" i="6"/>
  <c r="E21" i="6"/>
  <c r="F21" i="6"/>
  <c r="E22" i="6"/>
  <c r="F22" i="6"/>
  <c r="E23" i="6"/>
  <c r="F23" i="6"/>
  <c r="E24" i="6"/>
  <c r="F24" i="6"/>
  <c r="E25" i="6"/>
  <c r="F25" i="6"/>
  <c r="E26" i="6"/>
  <c r="F26" i="6"/>
  <c r="E27" i="6"/>
  <c r="F27" i="6"/>
  <c r="E28" i="6"/>
  <c r="F28" i="6"/>
  <c r="E29" i="6"/>
  <c r="F29" i="6"/>
  <c r="E30" i="6"/>
  <c r="F30" i="6"/>
  <c r="E31" i="6"/>
  <c r="F31" i="6"/>
  <c r="E32" i="6"/>
  <c r="F32" i="6"/>
  <c r="E33" i="6"/>
  <c r="F33" i="6"/>
  <c r="E34" i="6"/>
  <c r="F34" i="6"/>
  <c r="E35" i="6"/>
  <c r="F35" i="6"/>
  <c r="E36" i="6"/>
  <c r="F36" i="6"/>
  <c r="E37" i="6"/>
  <c r="F37" i="6"/>
  <c r="E38" i="6"/>
  <c r="F38" i="6"/>
  <c r="E39" i="6"/>
  <c r="F39" i="6"/>
  <c r="E40" i="6"/>
  <c r="F40" i="6"/>
  <c r="E41" i="6"/>
  <c r="F41" i="6"/>
  <c r="E42" i="6"/>
  <c r="F42" i="6"/>
  <c r="E43" i="6"/>
  <c r="F43" i="6"/>
  <c r="E44" i="6"/>
  <c r="F44" i="6"/>
  <c r="E45" i="6"/>
  <c r="F45" i="6"/>
  <c r="E46" i="6"/>
  <c r="F46" i="6"/>
  <c r="E47" i="6"/>
  <c r="F47" i="6"/>
  <c r="E48" i="6"/>
  <c r="F48" i="6"/>
  <c r="E49" i="6"/>
  <c r="F49" i="6"/>
  <c r="E50" i="6"/>
  <c r="F50" i="6"/>
  <c r="E51" i="6"/>
  <c r="F51" i="6"/>
  <c r="E52" i="6"/>
  <c r="F52" i="6"/>
  <c r="E53" i="6"/>
  <c r="F53" i="6"/>
  <c r="E54" i="6"/>
  <c r="F54" i="6"/>
  <c r="E55" i="6"/>
  <c r="F55" i="6"/>
  <c r="E56" i="6"/>
  <c r="F56" i="6"/>
  <c r="E57" i="6"/>
  <c r="F57" i="6"/>
  <c r="E58" i="6"/>
  <c r="F58" i="6"/>
  <c r="E59" i="6"/>
  <c r="F59" i="6"/>
  <c r="E60" i="6"/>
  <c r="F60" i="6"/>
  <c r="E61" i="6"/>
  <c r="F61" i="6"/>
  <c r="E62" i="6"/>
  <c r="F62" i="6"/>
  <c r="E63" i="6"/>
  <c r="F63" i="6"/>
  <c r="E64" i="6"/>
  <c r="F64" i="6"/>
  <c r="E65" i="6"/>
  <c r="F65" i="6"/>
  <c r="E66" i="6"/>
  <c r="F66" i="6"/>
  <c r="E67" i="6"/>
  <c r="F67" i="6"/>
  <c r="E68" i="6"/>
  <c r="F68" i="6"/>
  <c r="E69" i="6"/>
  <c r="F69" i="6"/>
  <c r="E70" i="6"/>
  <c r="F70" i="6"/>
  <c r="E71" i="6"/>
  <c r="F71" i="6"/>
  <c r="E72" i="6"/>
  <c r="F72" i="6"/>
  <c r="E73" i="6"/>
  <c r="F73" i="6"/>
  <c r="E74" i="6"/>
  <c r="F74" i="6"/>
  <c r="E75" i="6"/>
  <c r="F75" i="6"/>
  <c r="E76" i="6"/>
  <c r="F76" i="6"/>
  <c r="E77" i="6"/>
  <c r="F77" i="6"/>
  <c r="E78" i="6"/>
  <c r="F78" i="6"/>
  <c r="E79" i="6"/>
  <c r="F79" i="6"/>
  <c r="E80" i="6"/>
  <c r="F80" i="6"/>
  <c r="E81" i="6"/>
  <c r="F81" i="6"/>
  <c r="E82" i="6"/>
  <c r="F82" i="6"/>
  <c r="E83" i="6"/>
  <c r="F83" i="6"/>
  <c r="E84" i="6"/>
  <c r="F84" i="6"/>
  <c r="E85" i="6"/>
  <c r="F85" i="6"/>
  <c r="E86" i="6"/>
  <c r="F86" i="6"/>
  <c r="E87" i="6"/>
  <c r="F87" i="6"/>
  <c r="E88" i="6"/>
  <c r="F88" i="6"/>
  <c r="E89" i="6"/>
  <c r="F89" i="6"/>
  <c r="E90" i="6"/>
  <c r="F90" i="6"/>
  <c r="E91" i="6"/>
  <c r="F91" i="6"/>
  <c r="E92" i="6"/>
  <c r="F92" i="6"/>
  <c r="E93" i="6"/>
  <c r="F93" i="6"/>
  <c r="E94" i="6"/>
  <c r="F94" i="6"/>
  <c r="E95" i="6"/>
  <c r="F95" i="6"/>
  <c r="E96" i="6"/>
  <c r="F96" i="6"/>
  <c r="E97" i="6"/>
  <c r="F97" i="6"/>
  <c r="E98" i="6"/>
  <c r="F98" i="6"/>
  <c r="E99" i="6"/>
  <c r="F99" i="6"/>
  <c r="E100" i="6"/>
  <c r="F100" i="6"/>
  <c r="E101" i="6"/>
  <c r="F101" i="6"/>
  <c r="E102" i="6"/>
  <c r="F102" i="6"/>
  <c r="E103" i="6"/>
  <c r="F103" i="6"/>
  <c r="E104" i="6"/>
  <c r="F104" i="6"/>
  <c r="E105" i="6"/>
  <c r="F105" i="6"/>
  <c r="E106" i="6"/>
  <c r="F106" i="6"/>
  <c r="E107" i="6"/>
  <c r="F107" i="6"/>
  <c r="E108" i="6"/>
  <c r="F108" i="6"/>
  <c r="E109" i="6"/>
  <c r="F109" i="6"/>
  <c r="E110" i="6"/>
  <c r="F110" i="6"/>
  <c r="E111" i="6"/>
  <c r="F111" i="6"/>
  <c r="E112" i="6"/>
  <c r="F112" i="6"/>
  <c r="E113" i="6"/>
  <c r="F113" i="6"/>
  <c r="E114" i="6"/>
  <c r="F114" i="6"/>
  <c r="E115" i="6"/>
  <c r="F115" i="6"/>
  <c r="E116" i="6"/>
  <c r="F116" i="6"/>
  <c r="E117" i="6"/>
  <c r="F117" i="6"/>
  <c r="E118" i="6"/>
  <c r="F118" i="6"/>
  <c r="E119" i="6"/>
  <c r="F119" i="6"/>
  <c r="E120" i="6"/>
  <c r="F120" i="6"/>
  <c r="E121" i="6"/>
  <c r="F121" i="6"/>
  <c r="E122" i="6"/>
  <c r="F122" i="6"/>
  <c r="E123" i="6"/>
  <c r="F123" i="6"/>
  <c r="E124" i="6"/>
  <c r="F124" i="6"/>
  <c r="E125" i="6"/>
  <c r="F125" i="6"/>
  <c r="E126" i="6"/>
  <c r="F126" i="6"/>
  <c r="E127" i="6"/>
  <c r="F127" i="6"/>
  <c r="E128" i="6"/>
  <c r="F128" i="6"/>
  <c r="E129" i="6"/>
  <c r="F129" i="6"/>
  <c r="E130" i="6"/>
  <c r="F130" i="6"/>
  <c r="E131" i="6"/>
  <c r="F131" i="6"/>
  <c r="E132" i="6"/>
  <c r="F132" i="6"/>
  <c r="E133" i="6"/>
  <c r="F133" i="6"/>
  <c r="E134" i="6"/>
  <c r="F134" i="6"/>
  <c r="E135" i="6"/>
  <c r="F135" i="6"/>
  <c r="E136" i="6"/>
  <c r="F136" i="6"/>
  <c r="E137" i="6"/>
  <c r="F137" i="6"/>
  <c r="E138" i="6"/>
  <c r="F138" i="6"/>
  <c r="E139" i="6"/>
  <c r="F139" i="6"/>
  <c r="E140" i="6"/>
  <c r="F140" i="6"/>
  <c r="E141" i="6"/>
  <c r="F141" i="6"/>
  <c r="E142" i="6"/>
  <c r="F142" i="6"/>
  <c r="E143" i="6"/>
  <c r="F143" i="6"/>
  <c r="E144" i="6"/>
  <c r="F144" i="6"/>
  <c r="E145" i="6"/>
  <c r="F145" i="6"/>
  <c r="E146" i="6"/>
  <c r="F146" i="6"/>
  <c r="E147" i="6"/>
  <c r="F147" i="6"/>
  <c r="E148" i="6"/>
  <c r="F148" i="6"/>
  <c r="E149" i="6"/>
  <c r="F149" i="6"/>
  <c r="E150" i="6"/>
  <c r="F150" i="6"/>
  <c r="E151" i="6"/>
  <c r="F151" i="6"/>
  <c r="E152" i="6"/>
  <c r="F152" i="6"/>
  <c r="E153" i="6"/>
  <c r="F153" i="6"/>
  <c r="E154" i="6"/>
  <c r="F154" i="6"/>
  <c r="E155" i="6"/>
  <c r="F155" i="6"/>
  <c r="E156" i="6"/>
  <c r="F156" i="6"/>
  <c r="E157" i="6"/>
  <c r="F157" i="6"/>
  <c r="E158" i="6"/>
  <c r="F158" i="6"/>
  <c r="E159" i="6"/>
  <c r="F159" i="6"/>
  <c r="E160" i="6"/>
  <c r="F160" i="6"/>
  <c r="E161" i="6"/>
  <c r="F161" i="6"/>
  <c r="E162" i="6"/>
  <c r="F162" i="6"/>
  <c r="E163" i="6"/>
  <c r="F163" i="6"/>
  <c r="E164" i="6"/>
  <c r="F164" i="6"/>
  <c r="E165" i="6"/>
  <c r="F165" i="6"/>
  <c r="E166" i="6"/>
  <c r="F166" i="6"/>
  <c r="E167" i="6"/>
  <c r="F167" i="6"/>
  <c r="E168" i="6"/>
  <c r="F168" i="6"/>
  <c r="E169" i="6"/>
  <c r="F169" i="6"/>
  <c r="E170" i="6"/>
  <c r="F170" i="6"/>
  <c r="E171" i="6"/>
  <c r="F171" i="6"/>
  <c r="E172" i="6"/>
  <c r="F172" i="6"/>
  <c r="E173" i="6"/>
  <c r="F173" i="6"/>
  <c r="E174" i="6"/>
  <c r="F174" i="6"/>
  <c r="E175" i="6"/>
  <c r="F175" i="6"/>
  <c r="E176" i="6"/>
  <c r="F176" i="6"/>
  <c r="E177" i="6"/>
  <c r="F177" i="6"/>
  <c r="E178" i="6"/>
  <c r="F178" i="6"/>
  <c r="E179" i="6"/>
  <c r="F179" i="6"/>
  <c r="E180" i="6"/>
  <c r="F180" i="6"/>
  <c r="E181" i="6"/>
  <c r="F181" i="6"/>
  <c r="E182" i="6"/>
  <c r="F182" i="6"/>
  <c r="E183" i="6"/>
  <c r="F183" i="6"/>
  <c r="E184" i="6"/>
  <c r="F184" i="6"/>
  <c r="E185" i="6"/>
  <c r="F185" i="6"/>
  <c r="E186" i="6"/>
  <c r="F186" i="6"/>
  <c r="E187" i="6"/>
  <c r="F187" i="6"/>
  <c r="E188" i="6"/>
  <c r="F188" i="6"/>
  <c r="E189" i="6"/>
  <c r="F189" i="6"/>
  <c r="E190" i="6"/>
  <c r="F190" i="6"/>
  <c r="E191" i="6"/>
  <c r="F191" i="6"/>
  <c r="E192" i="6"/>
  <c r="F192" i="6"/>
  <c r="E193" i="6"/>
  <c r="F193" i="6"/>
  <c r="E194" i="6"/>
  <c r="F194" i="6"/>
  <c r="E195" i="6"/>
  <c r="F195" i="6"/>
  <c r="E196" i="6"/>
  <c r="F196" i="6"/>
  <c r="E197" i="6"/>
  <c r="F197" i="6"/>
  <c r="E198" i="6"/>
  <c r="F198" i="6"/>
  <c r="E199" i="6"/>
  <c r="F199" i="6"/>
  <c r="E200" i="6"/>
  <c r="F200" i="6"/>
  <c r="E201" i="6"/>
  <c r="F201" i="6"/>
  <c r="E202" i="6"/>
  <c r="F202" i="6"/>
  <c r="E203" i="6"/>
  <c r="F203" i="6"/>
  <c r="E204" i="6"/>
  <c r="F204" i="6"/>
  <c r="E205" i="6"/>
  <c r="F205" i="6"/>
  <c r="E206" i="6"/>
  <c r="F206" i="6"/>
  <c r="E207" i="6"/>
  <c r="F207" i="6"/>
  <c r="E208" i="6"/>
  <c r="F208" i="6"/>
  <c r="E209" i="6"/>
  <c r="F209" i="6"/>
  <c r="E210" i="6"/>
  <c r="F210" i="6"/>
  <c r="E211" i="6"/>
  <c r="F211" i="6"/>
  <c r="E212" i="6"/>
  <c r="F212" i="6"/>
  <c r="E213" i="6"/>
  <c r="F213" i="6"/>
  <c r="E214" i="6"/>
  <c r="F214" i="6"/>
  <c r="E215" i="6"/>
  <c r="F215" i="6"/>
  <c r="E216" i="6"/>
  <c r="F216" i="6"/>
  <c r="E217" i="6"/>
  <c r="F217" i="6"/>
  <c r="E218" i="6"/>
  <c r="F218" i="6"/>
  <c r="E219" i="6"/>
  <c r="F219" i="6"/>
  <c r="E220" i="6"/>
  <c r="F220" i="6"/>
  <c r="E221" i="6"/>
  <c r="F221" i="6"/>
  <c r="E222" i="6"/>
  <c r="F222" i="6"/>
  <c r="E223" i="6"/>
  <c r="F223" i="6"/>
  <c r="E224" i="6"/>
  <c r="F224" i="6"/>
  <c r="E225" i="6"/>
  <c r="F225" i="6"/>
  <c r="E226" i="6"/>
  <c r="F226" i="6"/>
  <c r="E227" i="6"/>
  <c r="F227" i="6"/>
  <c r="E228" i="6"/>
  <c r="F228" i="6"/>
  <c r="E229" i="6"/>
  <c r="F229" i="6"/>
  <c r="E230" i="6"/>
  <c r="F230" i="6"/>
  <c r="E231" i="6"/>
  <c r="F231" i="6"/>
  <c r="E232" i="6"/>
  <c r="F232" i="6"/>
  <c r="E233" i="6"/>
  <c r="F233" i="6"/>
  <c r="E234" i="6"/>
  <c r="F234" i="6"/>
  <c r="E235" i="6"/>
  <c r="F235" i="6"/>
  <c r="E236" i="6"/>
  <c r="F236" i="6"/>
  <c r="E237" i="6"/>
  <c r="F237" i="6"/>
  <c r="E238" i="6"/>
  <c r="F238" i="6"/>
  <c r="E239" i="6"/>
  <c r="F239" i="6"/>
  <c r="E240" i="6"/>
  <c r="F240" i="6"/>
  <c r="E241" i="6"/>
  <c r="F241" i="6"/>
  <c r="E242" i="6"/>
  <c r="F242" i="6"/>
  <c r="E243" i="6"/>
  <c r="F243" i="6"/>
  <c r="E244" i="6"/>
  <c r="F244" i="6"/>
  <c r="E245" i="6"/>
  <c r="F245" i="6"/>
  <c r="E246" i="6"/>
  <c r="F246" i="6"/>
  <c r="E247" i="6"/>
  <c r="F247" i="6"/>
  <c r="E248" i="6"/>
  <c r="F248" i="6"/>
  <c r="E249" i="6"/>
  <c r="F249" i="6"/>
  <c r="E250" i="6"/>
  <c r="F250" i="6"/>
  <c r="E251" i="6"/>
  <c r="F251" i="6"/>
  <c r="E252" i="6"/>
  <c r="F252" i="6"/>
  <c r="E253" i="6"/>
  <c r="F253" i="6"/>
  <c r="E254" i="6"/>
  <c r="F254" i="6"/>
  <c r="E255" i="6"/>
  <c r="F255" i="6"/>
  <c r="E256" i="6"/>
  <c r="F256" i="6"/>
  <c r="E257" i="6"/>
  <c r="F257" i="6"/>
  <c r="E258" i="6"/>
  <c r="F258" i="6"/>
  <c r="E259" i="6"/>
  <c r="F259" i="6"/>
  <c r="E260" i="6"/>
  <c r="F260" i="6"/>
  <c r="E261" i="6"/>
  <c r="F261" i="6"/>
  <c r="E262" i="6"/>
  <c r="F262" i="6"/>
  <c r="E263" i="6"/>
  <c r="F263" i="6"/>
  <c r="E264" i="6"/>
  <c r="F264" i="6"/>
  <c r="E265" i="6"/>
  <c r="F265" i="6"/>
  <c r="E266" i="6"/>
  <c r="F266" i="6"/>
  <c r="E267" i="6"/>
  <c r="F267" i="6"/>
  <c r="E268" i="6"/>
  <c r="F268" i="6"/>
  <c r="E269" i="6"/>
  <c r="F269" i="6"/>
  <c r="E270" i="6"/>
  <c r="F270" i="6"/>
  <c r="E271" i="6"/>
  <c r="F271" i="6"/>
  <c r="E272" i="6"/>
  <c r="F272" i="6"/>
  <c r="E273" i="6"/>
  <c r="F273" i="6"/>
  <c r="E274" i="6"/>
  <c r="F274" i="6"/>
  <c r="E275" i="6"/>
  <c r="F275" i="6"/>
  <c r="E276" i="6"/>
  <c r="F276" i="6"/>
  <c r="E277" i="6"/>
  <c r="F277" i="6"/>
  <c r="E278" i="6"/>
  <c r="F278" i="6"/>
  <c r="E279" i="6"/>
  <c r="F279" i="6"/>
  <c r="E280" i="6"/>
  <c r="F280" i="6"/>
  <c r="E281" i="6"/>
  <c r="F281" i="6"/>
  <c r="E282" i="6"/>
  <c r="F282" i="6"/>
  <c r="E283" i="6"/>
  <c r="F283" i="6"/>
  <c r="E284" i="6"/>
  <c r="F284" i="6"/>
  <c r="E285" i="6"/>
  <c r="F285" i="6"/>
  <c r="E286" i="6"/>
  <c r="F286" i="6"/>
  <c r="E287" i="6"/>
  <c r="F287" i="6"/>
  <c r="E288" i="6"/>
  <c r="F288" i="6"/>
  <c r="E289" i="6"/>
  <c r="F289" i="6"/>
  <c r="E290" i="6"/>
  <c r="F290" i="6"/>
  <c r="E291" i="6"/>
  <c r="F291" i="6"/>
  <c r="E292" i="6"/>
  <c r="F292" i="6"/>
  <c r="E293" i="6"/>
  <c r="F293" i="6"/>
  <c r="E294" i="6"/>
  <c r="F294" i="6"/>
  <c r="E295" i="6"/>
  <c r="F295" i="6"/>
  <c r="E296" i="6"/>
  <c r="F296" i="6"/>
  <c r="E297" i="6"/>
  <c r="F297" i="6"/>
  <c r="E298" i="6"/>
  <c r="F298" i="6"/>
  <c r="E299" i="6"/>
  <c r="F299" i="6"/>
  <c r="E300" i="6"/>
  <c r="F300" i="6"/>
  <c r="E301" i="6"/>
  <c r="F301" i="6"/>
  <c r="E302" i="6"/>
  <c r="F302" i="6"/>
  <c r="E303" i="6"/>
  <c r="F303" i="6"/>
  <c r="E304" i="6"/>
  <c r="F304" i="6"/>
  <c r="E305" i="6"/>
  <c r="F305" i="6"/>
  <c r="E306" i="6"/>
  <c r="F306" i="6"/>
  <c r="E307" i="6"/>
  <c r="F307" i="6"/>
  <c r="E308" i="6"/>
  <c r="F308" i="6"/>
  <c r="E309" i="6"/>
  <c r="F309" i="6"/>
  <c r="E310" i="6"/>
  <c r="F310" i="6"/>
  <c r="E311" i="6"/>
  <c r="F311" i="6"/>
  <c r="E312" i="6"/>
  <c r="F312" i="6"/>
  <c r="E313" i="6"/>
  <c r="F313" i="6"/>
  <c r="E314" i="6"/>
  <c r="F314" i="6"/>
  <c r="E315" i="6"/>
  <c r="F315" i="6"/>
  <c r="E316" i="6"/>
  <c r="F316" i="6"/>
  <c r="E317" i="6"/>
  <c r="F317" i="6"/>
  <c r="E318" i="6"/>
  <c r="F318" i="6"/>
  <c r="E319" i="6"/>
  <c r="F319" i="6"/>
  <c r="E320" i="6"/>
  <c r="F320" i="6"/>
  <c r="E321" i="6"/>
  <c r="F321" i="6"/>
  <c r="E322" i="6"/>
  <c r="F322" i="6"/>
  <c r="E323" i="6"/>
  <c r="F323" i="6"/>
  <c r="E324" i="6"/>
  <c r="F324" i="6"/>
  <c r="E325" i="6"/>
  <c r="F325" i="6"/>
  <c r="E326" i="6"/>
  <c r="F326" i="6"/>
  <c r="E327" i="6"/>
  <c r="F327" i="6"/>
  <c r="E328" i="6"/>
  <c r="F328" i="6"/>
  <c r="E329" i="6"/>
  <c r="F329" i="6"/>
  <c r="E330" i="6"/>
  <c r="F330" i="6"/>
  <c r="E331" i="6"/>
  <c r="F331" i="6"/>
  <c r="E332" i="6"/>
  <c r="F332" i="6"/>
  <c r="E333" i="6"/>
  <c r="F333" i="6"/>
  <c r="E334" i="6"/>
  <c r="F334" i="6"/>
  <c r="E335" i="6"/>
  <c r="F335" i="6"/>
  <c r="E336" i="6"/>
  <c r="F336" i="6"/>
  <c r="E337" i="6"/>
  <c r="F337" i="6"/>
  <c r="E338" i="6"/>
  <c r="F338" i="6"/>
  <c r="E339" i="6"/>
  <c r="F339" i="6"/>
  <c r="E340" i="6"/>
  <c r="F340" i="6"/>
  <c r="E341" i="6"/>
  <c r="F341" i="6"/>
  <c r="E342" i="6"/>
  <c r="F342" i="6"/>
  <c r="E343" i="6"/>
  <c r="F343" i="6"/>
  <c r="E344" i="6"/>
  <c r="F344" i="6"/>
  <c r="E345" i="6"/>
  <c r="F345" i="6"/>
  <c r="E346" i="6"/>
  <c r="F346" i="6"/>
  <c r="E347" i="6"/>
  <c r="F347" i="6"/>
  <c r="E348" i="6"/>
  <c r="F348" i="6"/>
  <c r="E349" i="6"/>
  <c r="F349" i="6"/>
  <c r="E350" i="6"/>
  <c r="F350" i="6"/>
  <c r="E351" i="6"/>
  <c r="F351" i="6"/>
  <c r="E352" i="6"/>
  <c r="F352" i="6"/>
  <c r="E353" i="6"/>
  <c r="F353" i="6"/>
  <c r="E354" i="6"/>
  <c r="F354" i="6"/>
  <c r="E355" i="6"/>
  <c r="F355" i="6"/>
  <c r="E356" i="6"/>
  <c r="F356" i="6"/>
  <c r="E357" i="6"/>
  <c r="F357" i="6"/>
  <c r="E358" i="6"/>
  <c r="F358" i="6"/>
  <c r="E359" i="6"/>
  <c r="F359" i="6"/>
  <c r="E360" i="6"/>
  <c r="F360" i="6"/>
  <c r="E361" i="6"/>
  <c r="F361" i="6"/>
  <c r="E362" i="6"/>
  <c r="F362" i="6"/>
  <c r="E363" i="6"/>
  <c r="F363" i="6"/>
  <c r="E364" i="6"/>
  <c r="F364" i="6"/>
  <c r="E365" i="6"/>
  <c r="F365" i="6"/>
  <c r="E366" i="6"/>
  <c r="F366" i="6"/>
  <c r="E367" i="6"/>
  <c r="F367" i="6"/>
  <c r="E368" i="6"/>
  <c r="F368" i="6"/>
  <c r="E369" i="6"/>
  <c r="F369" i="6"/>
  <c r="E370" i="6"/>
  <c r="F370" i="6"/>
  <c r="E371" i="6"/>
  <c r="F371" i="6"/>
  <c r="E372" i="6"/>
  <c r="F372" i="6"/>
  <c r="E14" i="6"/>
  <c r="F14" i="6"/>
  <c r="F13" i="6"/>
  <c r="E13" i="6"/>
  <c r="D20" i="6"/>
  <c r="C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D8" i="6" s="1"/>
  <c r="B13" i="6"/>
  <c r="D114" i="6"/>
  <c r="D306" i="6"/>
  <c r="D50" i="6"/>
  <c r="D242" i="6"/>
  <c r="D178" i="6"/>
  <c r="D358" i="6"/>
  <c r="D282" i="6"/>
  <c r="D218" i="6"/>
  <c r="D154" i="6"/>
  <c r="D90" i="6"/>
  <c r="D370" i="6"/>
  <c r="D363" i="6"/>
  <c r="D338" i="6"/>
  <c r="D274" i="6"/>
  <c r="D210" i="6"/>
  <c r="D146" i="6"/>
  <c r="D82" i="6"/>
  <c r="D26" i="6"/>
  <c r="D371" i="6"/>
  <c r="D366" i="6"/>
  <c r="D314" i="6"/>
  <c r="D250" i="6"/>
  <c r="D186" i="6"/>
  <c r="D122" i="6"/>
  <c r="D58" i="6"/>
  <c r="D354" i="6"/>
  <c r="D341" i="6"/>
  <c r="D330" i="6"/>
  <c r="D298" i="6"/>
  <c r="D266" i="6"/>
  <c r="D234" i="6"/>
  <c r="D202" i="6"/>
  <c r="D170" i="6"/>
  <c r="D138" i="6"/>
  <c r="D106" i="6"/>
  <c r="D74" i="6"/>
  <c r="D42" i="6"/>
  <c r="G13" i="6"/>
  <c r="C14" i="6" s="1"/>
  <c r="D362" i="6"/>
  <c r="D355" i="6"/>
  <c r="D350" i="6"/>
  <c r="D322" i="6"/>
  <c r="D290" i="6"/>
  <c r="D258" i="6"/>
  <c r="D226" i="6"/>
  <c r="D194" i="6"/>
  <c r="D162" i="6"/>
  <c r="D130" i="6"/>
  <c r="D98" i="6"/>
  <c r="D66" i="6"/>
  <c r="D34" i="6"/>
  <c r="D17" i="6"/>
  <c r="D367" i="6"/>
  <c r="D359" i="6"/>
  <c r="D351" i="6"/>
  <c r="D344" i="6"/>
  <c r="D332" i="6"/>
  <c r="D316" i="6"/>
  <c r="D300" i="6"/>
  <c r="D284" i="6"/>
  <c r="D268" i="6"/>
  <c r="D252" i="6"/>
  <c r="D236" i="6"/>
  <c r="D220" i="6"/>
  <c r="D204" i="6"/>
  <c r="D188" i="6"/>
  <c r="D172" i="6"/>
  <c r="D156" i="6"/>
  <c r="D140" i="6"/>
  <c r="D124" i="6"/>
  <c r="D108" i="6"/>
  <c r="D92" i="6"/>
  <c r="D76" i="6"/>
  <c r="D60" i="6"/>
  <c r="D44" i="6"/>
  <c r="D28" i="6"/>
  <c r="D16" i="6"/>
  <c r="D340" i="6"/>
  <c r="D324" i="6"/>
  <c r="D308" i="6"/>
  <c r="D292" i="6"/>
  <c r="D276" i="6"/>
  <c r="D260" i="6"/>
  <c r="D244" i="6"/>
  <c r="D228" i="6"/>
  <c r="D212" i="6"/>
  <c r="D196" i="6"/>
  <c r="D180" i="6"/>
  <c r="D164" i="6"/>
  <c r="D148" i="6"/>
  <c r="D132" i="6"/>
  <c r="D116" i="6"/>
  <c r="D100" i="6"/>
  <c r="D84" i="6"/>
  <c r="D68" i="6"/>
  <c r="D52" i="6"/>
  <c r="D36" i="6"/>
  <c r="D7" i="6"/>
  <c r="D13" i="6"/>
  <c r="D19" i="6"/>
  <c r="D25" i="6"/>
  <c r="D29" i="6"/>
  <c r="D33" i="6"/>
  <c r="D37" i="6"/>
  <c r="D41" i="6"/>
  <c r="D45" i="6"/>
  <c r="D49" i="6"/>
  <c r="D53" i="6"/>
  <c r="D57" i="6"/>
  <c r="D61" i="6"/>
  <c r="D65" i="6"/>
  <c r="D69" i="6"/>
  <c r="D73" i="6"/>
  <c r="D77" i="6"/>
  <c r="D81" i="6"/>
  <c r="D85" i="6"/>
  <c r="D89" i="6"/>
  <c r="D93" i="6"/>
  <c r="D97" i="6"/>
  <c r="D101" i="6"/>
  <c r="D105" i="6"/>
  <c r="D109" i="6"/>
  <c r="D113" i="6"/>
  <c r="D117" i="6"/>
  <c r="D121" i="6"/>
  <c r="D125" i="6"/>
  <c r="D129" i="6"/>
  <c r="D133" i="6"/>
  <c r="D137" i="6"/>
  <c r="D141" i="6"/>
  <c r="D145" i="6"/>
  <c r="D149" i="6"/>
  <c r="D153" i="6"/>
  <c r="D157" i="6"/>
  <c r="D161" i="6"/>
  <c r="D165" i="6"/>
  <c r="D169" i="6"/>
  <c r="D173" i="6"/>
  <c r="D177" i="6"/>
  <c r="D181" i="6"/>
  <c r="D185" i="6"/>
  <c r="D189" i="6"/>
  <c r="D193" i="6"/>
  <c r="D197" i="6"/>
  <c r="D201" i="6"/>
  <c r="D205" i="6"/>
  <c r="D209" i="6"/>
  <c r="D213" i="6"/>
  <c r="D217" i="6"/>
  <c r="D221" i="6"/>
  <c r="D225" i="6"/>
  <c r="D229" i="6"/>
  <c r="D233" i="6"/>
  <c r="D237" i="6"/>
  <c r="D241" i="6"/>
  <c r="D245" i="6"/>
  <c r="D249" i="6"/>
  <c r="D253" i="6"/>
  <c r="D257" i="6"/>
  <c r="D261" i="6"/>
  <c r="D265" i="6"/>
  <c r="D269" i="6"/>
  <c r="D273" i="6"/>
  <c r="D277" i="6"/>
  <c r="D281" i="6"/>
  <c r="D285" i="6"/>
  <c r="D289" i="6"/>
  <c r="D293" i="6"/>
  <c r="D297" i="6"/>
  <c r="D301" i="6"/>
  <c r="D305" i="6"/>
  <c r="D309" i="6"/>
  <c r="D313" i="6"/>
  <c r="D317" i="6"/>
  <c r="D321" i="6"/>
  <c r="D325" i="6"/>
  <c r="D329" i="6"/>
  <c r="D333" i="6"/>
  <c r="D337" i="6"/>
  <c r="D15" i="6"/>
  <c r="D23" i="6"/>
  <c r="D27" i="6"/>
  <c r="D31" i="6"/>
  <c r="D35" i="6"/>
  <c r="D39" i="6"/>
  <c r="D43" i="6"/>
  <c r="D47" i="6"/>
  <c r="D51" i="6"/>
  <c r="D55" i="6"/>
  <c r="D59" i="6"/>
  <c r="D63" i="6"/>
  <c r="D67" i="6"/>
  <c r="D71" i="6"/>
  <c r="D75" i="6"/>
  <c r="D79" i="6"/>
  <c r="D83" i="6"/>
  <c r="D87" i="6"/>
  <c r="D91" i="6"/>
  <c r="D95" i="6"/>
  <c r="D99" i="6"/>
  <c r="D103" i="6"/>
  <c r="D107" i="6"/>
  <c r="D111" i="6"/>
  <c r="D115" i="6"/>
  <c r="D119" i="6"/>
  <c r="D123" i="6"/>
  <c r="D127" i="6"/>
  <c r="D131" i="6"/>
  <c r="D135" i="6"/>
  <c r="D139" i="6"/>
  <c r="D143" i="6"/>
  <c r="D147" i="6"/>
  <c r="D151" i="6"/>
  <c r="D155" i="6"/>
  <c r="D159" i="6"/>
  <c r="D163" i="6"/>
  <c r="D167" i="6"/>
  <c r="D171" i="6"/>
  <c r="D175" i="6"/>
  <c r="D179" i="6"/>
  <c r="D183" i="6"/>
  <c r="D187" i="6"/>
  <c r="D191" i="6"/>
  <c r="D195" i="6"/>
  <c r="D199" i="6"/>
  <c r="D203" i="6"/>
  <c r="D207" i="6"/>
  <c r="D211" i="6"/>
  <c r="D215" i="6"/>
  <c r="D219" i="6"/>
  <c r="D223" i="6"/>
  <c r="D227" i="6"/>
  <c r="D231" i="6"/>
  <c r="D235" i="6"/>
  <c r="D239" i="6"/>
  <c r="D243" i="6"/>
  <c r="D247" i="6"/>
  <c r="D251" i="6"/>
  <c r="D255" i="6"/>
  <c r="D259" i="6"/>
  <c r="D263" i="6"/>
  <c r="D267" i="6"/>
  <c r="D271" i="6"/>
  <c r="D275" i="6"/>
  <c r="D279" i="6"/>
  <c r="D283" i="6"/>
  <c r="D287" i="6"/>
  <c r="D291" i="6"/>
  <c r="D295" i="6"/>
  <c r="D299" i="6"/>
  <c r="D303" i="6"/>
  <c r="D307" i="6"/>
  <c r="D311" i="6"/>
  <c r="D315" i="6"/>
  <c r="D319" i="6"/>
  <c r="D323" i="6"/>
  <c r="D327" i="6"/>
  <c r="D331" i="6"/>
  <c r="D335" i="6"/>
  <c r="D339" i="6"/>
  <c r="D343" i="6"/>
  <c r="D347" i="6"/>
  <c r="D352" i="6"/>
  <c r="D348" i="6"/>
  <c r="D345" i="6"/>
  <c r="D342" i="6"/>
  <c r="D336" i="6"/>
  <c r="D328" i="6"/>
  <c r="D320" i="6"/>
  <c r="D312" i="6"/>
  <c r="D304" i="6"/>
  <c r="D296" i="6"/>
  <c r="D288" i="6"/>
  <c r="D280" i="6"/>
  <c r="D272" i="6"/>
  <c r="D264" i="6"/>
  <c r="D256" i="6"/>
  <c r="D248" i="6"/>
  <c r="D240" i="6"/>
  <c r="D232" i="6"/>
  <c r="D224" i="6"/>
  <c r="D216" i="6"/>
  <c r="D208" i="6"/>
  <c r="D200" i="6"/>
  <c r="D192" i="6"/>
  <c r="D184" i="6"/>
  <c r="D176" i="6"/>
  <c r="D168" i="6"/>
  <c r="D160" i="6"/>
  <c r="D152" i="6"/>
  <c r="D144" i="6"/>
  <c r="D136" i="6"/>
  <c r="D128" i="6"/>
  <c r="D120" i="6"/>
  <c r="D112" i="6"/>
  <c r="D104" i="6"/>
  <c r="D96" i="6"/>
  <c r="D88" i="6"/>
  <c r="D80" i="6"/>
  <c r="D72" i="6"/>
  <c r="D64" i="6"/>
  <c r="D56" i="6"/>
  <c r="D48" i="6"/>
  <c r="D40" i="6"/>
  <c r="D32" i="6"/>
  <c r="D24" i="6"/>
  <c r="D21" i="6"/>
  <c r="D18" i="6"/>
  <c r="D372" i="6"/>
  <c r="D368" i="6"/>
  <c r="D364" i="6"/>
  <c r="D360" i="6"/>
  <c r="D356" i="6"/>
  <c r="D14" i="6"/>
  <c r="D369" i="6"/>
  <c r="D365" i="6"/>
  <c r="D361" i="6"/>
  <c r="D357" i="6"/>
  <c r="D353" i="6"/>
  <c r="D349" i="6"/>
  <c r="D346" i="6"/>
  <c r="D334" i="6"/>
  <c r="D326" i="6"/>
  <c r="D318" i="6"/>
  <c r="D310" i="6"/>
  <c r="D302" i="6"/>
  <c r="D294" i="6"/>
  <c r="D286" i="6"/>
  <c r="D278" i="6"/>
  <c r="D270" i="6"/>
  <c r="D262" i="6"/>
  <c r="D254" i="6"/>
  <c r="D246" i="6"/>
  <c r="D238" i="6"/>
  <c r="D230" i="6"/>
  <c r="D222" i="6"/>
  <c r="D214" i="6"/>
  <c r="D206" i="6"/>
  <c r="D198" i="6"/>
  <c r="D190" i="6"/>
  <c r="D182" i="6"/>
  <c r="D174" i="6"/>
  <c r="D166" i="6"/>
  <c r="D158" i="6"/>
  <c r="D150" i="6"/>
  <c r="D142" i="6"/>
  <c r="D134" i="6"/>
  <c r="D126" i="6"/>
  <c r="D118" i="6"/>
  <c r="D110" i="6"/>
  <c r="D102" i="6"/>
  <c r="D94" i="6"/>
  <c r="D86" i="6"/>
  <c r="D78" i="6"/>
  <c r="D70" i="6"/>
  <c r="D62" i="6"/>
  <c r="D54" i="6"/>
  <c r="D46" i="6"/>
  <c r="D38" i="6"/>
  <c r="D30" i="6"/>
  <c r="D22" i="6"/>
  <c r="G14" i="6" l="1"/>
  <c r="C15" i="6" s="1"/>
  <c r="G15" i="6" s="1"/>
  <c r="C16" i="6" s="1"/>
  <c r="G16" i="6" s="1"/>
  <c r="C17" i="6" s="1"/>
  <c r="G17" i="6" s="1"/>
  <c r="C18" i="6" s="1"/>
  <c r="G18" i="6" s="1"/>
  <c r="C19" i="6" s="1"/>
  <c r="G19" i="6" s="1"/>
  <c r="C20" i="6" s="1"/>
  <c r="G20" i="6" s="1"/>
  <c r="C21" i="6" s="1"/>
  <c r="G21" i="6" s="1"/>
  <c r="C22" i="6" s="1"/>
  <c r="G22" i="6" s="1"/>
  <c r="C23" i="6" s="1"/>
  <c r="G23" i="6" s="1"/>
  <c r="C24" i="6" s="1"/>
  <c r="G24" i="6" s="1"/>
  <c r="C25" i="6" s="1"/>
  <c r="G25" i="6" s="1"/>
  <c r="C26" i="6" s="1"/>
  <c r="G26" i="6" s="1"/>
  <c r="C27" i="6" s="1"/>
  <c r="G27" i="6" s="1"/>
  <c r="C28" i="6" s="1"/>
  <c r="G28" i="6" s="1"/>
  <c r="C29" i="6" s="1"/>
  <c r="G29" i="6" s="1"/>
  <c r="C30" i="6" s="1"/>
  <c r="G30" i="6" s="1"/>
  <c r="C31" i="6" s="1"/>
  <c r="G31" i="6" s="1"/>
  <c r="C32" i="6" s="1"/>
  <c r="G32" i="6" s="1"/>
  <c r="C33" i="6" s="1"/>
  <c r="G33" i="6" s="1"/>
  <c r="C34" i="6" s="1"/>
  <c r="G34" i="6" s="1"/>
  <c r="C35" i="6" s="1"/>
  <c r="G35" i="6" s="1"/>
  <c r="C36" i="6" s="1"/>
  <c r="G36" i="6" s="1"/>
  <c r="C37" i="6" s="1"/>
  <c r="G37" i="6" s="1"/>
  <c r="C38" i="6" s="1"/>
  <c r="G38" i="6" s="1"/>
  <c r="C39" i="6" s="1"/>
  <c r="G39" i="6" s="1"/>
  <c r="C40" i="6" s="1"/>
  <c r="G40" i="6" s="1"/>
  <c r="C41" i="6" s="1"/>
  <c r="G41" i="6" s="1"/>
  <c r="C42" i="6" s="1"/>
  <c r="G42" i="6" s="1"/>
  <c r="C43" i="6" s="1"/>
  <c r="G43" i="6" s="1"/>
  <c r="C44" i="6" s="1"/>
  <c r="G44" i="6" s="1"/>
  <c r="C45" i="6" s="1"/>
  <c r="G45" i="6" s="1"/>
  <c r="C46" i="6" s="1"/>
  <c r="G46" i="6" s="1"/>
  <c r="C47" i="6" s="1"/>
  <c r="G47" i="6" s="1"/>
  <c r="C48" i="6" s="1"/>
  <c r="G48" i="6" s="1"/>
  <c r="C49" i="6" s="1"/>
  <c r="G49" i="6" s="1"/>
  <c r="C50" i="6" s="1"/>
  <c r="G50" i="6" s="1"/>
  <c r="C51" i="6" s="1"/>
  <c r="G51" i="6" s="1"/>
  <c r="C52" i="6" s="1"/>
  <c r="G52" i="6" s="1"/>
  <c r="C53" i="6" s="1"/>
  <c r="G53" i="6" s="1"/>
  <c r="C54" i="6" s="1"/>
  <c r="G54" i="6" s="1"/>
  <c r="C55" i="6" s="1"/>
  <c r="G55" i="6" s="1"/>
  <c r="C56" i="6" s="1"/>
  <c r="G56" i="6" s="1"/>
  <c r="C57" i="6" s="1"/>
  <c r="G57" i="6" s="1"/>
  <c r="C58" i="6" s="1"/>
  <c r="G58" i="6" s="1"/>
  <c r="C59" i="6" s="1"/>
  <c r="G59" i="6" s="1"/>
  <c r="C60" i="6" s="1"/>
  <c r="G60" i="6" s="1"/>
  <c r="C61" i="6" s="1"/>
  <c r="G61" i="6" s="1"/>
  <c r="C62" i="6" s="1"/>
  <c r="G62" i="6" s="1"/>
  <c r="C63" i="6" s="1"/>
  <c r="G63" i="6" s="1"/>
  <c r="C64" i="6" s="1"/>
  <c r="G64" i="6" s="1"/>
  <c r="C65" i="6" s="1"/>
  <c r="G65" i="6" s="1"/>
  <c r="C66" i="6" s="1"/>
  <c r="G66" i="6" s="1"/>
  <c r="C67" i="6" s="1"/>
  <c r="G67" i="6" s="1"/>
  <c r="C68" i="6" s="1"/>
  <c r="G68" i="6" s="1"/>
  <c r="C69" i="6" s="1"/>
  <c r="G69" i="6" s="1"/>
  <c r="C70" i="6" s="1"/>
  <c r="G70" i="6" s="1"/>
  <c r="C71" i="6" s="1"/>
  <c r="G71" i="6" s="1"/>
  <c r="C72" i="6" s="1"/>
  <c r="G72" i="6" s="1"/>
  <c r="C73" i="6" s="1"/>
  <c r="G73" i="6" s="1"/>
  <c r="C74" i="6" s="1"/>
  <c r="G74" i="6" s="1"/>
  <c r="C75" i="6" s="1"/>
  <c r="G75" i="6" s="1"/>
  <c r="C76" i="6" s="1"/>
  <c r="G76" i="6" s="1"/>
  <c r="C77" i="6" s="1"/>
  <c r="G77" i="6" s="1"/>
  <c r="C78" i="6" s="1"/>
  <c r="G78" i="6" s="1"/>
  <c r="C79" i="6" s="1"/>
  <c r="G79" i="6" s="1"/>
  <c r="C80" i="6" s="1"/>
  <c r="G80" i="6" s="1"/>
  <c r="C81" i="6" s="1"/>
  <c r="G81" i="6" s="1"/>
  <c r="C82" i="6" s="1"/>
  <c r="G82" i="6" s="1"/>
  <c r="C83" i="6" s="1"/>
  <c r="G83" i="6" s="1"/>
  <c r="C84" i="6" s="1"/>
  <c r="G84" i="6" s="1"/>
  <c r="C85" i="6" s="1"/>
  <c r="G85" i="6" s="1"/>
  <c r="C86" i="6" s="1"/>
  <c r="G86" i="6" s="1"/>
  <c r="C87" i="6" s="1"/>
  <c r="G87" i="6" s="1"/>
  <c r="C88" i="6" s="1"/>
  <c r="G88" i="6" s="1"/>
  <c r="C89" i="6" s="1"/>
  <c r="G89" i="6" s="1"/>
  <c r="C90" i="6" s="1"/>
  <c r="G90" i="6" s="1"/>
  <c r="C91" i="6" s="1"/>
  <c r="G91" i="6" s="1"/>
  <c r="C92" i="6" s="1"/>
  <c r="G92" i="6" s="1"/>
  <c r="C93" i="6" s="1"/>
  <c r="G93" i="6" s="1"/>
  <c r="C94" i="6" s="1"/>
  <c r="G94" i="6" s="1"/>
  <c r="C95" i="6" s="1"/>
  <c r="G95" i="6" s="1"/>
  <c r="C96" i="6" s="1"/>
  <c r="G96" i="6" s="1"/>
  <c r="C97" i="6" s="1"/>
  <c r="G97" i="6" s="1"/>
  <c r="C98" i="6" s="1"/>
  <c r="G98" i="6" s="1"/>
  <c r="C99" i="6" s="1"/>
  <c r="G99" i="6" s="1"/>
  <c r="C100" i="6" s="1"/>
  <c r="G100" i="6" s="1"/>
  <c r="C101" i="6" s="1"/>
  <c r="G101" i="6" s="1"/>
  <c r="C102" i="6" s="1"/>
  <c r="G102" i="6" s="1"/>
  <c r="C103" i="6" s="1"/>
  <c r="G103" i="6" s="1"/>
  <c r="C104" i="6" s="1"/>
  <c r="G104" i="6" s="1"/>
  <c r="C105" i="6" s="1"/>
  <c r="G105" i="6" s="1"/>
  <c r="C106" i="6" s="1"/>
  <c r="G106" i="6" s="1"/>
  <c r="C107" i="6" s="1"/>
  <c r="G107" i="6" s="1"/>
  <c r="C108" i="6" s="1"/>
  <c r="G108" i="6" s="1"/>
  <c r="C109" i="6" s="1"/>
  <c r="G109" i="6" s="1"/>
  <c r="C110" i="6" s="1"/>
  <c r="G110" i="6" s="1"/>
  <c r="C111" i="6" s="1"/>
  <c r="G111" i="6" s="1"/>
  <c r="C112" i="6" s="1"/>
  <c r="G112" i="6" s="1"/>
  <c r="C113" i="6" s="1"/>
  <c r="G113" i="6" s="1"/>
  <c r="C114" i="6" s="1"/>
  <c r="G114" i="6" s="1"/>
  <c r="C115" i="6" s="1"/>
  <c r="G115" i="6" s="1"/>
  <c r="C116" i="6" s="1"/>
  <c r="G116" i="6" s="1"/>
  <c r="C117" i="6" s="1"/>
  <c r="G117" i="6" s="1"/>
  <c r="C118" i="6" s="1"/>
  <c r="G118" i="6" s="1"/>
  <c r="C119" i="6" s="1"/>
  <c r="G119" i="6" s="1"/>
  <c r="C120" i="6" s="1"/>
  <c r="G120" i="6" s="1"/>
  <c r="C121" i="6" s="1"/>
  <c r="G121" i="6" s="1"/>
  <c r="C122" i="6" s="1"/>
  <c r="G122" i="6" s="1"/>
  <c r="C123" i="6" s="1"/>
  <c r="G123" i="6" s="1"/>
  <c r="C124" i="6" s="1"/>
  <c r="G124" i="6" s="1"/>
  <c r="C125" i="6" s="1"/>
  <c r="G125" i="6" s="1"/>
  <c r="C126" i="6" s="1"/>
  <c r="G126" i="6" s="1"/>
  <c r="C127" i="6" s="1"/>
  <c r="G127" i="6" s="1"/>
  <c r="C128" i="6" s="1"/>
  <c r="G128" i="6" s="1"/>
  <c r="C129" i="6" s="1"/>
  <c r="G129" i="6" s="1"/>
  <c r="C130" i="6" s="1"/>
  <c r="G130" i="6" s="1"/>
  <c r="C131" i="6" s="1"/>
  <c r="G131" i="6" s="1"/>
  <c r="C132" i="6" s="1"/>
  <c r="G132" i="6" s="1"/>
  <c r="C133" i="6" s="1"/>
  <c r="G133" i="6" s="1"/>
  <c r="C134" i="6" s="1"/>
  <c r="G134" i="6" s="1"/>
  <c r="C135" i="6" s="1"/>
  <c r="G135" i="6" s="1"/>
  <c r="C136" i="6" s="1"/>
  <c r="G136" i="6" s="1"/>
  <c r="C137" i="6" s="1"/>
  <c r="G137" i="6" s="1"/>
  <c r="C138" i="6" s="1"/>
  <c r="G138" i="6" s="1"/>
  <c r="C139" i="6" s="1"/>
  <c r="G139" i="6" s="1"/>
  <c r="C140" i="6" s="1"/>
  <c r="G140" i="6" s="1"/>
  <c r="C141" i="6" s="1"/>
  <c r="G141" i="6" s="1"/>
  <c r="C142" i="6" s="1"/>
  <c r="G142" i="6" s="1"/>
  <c r="C143" i="6" s="1"/>
  <c r="G143" i="6" s="1"/>
  <c r="C144" i="6" s="1"/>
  <c r="G144" i="6" s="1"/>
  <c r="C145" i="6" s="1"/>
  <c r="G145" i="6" s="1"/>
  <c r="C146" i="6" s="1"/>
  <c r="G146" i="6" s="1"/>
  <c r="C147" i="6" s="1"/>
  <c r="G147" i="6" s="1"/>
  <c r="C148" i="6" s="1"/>
  <c r="G148" i="6" s="1"/>
  <c r="C149" i="6" s="1"/>
  <c r="G149" i="6" s="1"/>
  <c r="C150" i="6" s="1"/>
  <c r="G150" i="6" s="1"/>
  <c r="C151" i="6" s="1"/>
  <c r="G151" i="6" s="1"/>
  <c r="C152" i="6" s="1"/>
  <c r="G152" i="6" s="1"/>
  <c r="C153" i="6" s="1"/>
  <c r="G153" i="6" s="1"/>
  <c r="C154" i="6" s="1"/>
  <c r="G154" i="6" s="1"/>
  <c r="C155" i="6" s="1"/>
  <c r="G155" i="6" s="1"/>
  <c r="C156" i="6" s="1"/>
  <c r="G156" i="6" s="1"/>
  <c r="C157" i="6" s="1"/>
  <c r="G157" i="6" s="1"/>
  <c r="C158" i="6" s="1"/>
  <c r="G158" i="6" s="1"/>
  <c r="C159" i="6" s="1"/>
  <c r="G159" i="6" s="1"/>
  <c r="C160" i="6" s="1"/>
  <c r="G160" i="6" s="1"/>
  <c r="C161" i="6" s="1"/>
  <c r="G161" i="6" s="1"/>
  <c r="C162" i="6" s="1"/>
  <c r="G162" i="6" s="1"/>
  <c r="C163" i="6" s="1"/>
  <c r="G163" i="6" s="1"/>
  <c r="C164" i="6" s="1"/>
  <c r="G164" i="6" s="1"/>
  <c r="C165" i="6" s="1"/>
  <c r="G165" i="6" s="1"/>
  <c r="C166" i="6" s="1"/>
  <c r="G166" i="6" s="1"/>
  <c r="C167" i="6" s="1"/>
  <c r="G167" i="6" s="1"/>
  <c r="C168" i="6" s="1"/>
  <c r="G168" i="6" s="1"/>
  <c r="C169" i="6" s="1"/>
  <c r="G169" i="6" s="1"/>
  <c r="C170" i="6" s="1"/>
  <c r="G170" i="6" s="1"/>
  <c r="C171" i="6" s="1"/>
  <c r="G171" i="6" s="1"/>
  <c r="C172" i="6" s="1"/>
  <c r="G172" i="6" s="1"/>
  <c r="C173" i="6" s="1"/>
  <c r="G173" i="6" s="1"/>
  <c r="C174" i="6" s="1"/>
  <c r="G174" i="6" s="1"/>
  <c r="C175" i="6" s="1"/>
  <c r="G175" i="6" s="1"/>
  <c r="C176" i="6" s="1"/>
  <c r="G176" i="6" s="1"/>
  <c r="C177" i="6" s="1"/>
  <c r="G177" i="6" s="1"/>
  <c r="C178" i="6" s="1"/>
  <c r="G178" i="6" s="1"/>
  <c r="C179" i="6" s="1"/>
  <c r="G179" i="6" s="1"/>
  <c r="C180" i="6" s="1"/>
  <c r="G180" i="6" s="1"/>
  <c r="C181" i="6" s="1"/>
  <c r="G181" i="6" s="1"/>
  <c r="C182" i="6" s="1"/>
  <c r="G182" i="6" s="1"/>
  <c r="C183" i="6" s="1"/>
  <c r="G183" i="6" s="1"/>
  <c r="C184" i="6" s="1"/>
  <c r="G184" i="6" s="1"/>
  <c r="C185" i="6" s="1"/>
  <c r="G185" i="6" s="1"/>
  <c r="C186" i="6" s="1"/>
  <c r="G186" i="6" s="1"/>
  <c r="C187" i="6" s="1"/>
  <c r="G187" i="6" s="1"/>
  <c r="C188" i="6" s="1"/>
  <c r="G188" i="6" s="1"/>
  <c r="C189" i="6" s="1"/>
  <c r="G189" i="6" s="1"/>
  <c r="C190" i="6" s="1"/>
  <c r="G190" i="6" s="1"/>
  <c r="C191" i="6" s="1"/>
  <c r="G191" i="6" s="1"/>
  <c r="C192" i="6" s="1"/>
  <c r="G192" i="6" s="1"/>
  <c r="C193" i="6" s="1"/>
  <c r="G193" i="6" s="1"/>
  <c r="C194" i="6" s="1"/>
  <c r="G194" i="6" s="1"/>
  <c r="C195" i="6" s="1"/>
  <c r="G195" i="6" s="1"/>
  <c r="C196" i="6" s="1"/>
  <c r="G196" i="6" s="1"/>
  <c r="C197" i="6" s="1"/>
  <c r="G197" i="6" s="1"/>
  <c r="C198" i="6" s="1"/>
  <c r="G198" i="6" s="1"/>
  <c r="C199" i="6" s="1"/>
  <c r="G199" i="6" s="1"/>
  <c r="C200" i="6" s="1"/>
  <c r="G200" i="6" s="1"/>
  <c r="C201" i="6" s="1"/>
  <c r="G201" i="6" s="1"/>
  <c r="C202" i="6" s="1"/>
  <c r="G202" i="6" s="1"/>
  <c r="C203" i="6" s="1"/>
  <c r="G203" i="6" s="1"/>
  <c r="C204" i="6" s="1"/>
  <c r="G204" i="6" s="1"/>
  <c r="C205" i="6" s="1"/>
  <c r="G205" i="6" s="1"/>
  <c r="C206" i="6" s="1"/>
  <c r="G206" i="6" s="1"/>
  <c r="C207" i="6" s="1"/>
  <c r="G207" i="6" s="1"/>
  <c r="C208" i="6" s="1"/>
  <c r="G208" i="6" s="1"/>
  <c r="C209" i="6" s="1"/>
  <c r="G209" i="6" s="1"/>
  <c r="C210" i="6" s="1"/>
  <c r="G210" i="6" s="1"/>
  <c r="C211" i="6" s="1"/>
  <c r="G211" i="6" s="1"/>
  <c r="C212" i="6" s="1"/>
  <c r="G212" i="6" s="1"/>
  <c r="C213" i="6" s="1"/>
  <c r="G213" i="6" s="1"/>
  <c r="C214" i="6" s="1"/>
  <c r="G214" i="6" s="1"/>
  <c r="C215" i="6" s="1"/>
  <c r="G215" i="6" s="1"/>
  <c r="C216" i="6" s="1"/>
  <c r="G216" i="6" s="1"/>
  <c r="C217" i="6" s="1"/>
  <c r="G217" i="6" s="1"/>
  <c r="C218" i="6" s="1"/>
  <c r="G218" i="6" s="1"/>
  <c r="C219" i="6" s="1"/>
  <c r="G219" i="6" s="1"/>
  <c r="C220" i="6" s="1"/>
  <c r="G220" i="6" s="1"/>
  <c r="C221" i="6" s="1"/>
  <c r="G221" i="6" s="1"/>
  <c r="C222" i="6" s="1"/>
  <c r="G222" i="6" s="1"/>
  <c r="C223" i="6" s="1"/>
  <c r="G223" i="6" s="1"/>
  <c r="C224" i="6" s="1"/>
  <c r="G224" i="6" s="1"/>
  <c r="C225" i="6" s="1"/>
  <c r="G225" i="6" s="1"/>
  <c r="C226" i="6" s="1"/>
  <c r="G226" i="6" s="1"/>
  <c r="C227" i="6" s="1"/>
  <c r="G227" i="6" s="1"/>
  <c r="C228" i="6" s="1"/>
  <c r="G228" i="6" s="1"/>
  <c r="C229" i="6" s="1"/>
  <c r="G229" i="6" s="1"/>
  <c r="C230" i="6" s="1"/>
  <c r="G230" i="6" s="1"/>
  <c r="C231" i="6" s="1"/>
  <c r="G231" i="6" s="1"/>
  <c r="C232" i="6" s="1"/>
  <c r="G232" i="6" s="1"/>
  <c r="C233" i="6" s="1"/>
  <c r="G233" i="6" s="1"/>
  <c r="C234" i="6" s="1"/>
  <c r="G234" i="6" s="1"/>
  <c r="C235" i="6" s="1"/>
  <c r="G235" i="6" s="1"/>
  <c r="C236" i="6" s="1"/>
  <c r="G236" i="6" s="1"/>
  <c r="C237" i="6" s="1"/>
  <c r="G237" i="6" s="1"/>
  <c r="C238" i="6" s="1"/>
  <c r="G238" i="6" s="1"/>
  <c r="C239" i="6" s="1"/>
  <c r="G239" i="6" s="1"/>
  <c r="C240" i="6" s="1"/>
  <c r="G240" i="6" s="1"/>
  <c r="C241" i="6" s="1"/>
  <c r="G241" i="6" s="1"/>
  <c r="C242" i="6" s="1"/>
  <c r="G242" i="6" s="1"/>
  <c r="C243" i="6" s="1"/>
  <c r="G243" i="6" s="1"/>
  <c r="C244" i="6" s="1"/>
  <c r="G244" i="6" s="1"/>
  <c r="C245" i="6" s="1"/>
  <c r="G245" i="6" s="1"/>
  <c r="C246" i="6" s="1"/>
  <c r="G246" i="6" s="1"/>
  <c r="C247" i="6" s="1"/>
  <c r="G247" i="6" s="1"/>
  <c r="C248" i="6" s="1"/>
  <c r="G248" i="6" s="1"/>
  <c r="C249" i="6" s="1"/>
  <c r="G249" i="6" s="1"/>
  <c r="C250" i="6" s="1"/>
  <c r="G250" i="6" s="1"/>
  <c r="C251" i="6" s="1"/>
  <c r="G251" i="6" s="1"/>
  <c r="C252" i="6" s="1"/>
  <c r="G252" i="6" s="1"/>
  <c r="C253" i="6" s="1"/>
  <c r="G253" i="6" s="1"/>
  <c r="C254" i="6" s="1"/>
  <c r="G254" i="6" s="1"/>
  <c r="C255" i="6" s="1"/>
  <c r="G255" i="6" s="1"/>
  <c r="C256" i="6" s="1"/>
  <c r="G256" i="6" s="1"/>
  <c r="C257" i="6" s="1"/>
  <c r="G257" i="6" s="1"/>
  <c r="C258" i="6" s="1"/>
  <c r="G258" i="6" s="1"/>
  <c r="C259" i="6" s="1"/>
  <c r="G259" i="6" s="1"/>
  <c r="C260" i="6" s="1"/>
  <c r="G260" i="6" s="1"/>
  <c r="C261" i="6" s="1"/>
  <c r="G261" i="6" s="1"/>
  <c r="C262" i="6" s="1"/>
  <c r="G262" i="6" s="1"/>
  <c r="C263" i="6" s="1"/>
  <c r="G263" i="6" s="1"/>
  <c r="C264" i="6" s="1"/>
  <c r="G264" i="6" s="1"/>
  <c r="C265" i="6" s="1"/>
  <c r="G265" i="6" s="1"/>
  <c r="C266" i="6" s="1"/>
  <c r="G266" i="6" s="1"/>
  <c r="C267" i="6" s="1"/>
  <c r="G267" i="6" s="1"/>
  <c r="C268" i="6" s="1"/>
  <c r="G268" i="6" s="1"/>
  <c r="C269" i="6" s="1"/>
  <c r="G269" i="6" s="1"/>
  <c r="C270" i="6" s="1"/>
  <c r="G270" i="6" s="1"/>
  <c r="C271" i="6" s="1"/>
  <c r="G271" i="6" s="1"/>
  <c r="C272" i="6" s="1"/>
  <c r="G272" i="6" s="1"/>
  <c r="C273" i="6" s="1"/>
  <c r="G273" i="6" s="1"/>
  <c r="C274" i="6" s="1"/>
  <c r="G274" i="6" s="1"/>
  <c r="C275" i="6" s="1"/>
  <c r="G275" i="6" s="1"/>
  <c r="C276" i="6" s="1"/>
  <c r="G276" i="6" s="1"/>
  <c r="C277" i="6" s="1"/>
  <c r="G277" i="6" s="1"/>
  <c r="C278" i="6" s="1"/>
  <c r="G278" i="6" s="1"/>
  <c r="C279" i="6" s="1"/>
  <c r="G279" i="6" s="1"/>
  <c r="C280" i="6" s="1"/>
  <c r="G280" i="6" s="1"/>
  <c r="C281" i="6" s="1"/>
  <c r="G281" i="6" s="1"/>
  <c r="C282" i="6" s="1"/>
  <c r="G282" i="6" s="1"/>
  <c r="C283" i="6" s="1"/>
  <c r="G283" i="6" s="1"/>
  <c r="C284" i="6" s="1"/>
  <c r="G284" i="6" s="1"/>
  <c r="C285" i="6" s="1"/>
  <c r="G285" i="6" s="1"/>
  <c r="C286" i="6" s="1"/>
  <c r="G286" i="6" s="1"/>
  <c r="C287" i="6" s="1"/>
  <c r="G287" i="6" s="1"/>
  <c r="C288" i="6" s="1"/>
  <c r="G288" i="6" s="1"/>
  <c r="C289" i="6" s="1"/>
  <c r="G289" i="6" s="1"/>
  <c r="C290" i="6" s="1"/>
  <c r="G290" i="6" s="1"/>
  <c r="C291" i="6" s="1"/>
  <c r="G291" i="6" s="1"/>
  <c r="C292" i="6" s="1"/>
  <c r="G292" i="6" s="1"/>
  <c r="C293" i="6" s="1"/>
  <c r="G293" i="6" s="1"/>
  <c r="C294" i="6" s="1"/>
  <c r="G294" i="6" s="1"/>
  <c r="C295" i="6" s="1"/>
  <c r="G295" i="6" s="1"/>
  <c r="C296" i="6" s="1"/>
  <c r="G296" i="6" s="1"/>
  <c r="C297" i="6" s="1"/>
  <c r="G297" i="6" s="1"/>
  <c r="C298" i="6" s="1"/>
  <c r="G298" i="6" s="1"/>
  <c r="C299" i="6" s="1"/>
  <c r="G299" i="6" s="1"/>
  <c r="C300" i="6" s="1"/>
  <c r="G300" i="6" s="1"/>
  <c r="C301" i="6" s="1"/>
  <c r="G301" i="6" s="1"/>
  <c r="C302" i="6" s="1"/>
  <c r="G302" i="6" s="1"/>
  <c r="C303" i="6" s="1"/>
  <c r="G303" i="6" s="1"/>
  <c r="C304" i="6" s="1"/>
  <c r="G304" i="6" s="1"/>
  <c r="C305" i="6" s="1"/>
  <c r="G305" i="6" s="1"/>
  <c r="C306" i="6" s="1"/>
  <c r="G306" i="6" s="1"/>
  <c r="C307" i="6" s="1"/>
  <c r="G307" i="6" s="1"/>
  <c r="C308" i="6" s="1"/>
  <c r="G308" i="6" s="1"/>
  <c r="C309" i="6" s="1"/>
  <c r="G309" i="6" s="1"/>
  <c r="C310" i="6" s="1"/>
  <c r="G310" i="6" s="1"/>
  <c r="C311" i="6" s="1"/>
  <c r="G311" i="6" s="1"/>
  <c r="C312" i="6" s="1"/>
  <c r="G312" i="6" s="1"/>
  <c r="C313" i="6" s="1"/>
  <c r="G313" i="6" s="1"/>
  <c r="C314" i="6" s="1"/>
  <c r="G314" i="6" s="1"/>
  <c r="C315" i="6" s="1"/>
  <c r="G315" i="6" s="1"/>
  <c r="C316" i="6" s="1"/>
  <c r="G316" i="6" s="1"/>
  <c r="C317" i="6" s="1"/>
  <c r="G317" i="6" s="1"/>
  <c r="C318" i="6" s="1"/>
  <c r="G318" i="6" s="1"/>
  <c r="C319" i="6" s="1"/>
  <c r="G319" i="6" s="1"/>
  <c r="C320" i="6" s="1"/>
  <c r="G320" i="6" s="1"/>
  <c r="C321" i="6" s="1"/>
  <c r="G321" i="6" s="1"/>
  <c r="C322" i="6" s="1"/>
  <c r="G322" i="6" s="1"/>
  <c r="C323" i="6" s="1"/>
  <c r="G323" i="6" s="1"/>
  <c r="C324" i="6" s="1"/>
  <c r="G324" i="6" s="1"/>
  <c r="C325" i="6" s="1"/>
  <c r="G325" i="6" s="1"/>
  <c r="C326" i="6" s="1"/>
  <c r="G326" i="6" s="1"/>
  <c r="C327" i="6" s="1"/>
  <c r="G327" i="6" s="1"/>
  <c r="C328" i="6" s="1"/>
  <c r="G328" i="6" s="1"/>
  <c r="C329" i="6" s="1"/>
  <c r="G329" i="6" s="1"/>
  <c r="C330" i="6" s="1"/>
  <c r="G330" i="6" s="1"/>
  <c r="C331" i="6" s="1"/>
  <c r="G331" i="6" s="1"/>
  <c r="C332" i="6" s="1"/>
  <c r="G332" i="6" s="1"/>
  <c r="C333" i="6" s="1"/>
  <c r="G333" i="6" s="1"/>
  <c r="C334" i="6" s="1"/>
  <c r="G334" i="6" s="1"/>
  <c r="C335" i="6" s="1"/>
  <c r="G335" i="6" s="1"/>
  <c r="C336" i="6" s="1"/>
  <c r="G336" i="6" s="1"/>
  <c r="C337" i="6" s="1"/>
  <c r="G337" i="6" s="1"/>
  <c r="C338" i="6" s="1"/>
  <c r="G338" i="6" s="1"/>
  <c r="C339" i="6" s="1"/>
  <c r="G339" i="6" s="1"/>
  <c r="C340" i="6" s="1"/>
  <c r="G340" i="6" s="1"/>
  <c r="C341" i="6" s="1"/>
  <c r="G341" i="6" s="1"/>
  <c r="C342" i="6" s="1"/>
  <c r="G342" i="6" s="1"/>
  <c r="C343" i="6" s="1"/>
  <c r="G343" i="6" s="1"/>
  <c r="C344" i="6" s="1"/>
  <c r="G344" i="6" s="1"/>
  <c r="C345" i="6" s="1"/>
  <c r="G345" i="6" s="1"/>
  <c r="C346" i="6" s="1"/>
  <c r="G346" i="6" s="1"/>
  <c r="C347" i="6" s="1"/>
  <c r="G347" i="6" s="1"/>
  <c r="C348" i="6" s="1"/>
  <c r="G348" i="6" s="1"/>
  <c r="C349" i="6" s="1"/>
  <c r="G349" i="6" s="1"/>
  <c r="C350" i="6" s="1"/>
  <c r="G350" i="6" s="1"/>
  <c r="C351" i="6" s="1"/>
  <c r="G351" i="6" s="1"/>
  <c r="C352" i="6" s="1"/>
  <c r="G352" i="6" s="1"/>
  <c r="C353" i="6" s="1"/>
  <c r="G353" i="6" s="1"/>
  <c r="C354" i="6" s="1"/>
  <c r="G354" i="6" s="1"/>
  <c r="C355" i="6" s="1"/>
  <c r="G355" i="6" s="1"/>
  <c r="C356" i="6" s="1"/>
  <c r="G356" i="6" s="1"/>
  <c r="C357" i="6" s="1"/>
  <c r="G357" i="6" s="1"/>
  <c r="C358" i="6" s="1"/>
  <c r="G358" i="6" s="1"/>
  <c r="C359" i="6" s="1"/>
  <c r="G359" i="6" s="1"/>
  <c r="C360" i="6" s="1"/>
  <c r="G360" i="6" s="1"/>
  <c r="C361" i="6" s="1"/>
  <c r="G361" i="6" s="1"/>
  <c r="C362" i="6" s="1"/>
  <c r="G362" i="6" s="1"/>
  <c r="C363" i="6" s="1"/>
  <c r="G363" i="6" s="1"/>
  <c r="C364" i="6" s="1"/>
  <c r="G364" i="6" s="1"/>
  <c r="C365" i="6" s="1"/>
  <c r="G365" i="6" s="1"/>
  <c r="C366" i="6" s="1"/>
  <c r="G366" i="6" s="1"/>
  <c r="C367" i="6" s="1"/>
  <c r="G367" i="6" s="1"/>
  <c r="C368" i="6" s="1"/>
  <c r="G368" i="6" s="1"/>
  <c r="C369" i="6" s="1"/>
  <c r="G369" i="6" s="1"/>
  <c r="C370" i="6" s="1"/>
  <c r="G370" i="6" s="1"/>
  <c r="C371" i="6" s="1"/>
  <c r="G371" i="6" s="1"/>
  <c r="C372" i="6" s="1"/>
  <c r="G37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2" authorId="0" shapeId="0" xr:uid="{00000000-0006-0000-0100-000001000000}">
      <text>
        <r>
          <rPr>
            <b/>
            <sz val="9"/>
            <color indexed="81"/>
            <rFont val="Tahoma"/>
            <family val="2"/>
          </rPr>
          <t>Author:</t>
        </r>
        <r>
          <rPr>
            <sz val="9"/>
            <color indexed="81"/>
            <rFont val="Tahoma"/>
            <family val="2"/>
          </rPr>
          <t xml:space="preserve">
First workday (disregard bank holidays) of each month</t>
        </r>
      </text>
    </comment>
    <comment ref="C12" authorId="0" shapeId="0" xr:uid="{00000000-0006-0000-0100-000002000000}">
      <text>
        <r>
          <rPr>
            <b/>
            <sz val="9"/>
            <color indexed="81"/>
            <rFont val="Tahoma"/>
            <family val="2"/>
          </rPr>
          <t>Author:</t>
        </r>
        <r>
          <rPr>
            <sz val="9"/>
            <color indexed="81"/>
            <rFont val="Tahoma"/>
            <family val="2"/>
          </rPr>
          <t xml:space="preserve">
Principal balance before the payment is made.</t>
        </r>
      </text>
    </comment>
    <comment ref="G12" authorId="0" shapeId="0" xr:uid="{00000000-0006-0000-0100-000003000000}">
      <text>
        <r>
          <rPr>
            <b/>
            <sz val="9"/>
            <color indexed="81"/>
            <rFont val="Tahoma"/>
            <family val="2"/>
          </rPr>
          <t>Author:</t>
        </r>
        <r>
          <rPr>
            <sz val="9"/>
            <color indexed="81"/>
            <rFont val="Tahoma"/>
            <family val="2"/>
          </rPr>
          <t xml:space="preserve">
Principal balance after the payment is made.</t>
        </r>
      </text>
    </comment>
  </commentList>
</comments>
</file>

<file path=xl/sharedStrings.xml><?xml version="1.0" encoding="utf-8"?>
<sst xmlns="http://schemas.openxmlformats.org/spreadsheetml/2006/main" count="66" uniqueCount="65">
  <si>
    <t>input cell</t>
  </si>
  <si>
    <t>output cell</t>
  </si>
  <si>
    <t>You may add column or row labels and/or range names to input and output cells.</t>
  </si>
  <si>
    <t>While you should test your models carefully by entering data into input cells, leave all input cells empty in the final submission file.</t>
  </si>
  <si>
    <t>Please complete the assignment by building the required model in each of the worksheets provided</t>
  </si>
  <si>
    <t>You may (and should) change the display format of input and output cells.</t>
  </si>
  <si>
    <t>You may add calculation or check cells but you may not add/change/delete input and output cells.</t>
  </si>
  <si>
    <t>You may add validation rules to input cells.</t>
  </si>
  <si>
    <t>Date</t>
  </si>
  <si>
    <t>Pmt#</t>
  </si>
  <si>
    <t>Beg. Bal.</t>
  </si>
  <si>
    <t>Principal</t>
  </si>
  <si>
    <t>Interest</t>
  </si>
  <si>
    <t>Loan Amt:</t>
  </si>
  <si>
    <t>APR:</t>
  </si>
  <si>
    <t>Loan Date:</t>
  </si>
  <si>
    <t>Total Interest:</t>
  </si>
  <si>
    <t>Last Payment Date:</t>
  </si>
  <si>
    <t>Monthly Payment Amount:</t>
  </si>
  <si>
    <t>Payment</t>
  </si>
  <si>
    <t>after 360 months</t>
  </si>
  <si>
    <t>Year:</t>
  </si>
  <si>
    <t>Workdays:</t>
  </si>
  <si>
    <t>Work hours:</t>
  </si>
  <si>
    <t>assume 8 hours per day</t>
  </si>
  <si>
    <t>New Year’s Day</t>
  </si>
  <si>
    <t>Birthday of Martin Luther King, Jr.</t>
  </si>
  <si>
    <t>Washington’s Birthday</t>
  </si>
  <si>
    <t>Memorial Day</t>
  </si>
  <si>
    <t>Independence Day</t>
  </si>
  <si>
    <t>Labor Day</t>
  </si>
  <si>
    <t>Columbus Day</t>
  </si>
  <si>
    <t>Veterans Day</t>
  </si>
  <si>
    <t>Thanksgiving Day</t>
  </si>
  <si>
    <t>Christmas Day</t>
  </si>
  <si>
    <t>Holiday</t>
  </si>
  <si>
    <t>Annual interest rate:</t>
  </si>
  <si>
    <t>Monthly Payment:</t>
  </si>
  <si>
    <t>Current Balance:</t>
  </si>
  <si>
    <t>Age in years:</t>
  </si>
  <si>
    <t>Retirement Age:</t>
  </si>
  <si>
    <t>assume today is your birthday</t>
  </si>
  <si>
    <t># of monthly payments:</t>
  </si>
  <si>
    <t>Future Value</t>
  </si>
  <si>
    <t>Name</t>
  </si>
  <si>
    <t>John</t>
  </si>
  <si>
    <t>Bob</t>
  </si>
  <si>
    <t>Barb</t>
  </si>
  <si>
    <t>Tracy</t>
  </si>
  <si>
    <t>Date/Time Started</t>
  </si>
  <si>
    <t>Date/Time Finished</t>
  </si>
  <si>
    <t>Hours Worked</t>
  </si>
  <si>
    <t>Total Hours Worked:</t>
  </si>
  <si>
    <t>Address line</t>
  </si>
  <si>
    <t>100 Some Tree St. Yorba Linda, CA 94000</t>
  </si>
  <si>
    <t>House #</t>
  </si>
  <si>
    <t>State</t>
  </si>
  <si>
    <t>ZIP</t>
  </si>
  <si>
    <t>Street Name</t>
  </si>
  <si>
    <t>End. Bal.</t>
  </si>
  <si>
    <t>1001 Some Other Tree St. Anahem, CA 94500</t>
  </si>
  <si>
    <t>10100 Oak St. Orange, CA 92000</t>
  </si>
  <si>
    <t>10 Elm St. Tustin, CA 91000</t>
  </si>
  <si>
    <t>City</t>
  </si>
  <si>
    <t>Time and Time Functions 
Goal Seek and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</si>
</sst>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7" x14ac:knownFonts="1">
    <font>
      <sz val="11"/>
      <color theme="1"/>
      <name val="Calibri"/>
      <family val="2"/>
      <scheme val="minor"/>
    </font>
    <font>
      <sz val="11"/>
      <color rgb="FF3F3F76"/>
      <name val="Calibri"/>
      <family val="2"/>
      <scheme val="minor"/>
    </font>
    <font>
      <b/>
      <sz val="11"/>
      <color rgb="FF3F3F3F"/>
      <name val="Calibri"/>
      <family val="2"/>
      <scheme val="minor"/>
    </font>
    <font>
      <sz val="9"/>
      <color indexed="81"/>
      <name val="Tahoma"/>
      <family val="2"/>
    </font>
    <font>
      <b/>
      <sz val="9"/>
      <color indexed="81"/>
      <name val="Tahoma"/>
      <family val="2"/>
    </font>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44" fontId="5" fillId="0" borderId="0" applyFont="0" applyFill="0" applyBorder="0" applyAlignment="0" applyProtection="0"/>
  </cellStyleXfs>
  <cellXfs count="17">
    <xf numFmtId="0" fontId="0" fillId="0" borderId="0" xfId="0"/>
    <xf numFmtId="0" fontId="0" fillId="0" borderId="0" xfId="0" applyAlignment="1">
      <alignment horizontal="right"/>
    </xf>
    <xf numFmtId="0" fontId="1" fillId="2" borderId="1" xfId="1"/>
    <xf numFmtId="0" fontId="2" fillId="3" borderId="2" xfId="2"/>
    <xf numFmtId="0" fontId="0" fillId="0" borderId="0" xfId="0" applyFill="1" applyBorder="1" applyAlignment="1">
      <alignment horizontal="right"/>
    </xf>
    <xf numFmtId="8" fontId="2" fillId="3" borderId="2" xfId="2" applyNumberFormat="1"/>
    <xf numFmtId="10" fontId="1" fillId="2" borderId="1" xfId="1" applyNumberFormat="1"/>
    <xf numFmtId="14" fontId="1" fillId="2" borderId="1" xfId="1" applyNumberFormat="1"/>
    <xf numFmtId="14" fontId="2" fillId="3" borderId="2" xfId="2" applyNumberFormat="1"/>
    <xf numFmtId="44" fontId="2" fillId="3" borderId="2" xfId="3" applyFont="1" applyFill="1" applyBorder="1"/>
    <xf numFmtId="44" fontId="1" fillId="2" borderId="1" xfId="3" applyFont="1" applyFill="1" applyBorder="1"/>
    <xf numFmtId="44" fontId="2" fillId="3" borderId="2" xfId="2" applyNumberFormat="1"/>
    <xf numFmtId="9" fontId="1" fillId="2" borderId="1" xfId="1" applyNumberFormat="1"/>
    <xf numFmtId="22" fontId="1" fillId="2" borderId="1" xfId="1" applyNumberFormat="1"/>
    <xf numFmtId="0" fontId="0" fillId="0" borderId="0" xfId="0" applyAlignment="1">
      <alignment horizontal="center"/>
    </xf>
    <xf numFmtId="0" fontId="6" fillId="0" borderId="0" xfId="0" applyFont="1" applyAlignment="1">
      <alignment horizontal="center" wrapText="1"/>
    </xf>
    <xf numFmtId="0" fontId="0" fillId="0" borderId="0" xfId="0" applyAlignment="1">
      <alignment horizontal="center"/>
    </xf>
  </cellXfs>
  <cellStyles count="4">
    <cellStyle name="Currency" xfId="3" builtinId="4"/>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466725</xdr:colOff>
      <xdr:row>1</xdr:row>
      <xdr:rowOff>57150</xdr:rowOff>
    </xdr:from>
    <xdr:to>
      <xdr:col>16</xdr:col>
      <xdr:colOff>123825</xdr:colOff>
      <xdr:row>5</xdr:row>
      <xdr:rowOff>152400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91225" y="247650"/>
          <a:ext cx="514350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Build a model that shows the details of the standard 30-year mortgage</a:t>
          </a:r>
          <a:r>
            <a:rPr lang="en-US" sz="1100" baseline="0"/>
            <a:t> when the loan amount, APR &amp; loan date are given, and payments are due at the end of each month. For the date, assume that - althought payments are due the end of each month - they are actually made on the first workday of each month (disregarding federal holidays).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2066925</xdr:colOff>
      <xdr:row>1</xdr:row>
      <xdr:rowOff>114300</xdr:rowOff>
    </xdr:from>
    <xdr:to>
      <xdr:col>13</xdr:col>
      <xdr:colOff>390525</xdr:colOff>
      <xdr:row>9</xdr:row>
      <xdr:rowOff>66675</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334125" y="304800"/>
          <a:ext cx="34480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 to the Office of</a:t>
          </a:r>
          <a:r>
            <a:rPr lang="en-US" sz="1100" baseline="0"/>
            <a:t> Personnel Management (opm.gov) site: http://www.opm.gov/policy-data-oversight/snow-dismissal-procedures/federal-holidays/ and update the dates of federal holidays. Next, use this list of dates to determine the number of workdays and workhours in 2016. Assume that all Saturdays, Sundays and federal holidays are non-work days.  The model should work for 2017 when values in input cells are changed.</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581025</xdr:colOff>
      <xdr:row>1</xdr:row>
      <xdr:rowOff>76200</xdr:rowOff>
    </xdr:from>
    <xdr:to>
      <xdr:col>14</xdr:col>
      <xdr:colOff>400050</xdr:colOff>
      <xdr:row>9</xdr:row>
      <xdr:rowOff>76200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800725" y="266700"/>
          <a:ext cx="34766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Suppose</a:t>
          </a:r>
          <a:r>
            <a:rPr lang="en-US" sz="1100" baseline="0"/>
            <a:t> that on your birthday you checked the balance on your retirement account and you decided to make a $1,000 payment at the end of every month until you retire at the specified age. If you disreagard the inflation (i.e. we adjust payments and interest with the inflation rate) and assume a 2% annual growth rate of your retirement fund, how much money will you have at the time you retire?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104775</xdr:colOff>
      <xdr:row>0</xdr:row>
      <xdr:rowOff>85725</xdr:rowOff>
    </xdr:from>
    <xdr:to>
      <xdr:col>9</xdr:col>
      <xdr:colOff>219075</xdr:colOff>
      <xdr:row>3</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323975" y="85725"/>
          <a:ext cx="558165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Build a model</a:t>
          </a:r>
          <a:r>
            <a:rPr lang="en-US" sz="1100" baseline="0"/>
            <a:t> to calculate hours worked per shift and total hours worked. Please note that the company operates 24/7.</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514349</xdr:colOff>
      <xdr:row>0</xdr:row>
      <xdr:rowOff>66674</xdr:rowOff>
    </xdr:from>
    <xdr:to>
      <xdr:col>9</xdr:col>
      <xdr:colOff>552450</xdr:colOff>
      <xdr:row>5</xdr:row>
      <xdr:rowOff>76200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733549" y="66674"/>
          <a:ext cx="6619876" cy="962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Build a model to parse address</a:t>
          </a:r>
          <a:r>
            <a:rPr lang="en-US" sz="1100" baseline="0"/>
            <a:t> lines (extract the details) assuming that the street name is always followed by "St." (there are no avenues,  boulevards, etc.). Assume that there are no apartment numbers and that all ZIP codes are 5 digits and the two-character state code is preceeded by ", " Please note that street and city names may contain more than one word, e.g. </a:t>
          </a:r>
          <a:r>
            <a:rPr lang="en-US" sz="1100" baseline="0">
              <a:solidFill>
                <a:schemeClr val="dk1"/>
              </a:solidFill>
              <a:effectLst/>
              <a:latin typeface="+mn-lt"/>
              <a:ea typeface="+mn-ea"/>
              <a:cs typeface="+mn-cs"/>
            </a:rPr>
            <a:t>100 Some Tree St. Yorba Linda, CA 94000</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3"/>
  <sheetViews>
    <sheetView tabSelected="1" workbookViewId="0">
      <selection activeCell="O8" sqref="O8"/>
    </sheetView>
  </sheetViews>
  <sheetFormatPr defaultRowHeight="15" x14ac:dyDescent="0.25"/>
  <cols>
    <col min="2" max="2" width="11.42578125" customWidth="1"/>
  </cols>
  <sheetData>
    <row r="2" spans="2:8" x14ac:dyDescent="0.25">
      <c r="B2" s="15" t="s">
        <v>64</v>
      </c>
      <c r="C2" s="16"/>
      <c r="D2" s="16"/>
      <c r="E2" s="16"/>
      <c r="F2" s="16"/>
      <c r="G2" s="16"/>
      <c r="H2" s="16"/>
    </row>
    <row r="3" spans="2:8" x14ac:dyDescent="0.25">
      <c r="B3" s="16"/>
      <c r="C3" s="16"/>
      <c r="D3" s="16"/>
      <c r="E3" s="16"/>
      <c r="F3" s="16"/>
      <c r="G3" s="16"/>
      <c r="H3" s="16"/>
    </row>
    <row r="4" spans="2:8" x14ac:dyDescent="0.25">
      <c r="B4" s="16"/>
      <c r="C4" s="16"/>
      <c r="D4" s="16"/>
      <c r="E4" s="16"/>
      <c r="F4" s="16"/>
      <c r="G4" s="16"/>
      <c r="H4" s="16"/>
    </row>
    <row r="5" spans="2:8" x14ac:dyDescent="0.25">
      <c r="B5" s="16"/>
      <c r="C5" s="16"/>
      <c r="D5" s="16"/>
      <c r="E5" s="16"/>
      <c r="F5" s="16"/>
      <c r="G5" s="16"/>
      <c r="H5" s="16"/>
    </row>
    <row r="6" spans="2:8" x14ac:dyDescent="0.25">
      <c r="B6" s="16"/>
      <c r="C6" s="16"/>
      <c r="D6" s="16"/>
      <c r="E6" s="16"/>
      <c r="F6" s="16"/>
      <c r="G6" s="16"/>
      <c r="H6" s="16"/>
    </row>
    <row r="7" spans="2:8" x14ac:dyDescent="0.25">
      <c r="B7" s="16"/>
      <c r="C7" s="16"/>
      <c r="D7" s="16"/>
      <c r="E7" s="16"/>
      <c r="F7" s="16"/>
      <c r="G7" s="16"/>
      <c r="H7" s="16"/>
    </row>
    <row r="8" spans="2:8" x14ac:dyDescent="0.25">
      <c r="B8" s="14"/>
      <c r="C8" s="14"/>
      <c r="D8" s="14"/>
      <c r="E8" s="14"/>
      <c r="F8" s="14"/>
      <c r="G8" s="14"/>
      <c r="H8" s="14"/>
    </row>
    <row r="9" spans="2:8" x14ac:dyDescent="0.25">
      <c r="B9" s="14"/>
      <c r="C9" s="14"/>
      <c r="D9" s="14"/>
      <c r="E9" s="14"/>
      <c r="F9" s="14"/>
      <c r="G9" s="14"/>
      <c r="H9" s="14"/>
    </row>
    <row r="10" spans="2:8" x14ac:dyDescent="0.25">
      <c r="B10" t="s">
        <v>4</v>
      </c>
    </row>
    <row r="12" spans="2:8" x14ac:dyDescent="0.25">
      <c r="B12" t="s">
        <v>6</v>
      </c>
    </row>
    <row r="14" spans="2:8" x14ac:dyDescent="0.25">
      <c r="B14" s="2" t="s">
        <v>0</v>
      </c>
    </row>
    <row r="15" spans="2:8" x14ac:dyDescent="0.25">
      <c r="B15" s="3" t="s">
        <v>1</v>
      </c>
    </row>
    <row r="17" spans="2:2" x14ac:dyDescent="0.25">
      <c r="B17" t="s">
        <v>5</v>
      </c>
    </row>
    <row r="19" spans="2:2" x14ac:dyDescent="0.25">
      <c r="B19" t="s">
        <v>2</v>
      </c>
    </row>
    <row r="21" spans="2:2" x14ac:dyDescent="0.25">
      <c r="B21" t="s">
        <v>7</v>
      </c>
    </row>
    <row r="23" spans="2:2" x14ac:dyDescent="0.25">
      <c r="B23" t="s">
        <v>3</v>
      </c>
    </row>
  </sheetData>
  <mergeCells count="1">
    <mergeCell ref="B2: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372"/>
  <sheetViews>
    <sheetView workbookViewId="0"/>
  </sheetViews>
  <sheetFormatPr defaultRowHeight="15" x14ac:dyDescent="0.25"/>
  <cols>
    <col min="2" max="2" width="9.7109375" bestFit="1" customWidth="1"/>
    <col min="3" max="3" width="14" customWidth="1"/>
    <col min="4" max="4" width="14.28515625" bestFit="1" customWidth="1"/>
    <col min="5" max="5" width="10.5703125" bestFit="1" customWidth="1"/>
    <col min="6" max="6" width="9.85546875" bestFit="1" customWidth="1"/>
    <col min="7" max="7" width="15.28515625" customWidth="1"/>
  </cols>
  <sheetData>
    <row r="2" spans="1:7" x14ac:dyDescent="0.25">
      <c r="C2" s="1" t="s">
        <v>13</v>
      </c>
      <c r="D2" s="10">
        <v>650000</v>
      </c>
    </row>
    <row r="3" spans="1:7" x14ac:dyDescent="0.25">
      <c r="C3" s="1" t="s">
        <v>14</v>
      </c>
      <c r="D3" s="6">
        <v>3.2500000000000001E-2</v>
      </c>
    </row>
    <row r="4" spans="1:7" x14ac:dyDescent="0.25">
      <c r="C4" s="1" t="s">
        <v>15</v>
      </c>
      <c r="D4" s="7">
        <v>42622</v>
      </c>
    </row>
    <row r="6" spans="1:7" x14ac:dyDescent="0.25">
      <c r="C6" s="4" t="s">
        <v>18</v>
      </c>
      <c r="D6" s="5">
        <f>-PMT(APR/12,MAX(PmtNo),LoanAmt)</f>
        <v>2828.8410739704736</v>
      </c>
    </row>
    <row r="7" spans="1:7" x14ac:dyDescent="0.25">
      <c r="C7" s="4" t="s">
        <v>16</v>
      </c>
      <c r="D7" s="9">
        <f>SUM(Interest)</f>
        <v>368382.78662937065</v>
      </c>
      <c r="E7" t="s">
        <v>20</v>
      </c>
    </row>
    <row r="8" spans="1:7" x14ac:dyDescent="0.25">
      <c r="C8" s="4" t="s">
        <v>17</v>
      </c>
      <c r="D8" s="8">
        <f>B372</f>
        <v>53573</v>
      </c>
    </row>
    <row r="12" spans="1:7" x14ac:dyDescent="0.25">
      <c r="A12" t="s">
        <v>9</v>
      </c>
      <c r="B12" t="s">
        <v>8</v>
      </c>
      <c r="C12" t="s">
        <v>10</v>
      </c>
      <c r="D12" t="s">
        <v>19</v>
      </c>
      <c r="E12" t="s">
        <v>11</v>
      </c>
      <c r="F12" t="s">
        <v>12</v>
      </c>
      <c r="G12" t="s">
        <v>59</v>
      </c>
    </row>
    <row r="13" spans="1:7" x14ac:dyDescent="0.25">
      <c r="A13">
        <v>1</v>
      </c>
      <c r="B13" s="8">
        <f t="shared" ref="B13:B76" si="0">WORKDAY(DATE(YEAR(LoanDate),MONTH(LoanDate)+A13,1)-1,1)</f>
        <v>42646</v>
      </c>
      <c r="C13" s="9">
        <f>LoanAmt</f>
        <v>650000</v>
      </c>
      <c r="D13" s="9">
        <f t="shared" ref="D13:D76" si="1">MonthlyPayment</f>
        <v>2828.8410739704736</v>
      </c>
      <c r="E13" s="5">
        <f t="shared" ref="E13:E76" si="2">-PPMT(APR/12,$A13,MAX(PmtNo),LoanAmt)</f>
        <v>1068.4244073038074</v>
      </c>
      <c r="F13" s="5">
        <f t="shared" ref="F13:F76" si="3">-IPMT(APR/12,$A13,MAX(PmtNo),LoanAmt)</f>
        <v>1760.4166666666667</v>
      </c>
      <c r="G13" s="11">
        <f>C13-E13</f>
        <v>648931.5755926962</v>
      </c>
    </row>
    <row r="14" spans="1:7" x14ac:dyDescent="0.25">
      <c r="A14">
        <v>2</v>
      </c>
      <c r="B14" s="8">
        <f t="shared" si="0"/>
        <v>42675</v>
      </c>
      <c r="C14" s="11">
        <f>G13</f>
        <v>648931.5755926962</v>
      </c>
      <c r="D14" s="9">
        <f t="shared" si="1"/>
        <v>2828.8410739704736</v>
      </c>
      <c r="E14" s="5">
        <f t="shared" si="2"/>
        <v>1071.3180567402551</v>
      </c>
      <c r="F14" s="5">
        <f t="shared" si="3"/>
        <v>1757.5230172302186</v>
      </c>
      <c r="G14" s="11">
        <f>C14-E14</f>
        <v>647860.25753595599</v>
      </c>
    </row>
    <row r="15" spans="1:7" x14ac:dyDescent="0.25">
      <c r="A15">
        <v>3</v>
      </c>
      <c r="B15" s="8">
        <f t="shared" si="0"/>
        <v>42705</v>
      </c>
      <c r="C15" s="11">
        <f t="shared" ref="C15:C78" si="4">G14</f>
        <v>647860.25753595599</v>
      </c>
      <c r="D15" s="9">
        <f t="shared" si="1"/>
        <v>2828.8410739704736</v>
      </c>
      <c r="E15" s="5">
        <f t="shared" si="2"/>
        <v>1074.2195431439266</v>
      </c>
      <c r="F15" s="5">
        <f t="shared" si="3"/>
        <v>1754.6215308265473</v>
      </c>
      <c r="G15" s="11">
        <f t="shared" ref="G15:G78" si="5">C15-E15</f>
        <v>646786.03799281211</v>
      </c>
    </row>
    <row r="16" spans="1:7" x14ac:dyDescent="0.25">
      <c r="A16">
        <v>4</v>
      </c>
      <c r="B16" s="8">
        <f t="shared" si="0"/>
        <v>42737</v>
      </c>
      <c r="C16" s="11">
        <f t="shared" si="4"/>
        <v>646786.03799281211</v>
      </c>
      <c r="D16" s="9">
        <f t="shared" si="1"/>
        <v>2828.8410739704736</v>
      </c>
      <c r="E16" s="5">
        <f t="shared" si="2"/>
        <v>1077.1288877399415</v>
      </c>
      <c r="F16" s="5">
        <f t="shared" si="3"/>
        <v>1751.7121862305326</v>
      </c>
      <c r="G16" s="11">
        <f t="shared" si="5"/>
        <v>645708.90910507215</v>
      </c>
    </row>
    <row r="17" spans="1:7" x14ac:dyDescent="0.25">
      <c r="A17">
        <v>5</v>
      </c>
      <c r="B17" s="8">
        <f t="shared" si="0"/>
        <v>42767</v>
      </c>
      <c r="C17" s="11">
        <f t="shared" si="4"/>
        <v>645708.90910507215</v>
      </c>
      <c r="D17" s="9">
        <f t="shared" si="1"/>
        <v>2828.8410739704736</v>
      </c>
      <c r="E17" s="5">
        <f t="shared" si="2"/>
        <v>1080.0461118109038</v>
      </c>
      <c r="F17" s="5">
        <f t="shared" si="3"/>
        <v>1748.7949621595701</v>
      </c>
      <c r="G17" s="11">
        <f t="shared" si="5"/>
        <v>644628.86299326119</v>
      </c>
    </row>
    <row r="18" spans="1:7" x14ac:dyDescent="0.25">
      <c r="A18">
        <v>6</v>
      </c>
      <c r="B18" s="8">
        <f t="shared" si="0"/>
        <v>42795</v>
      </c>
      <c r="C18" s="11">
        <f t="shared" si="4"/>
        <v>644628.86299326119</v>
      </c>
      <c r="D18" s="9">
        <f t="shared" si="1"/>
        <v>2828.8410739704736</v>
      </c>
      <c r="E18" s="5">
        <f t="shared" si="2"/>
        <v>1082.9712366970582</v>
      </c>
      <c r="F18" s="5">
        <f t="shared" si="3"/>
        <v>1745.8698372734159</v>
      </c>
      <c r="G18" s="11">
        <f t="shared" si="5"/>
        <v>643545.89175656415</v>
      </c>
    </row>
    <row r="19" spans="1:7" x14ac:dyDescent="0.25">
      <c r="A19">
        <v>7</v>
      </c>
      <c r="B19" s="8">
        <f t="shared" si="0"/>
        <v>42828</v>
      </c>
      <c r="C19" s="11">
        <f t="shared" si="4"/>
        <v>643545.89175656415</v>
      </c>
      <c r="D19" s="9">
        <f t="shared" si="1"/>
        <v>2828.8410739704736</v>
      </c>
      <c r="E19" s="5">
        <f t="shared" si="2"/>
        <v>1085.904283796446</v>
      </c>
      <c r="F19" s="5">
        <f t="shared" si="3"/>
        <v>1742.9367901740277</v>
      </c>
      <c r="G19" s="11">
        <f t="shared" si="5"/>
        <v>642459.98747276771</v>
      </c>
    </row>
    <row r="20" spans="1:7" x14ac:dyDescent="0.25">
      <c r="A20">
        <v>8</v>
      </c>
      <c r="B20" s="8">
        <f t="shared" si="0"/>
        <v>42856</v>
      </c>
      <c r="C20" s="11">
        <f t="shared" si="4"/>
        <v>642459.98747276771</v>
      </c>
      <c r="D20" s="9">
        <f t="shared" si="1"/>
        <v>2828.8410739704736</v>
      </c>
      <c r="E20" s="5">
        <f t="shared" si="2"/>
        <v>1088.8452745650616</v>
      </c>
      <c r="F20" s="5">
        <f t="shared" si="3"/>
        <v>1739.9957994054123</v>
      </c>
      <c r="G20" s="11">
        <f t="shared" si="5"/>
        <v>641371.14219820267</v>
      </c>
    </row>
    <row r="21" spans="1:7" x14ac:dyDescent="0.25">
      <c r="A21">
        <v>9</v>
      </c>
      <c r="B21" s="8">
        <f t="shared" si="0"/>
        <v>42887</v>
      </c>
      <c r="C21" s="11">
        <f t="shared" si="4"/>
        <v>641371.14219820267</v>
      </c>
      <c r="D21" s="9">
        <f t="shared" si="1"/>
        <v>2828.8410739704736</v>
      </c>
      <c r="E21" s="5">
        <f t="shared" si="2"/>
        <v>1091.7942305170086</v>
      </c>
      <c r="F21" s="5">
        <f t="shared" si="3"/>
        <v>1737.0468434534653</v>
      </c>
      <c r="G21" s="11">
        <f t="shared" si="5"/>
        <v>640279.34796768567</v>
      </c>
    </row>
    <row r="22" spans="1:7" x14ac:dyDescent="0.25">
      <c r="A22">
        <v>10</v>
      </c>
      <c r="B22" s="8">
        <f t="shared" si="0"/>
        <v>42919</v>
      </c>
      <c r="C22" s="11">
        <f t="shared" si="4"/>
        <v>640279.34796768567</v>
      </c>
      <c r="D22" s="9">
        <f t="shared" si="1"/>
        <v>2828.8410739704736</v>
      </c>
      <c r="E22" s="5">
        <f t="shared" si="2"/>
        <v>1094.7511732246587</v>
      </c>
      <c r="F22" s="5">
        <f t="shared" si="3"/>
        <v>1734.0899007458152</v>
      </c>
      <c r="G22" s="11">
        <f t="shared" si="5"/>
        <v>639184.59679446102</v>
      </c>
    </row>
    <row r="23" spans="1:7" x14ac:dyDescent="0.25">
      <c r="A23">
        <v>11</v>
      </c>
      <c r="B23" s="8">
        <f t="shared" si="0"/>
        <v>42948</v>
      </c>
      <c r="C23" s="11">
        <f t="shared" si="4"/>
        <v>639184.59679446102</v>
      </c>
      <c r="D23" s="9">
        <f t="shared" si="1"/>
        <v>2828.8410739704736</v>
      </c>
      <c r="E23" s="5">
        <f t="shared" si="2"/>
        <v>1097.7161243188091</v>
      </c>
      <c r="F23" s="5">
        <f t="shared" si="3"/>
        <v>1731.124949651665</v>
      </c>
      <c r="G23" s="11">
        <f t="shared" si="5"/>
        <v>638086.88067014224</v>
      </c>
    </row>
    <row r="24" spans="1:7" x14ac:dyDescent="0.25">
      <c r="A24">
        <v>12</v>
      </c>
      <c r="B24" s="8">
        <f t="shared" si="0"/>
        <v>42979</v>
      </c>
      <c r="C24" s="11">
        <f t="shared" si="4"/>
        <v>638086.88067014224</v>
      </c>
      <c r="D24" s="9">
        <f t="shared" si="1"/>
        <v>2828.8410739704736</v>
      </c>
      <c r="E24" s="5">
        <f t="shared" si="2"/>
        <v>1100.689105488839</v>
      </c>
      <c r="F24" s="5">
        <f t="shared" si="3"/>
        <v>1728.1519684816351</v>
      </c>
      <c r="G24" s="11">
        <f t="shared" si="5"/>
        <v>636986.19156465342</v>
      </c>
    </row>
    <row r="25" spans="1:7" x14ac:dyDescent="0.25">
      <c r="A25">
        <v>13</v>
      </c>
      <c r="B25" s="8">
        <f t="shared" si="0"/>
        <v>43010</v>
      </c>
      <c r="C25" s="11">
        <f t="shared" si="4"/>
        <v>636986.19156465342</v>
      </c>
      <c r="D25" s="9">
        <f t="shared" si="1"/>
        <v>2828.8410739704736</v>
      </c>
      <c r="E25" s="5">
        <f t="shared" si="2"/>
        <v>1103.6701384828712</v>
      </c>
      <c r="F25" s="5">
        <f t="shared" si="3"/>
        <v>1725.1709354876025</v>
      </c>
      <c r="G25" s="11">
        <f t="shared" si="5"/>
        <v>635882.5214261706</v>
      </c>
    </row>
    <row r="26" spans="1:7" x14ac:dyDescent="0.25">
      <c r="A26">
        <v>14</v>
      </c>
      <c r="B26" s="8">
        <f t="shared" si="0"/>
        <v>43040</v>
      </c>
      <c r="C26" s="11">
        <f t="shared" si="4"/>
        <v>635882.5214261706</v>
      </c>
      <c r="D26" s="9">
        <f t="shared" si="1"/>
        <v>2828.8410739704736</v>
      </c>
      <c r="E26" s="5">
        <f t="shared" si="2"/>
        <v>1106.6592451079291</v>
      </c>
      <c r="F26" s="5">
        <f t="shared" si="3"/>
        <v>1722.1818288625448</v>
      </c>
      <c r="G26" s="11">
        <f t="shared" si="5"/>
        <v>634775.86218106269</v>
      </c>
    </row>
    <row r="27" spans="1:7" x14ac:dyDescent="0.25">
      <c r="A27">
        <v>15</v>
      </c>
      <c r="B27" s="8">
        <f t="shared" si="0"/>
        <v>43070</v>
      </c>
      <c r="C27" s="11">
        <f t="shared" si="4"/>
        <v>634775.86218106269</v>
      </c>
      <c r="D27" s="9">
        <f t="shared" si="1"/>
        <v>2828.8410739704736</v>
      </c>
      <c r="E27" s="5">
        <f t="shared" si="2"/>
        <v>1109.6564472300963</v>
      </c>
      <c r="F27" s="5">
        <f t="shared" si="3"/>
        <v>1719.1846267403776</v>
      </c>
      <c r="G27" s="11">
        <f t="shared" si="5"/>
        <v>633666.20573383255</v>
      </c>
    </row>
    <row r="28" spans="1:7" x14ac:dyDescent="0.25">
      <c r="A28">
        <v>16</v>
      </c>
      <c r="B28" s="8">
        <f t="shared" si="0"/>
        <v>43101</v>
      </c>
      <c r="C28" s="11">
        <f t="shared" si="4"/>
        <v>633666.20573383255</v>
      </c>
      <c r="D28" s="9">
        <f t="shared" si="1"/>
        <v>2828.8410739704736</v>
      </c>
      <c r="E28" s="5">
        <f t="shared" si="2"/>
        <v>1112.661766774678</v>
      </c>
      <c r="F28" s="5">
        <f t="shared" si="3"/>
        <v>1716.1793071957964</v>
      </c>
      <c r="G28" s="11">
        <f t="shared" si="5"/>
        <v>632553.54396705783</v>
      </c>
    </row>
    <row r="29" spans="1:7" x14ac:dyDescent="0.25">
      <c r="A29">
        <v>17</v>
      </c>
      <c r="B29" s="8">
        <f t="shared" si="0"/>
        <v>43132</v>
      </c>
      <c r="C29" s="11">
        <f t="shared" si="4"/>
        <v>632553.54396705783</v>
      </c>
      <c r="D29" s="9">
        <f t="shared" si="1"/>
        <v>2828.8410739704736</v>
      </c>
      <c r="E29" s="5">
        <f t="shared" si="2"/>
        <v>1115.6752257263593</v>
      </c>
      <c r="F29" s="5">
        <f t="shared" si="3"/>
        <v>1713.1658482441144</v>
      </c>
      <c r="G29" s="11">
        <f t="shared" si="5"/>
        <v>631437.86874133151</v>
      </c>
    </row>
    <row r="30" spans="1:7" x14ac:dyDescent="0.25">
      <c r="A30">
        <v>18</v>
      </c>
      <c r="B30" s="8">
        <f t="shared" si="0"/>
        <v>43160</v>
      </c>
      <c r="C30" s="11">
        <f t="shared" si="4"/>
        <v>631437.86874133151</v>
      </c>
      <c r="D30" s="9">
        <f t="shared" si="1"/>
        <v>2828.8410739704736</v>
      </c>
      <c r="E30" s="5">
        <f t="shared" si="2"/>
        <v>1118.6968461293682</v>
      </c>
      <c r="F30" s="5">
        <f t="shared" si="3"/>
        <v>1710.1442278411059</v>
      </c>
      <c r="G30" s="11">
        <f t="shared" si="5"/>
        <v>630319.17189520213</v>
      </c>
    </row>
    <row r="31" spans="1:7" x14ac:dyDescent="0.25">
      <c r="A31">
        <v>19</v>
      </c>
      <c r="B31" s="8">
        <f t="shared" si="0"/>
        <v>43192</v>
      </c>
      <c r="C31" s="11">
        <f t="shared" si="4"/>
        <v>630319.17189520213</v>
      </c>
      <c r="D31" s="9">
        <f t="shared" si="1"/>
        <v>2828.8410739704736</v>
      </c>
      <c r="E31" s="5">
        <f t="shared" si="2"/>
        <v>1121.7266500876353</v>
      </c>
      <c r="F31" s="5">
        <f t="shared" si="3"/>
        <v>1707.1144238828388</v>
      </c>
      <c r="G31" s="11">
        <f t="shared" si="5"/>
        <v>629197.4452451145</v>
      </c>
    </row>
    <row r="32" spans="1:7" x14ac:dyDescent="0.25">
      <c r="A32">
        <v>20</v>
      </c>
      <c r="B32" s="8">
        <f t="shared" si="0"/>
        <v>43221</v>
      </c>
      <c r="C32" s="11">
        <f t="shared" si="4"/>
        <v>629197.4452451145</v>
      </c>
      <c r="D32" s="9">
        <f t="shared" si="1"/>
        <v>2828.8410739704736</v>
      </c>
      <c r="E32" s="5">
        <f t="shared" si="2"/>
        <v>1124.7646597649559</v>
      </c>
      <c r="F32" s="5">
        <f t="shared" si="3"/>
        <v>1704.0764142055184</v>
      </c>
      <c r="G32" s="11">
        <f t="shared" si="5"/>
        <v>628072.68058534956</v>
      </c>
    </row>
    <row r="33" spans="1:7" x14ac:dyDescent="0.25">
      <c r="A33">
        <v>21</v>
      </c>
      <c r="B33" s="8">
        <f t="shared" si="0"/>
        <v>43252</v>
      </c>
      <c r="C33" s="11">
        <f t="shared" si="4"/>
        <v>628072.68058534956</v>
      </c>
      <c r="D33" s="9">
        <f t="shared" si="1"/>
        <v>2828.8410739704736</v>
      </c>
      <c r="E33" s="5">
        <f t="shared" si="2"/>
        <v>1127.8108973851527</v>
      </c>
      <c r="F33" s="5">
        <f t="shared" si="3"/>
        <v>1701.0301765853212</v>
      </c>
      <c r="G33" s="11">
        <f t="shared" si="5"/>
        <v>626944.86968796444</v>
      </c>
    </row>
    <row r="34" spans="1:7" x14ac:dyDescent="0.25">
      <c r="A34">
        <v>22</v>
      </c>
      <c r="B34" s="8">
        <f t="shared" si="0"/>
        <v>43283</v>
      </c>
      <c r="C34" s="11">
        <f t="shared" si="4"/>
        <v>626944.86968796444</v>
      </c>
      <c r="D34" s="9">
        <f t="shared" si="1"/>
        <v>2828.8410739704736</v>
      </c>
      <c r="E34" s="5">
        <f t="shared" si="2"/>
        <v>1130.8653852322375</v>
      </c>
      <c r="F34" s="5">
        <f t="shared" si="3"/>
        <v>1697.9756887382364</v>
      </c>
      <c r="G34" s="11">
        <f t="shared" si="5"/>
        <v>625814.00430273218</v>
      </c>
    </row>
    <row r="35" spans="1:7" x14ac:dyDescent="0.25">
      <c r="A35">
        <v>23</v>
      </c>
      <c r="B35" s="8">
        <f t="shared" si="0"/>
        <v>43313</v>
      </c>
      <c r="C35" s="11">
        <f t="shared" si="4"/>
        <v>625814.00430273218</v>
      </c>
      <c r="D35" s="9">
        <f t="shared" si="1"/>
        <v>2828.8410739704736</v>
      </c>
      <c r="E35" s="5">
        <f t="shared" si="2"/>
        <v>1133.9281456505748</v>
      </c>
      <c r="F35" s="5">
        <f t="shared" si="3"/>
        <v>1694.9129283198988</v>
      </c>
      <c r="G35" s="11">
        <f t="shared" si="5"/>
        <v>624680.07615708164</v>
      </c>
    </row>
    <row r="36" spans="1:7" x14ac:dyDescent="0.25">
      <c r="A36">
        <v>24</v>
      </c>
      <c r="B36" s="8">
        <f t="shared" si="0"/>
        <v>43346</v>
      </c>
      <c r="C36" s="11">
        <f t="shared" si="4"/>
        <v>624680.07615708164</v>
      </c>
      <c r="D36" s="9">
        <f t="shared" si="1"/>
        <v>2828.8410739704736</v>
      </c>
      <c r="E36" s="5">
        <f t="shared" si="2"/>
        <v>1136.9992010450449</v>
      </c>
      <c r="F36" s="5">
        <f t="shared" si="3"/>
        <v>1691.8418729254288</v>
      </c>
      <c r="G36" s="11">
        <f t="shared" si="5"/>
        <v>623543.07695603662</v>
      </c>
    </row>
    <row r="37" spans="1:7" x14ac:dyDescent="0.25">
      <c r="A37">
        <v>25</v>
      </c>
      <c r="B37" s="8">
        <f t="shared" si="0"/>
        <v>43374</v>
      </c>
      <c r="C37" s="11">
        <f t="shared" si="4"/>
        <v>623543.07695603662</v>
      </c>
      <c r="D37" s="9">
        <f t="shared" si="1"/>
        <v>2828.8410739704736</v>
      </c>
      <c r="E37" s="5">
        <f t="shared" si="2"/>
        <v>1140.0785738812087</v>
      </c>
      <c r="F37" s="5">
        <f t="shared" si="3"/>
        <v>1688.7625000892654</v>
      </c>
      <c r="G37" s="11">
        <f t="shared" si="5"/>
        <v>622402.99838215543</v>
      </c>
    </row>
    <row r="38" spans="1:7" x14ac:dyDescent="0.25">
      <c r="A38">
        <v>26</v>
      </c>
      <c r="B38" s="8">
        <f t="shared" si="0"/>
        <v>43405</v>
      </c>
      <c r="C38" s="11">
        <f t="shared" si="4"/>
        <v>622402.99838215543</v>
      </c>
      <c r="D38" s="9">
        <f t="shared" si="1"/>
        <v>2828.8410739704736</v>
      </c>
      <c r="E38" s="5">
        <f t="shared" si="2"/>
        <v>1143.1662866854704</v>
      </c>
      <c r="F38" s="5">
        <f t="shared" si="3"/>
        <v>1685.6747872850035</v>
      </c>
      <c r="G38" s="11">
        <f t="shared" si="5"/>
        <v>621259.83209546993</v>
      </c>
    </row>
    <row r="39" spans="1:7" x14ac:dyDescent="0.25">
      <c r="A39">
        <v>27</v>
      </c>
      <c r="B39" s="8">
        <f t="shared" si="0"/>
        <v>43437</v>
      </c>
      <c r="C39" s="11">
        <f t="shared" si="4"/>
        <v>621259.83209546993</v>
      </c>
      <c r="D39" s="9">
        <f t="shared" si="1"/>
        <v>2828.8410739704736</v>
      </c>
      <c r="E39" s="5">
        <f t="shared" si="2"/>
        <v>1146.2623620452434</v>
      </c>
      <c r="F39" s="5">
        <f t="shared" si="3"/>
        <v>1682.5787119252302</v>
      </c>
      <c r="G39" s="11">
        <f t="shared" si="5"/>
        <v>620113.56973342469</v>
      </c>
    </row>
    <row r="40" spans="1:7" x14ac:dyDescent="0.25">
      <c r="A40">
        <v>28</v>
      </c>
      <c r="B40" s="8">
        <f t="shared" si="0"/>
        <v>43466</v>
      </c>
      <c r="C40" s="11">
        <f t="shared" si="4"/>
        <v>620113.56973342469</v>
      </c>
      <c r="D40" s="9">
        <f t="shared" si="1"/>
        <v>2828.8410739704736</v>
      </c>
      <c r="E40" s="5">
        <f t="shared" si="2"/>
        <v>1149.3668226091161</v>
      </c>
      <c r="F40" s="5">
        <f t="shared" si="3"/>
        <v>1679.474251361358</v>
      </c>
      <c r="G40" s="11">
        <f t="shared" si="5"/>
        <v>618964.2029108156</v>
      </c>
    </row>
    <row r="41" spans="1:7" x14ac:dyDescent="0.25">
      <c r="A41">
        <v>29</v>
      </c>
      <c r="B41" s="8">
        <f t="shared" si="0"/>
        <v>43497</v>
      </c>
      <c r="C41" s="11">
        <f t="shared" si="4"/>
        <v>618964.2029108156</v>
      </c>
      <c r="D41" s="9">
        <f t="shared" si="1"/>
        <v>2828.8410739704736</v>
      </c>
      <c r="E41" s="5">
        <f t="shared" si="2"/>
        <v>1152.4796910870159</v>
      </c>
      <c r="F41" s="5">
        <f t="shared" si="3"/>
        <v>1676.361382883458</v>
      </c>
      <c r="G41" s="11">
        <f t="shared" si="5"/>
        <v>617811.72321972856</v>
      </c>
    </row>
    <row r="42" spans="1:7" x14ac:dyDescent="0.25">
      <c r="A42">
        <v>30</v>
      </c>
      <c r="B42" s="8">
        <f t="shared" si="0"/>
        <v>43525</v>
      </c>
      <c r="C42" s="11">
        <f t="shared" si="4"/>
        <v>617811.72321972856</v>
      </c>
      <c r="D42" s="9">
        <f t="shared" si="1"/>
        <v>2828.8410739704736</v>
      </c>
      <c r="E42" s="5">
        <f t="shared" si="2"/>
        <v>1155.6009902503763</v>
      </c>
      <c r="F42" s="5">
        <f t="shared" si="3"/>
        <v>1673.2400837200976</v>
      </c>
      <c r="G42" s="11">
        <f t="shared" si="5"/>
        <v>616656.12222947821</v>
      </c>
    </row>
    <row r="43" spans="1:7" x14ac:dyDescent="0.25">
      <c r="A43">
        <v>31</v>
      </c>
      <c r="B43" s="8">
        <f t="shared" si="0"/>
        <v>43556</v>
      </c>
      <c r="C43" s="11">
        <f t="shared" si="4"/>
        <v>616656.12222947821</v>
      </c>
      <c r="D43" s="9">
        <f t="shared" si="1"/>
        <v>2828.8410739704736</v>
      </c>
      <c r="E43" s="5">
        <f t="shared" si="2"/>
        <v>1158.7307429323043</v>
      </c>
      <c r="F43" s="5">
        <f t="shared" si="3"/>
        <v>1670.1103310381695</v>
      </c>
      <c r="G43" s="11">
        <f t="shared" si="5"/>
        <v>615497.39148654591</v>
      </c>
    </row>
    <row r="44" spans="1:7" x14ac:dyDescent="0.25">
      <c r="A44">
        <v>32</v>
      </c>
      <c r="B44" s="8">
        <f t="shared" si="0"/>
        <v>43586</v>
      </c>
      <c r="C44" s="11">
        <f t="shared" si="4"/>
        <v>615497.39148654591</v>
      </c>
      <c r="D44" s="9">
        <f t="shared" si="1"/>
        <v>2828.8410739704736</v>
      </c>
      <c r="E44" s="5">
        <f t="shared" si="2"/>
        <v>1161.8689720277462</v>
      </c>
      <c r="F44" s="5">
        <f t="shared" si="3"/>
        <v>1666.9721019427279</v>
      </c>
      <c r="G44" s="11">
        <f t="shared" si="5"/>
        <v>614335.52251451812</v>
      </c>
    </row>
    <row r="45" spans="1:7" x14ac:dyDescent="0.25">
      <c r="A45">
        <v>33</v>
      </c>
      <c r="B45" s="8">
        <f t="shared" si="0"/>
        <v>43619</v>
      </c>
      <c r="C45" s="11">
        <f t="shared" si="4"/>
        <v>614335.52251451812</v>
      </c>
      <c r="D45" s="9">
        <f t="shared" si="1"/>
        <v>2828.8410739704736</v>
      </c>
      <c r="E45" s="5">
        <f t="shared" si="2"/>
        <v>1165.0157004936545</v>
      </c>
      <c r="F45" s="5">
        <f t="shared" si="3"/>
        <v>1663.8253734768193</v>
      </c>
      <c r="G45" s="11">
        <f t="shared" si="5"/>
        <v>613170.50681402441</v>
      </c>
    </row>
    <row r="46" spans="1:7" x14ac:dyDescent="0.25">
      <c r="A46">
        <v>34</v>
      </c>
      <c r="B46" s="8">
        <f t="shared" si="0"/>
        <v>43647</v>
      </c>
      <c r="C46" s="11">
        <f t="shared" si="4"/>
        <v>613170.50681402441</v>
      </c>
      <c r="D46" s="9">
        <f t="shared" si="1"/>
        <v>2828.8410739704736</v>
      </c>
      <c r="E46" s="5">
        <f t="shared" si="2"/>
        <v>1168.170951349158</v>
      </c>
      <c r="F46" s="5">
        <f t="shared" si="3"/>
        <v>1660.6701226213158</v>
      </c>
      <c r="G46" s="11">
        <f t="shared" si="5"/>
        <v>612002.33586267522</v>
      </c>
    </row>
    <row r="47" spans="1:7" x14ac:dyDescent="0.25">
      <c r="A47">
        <v>35</v>
      </c>
      <c r="B47" s="8">
        <f t="shared" si="0"/>
        <v>43678</v>
      </c>
      <c r="C47" s="11">
        <f t="shared" si="4"/>
        <v>612002.33586267522</v>
      </c>
      <c r="D47" s="9">
        <f t="shared" si="1"/>
        <v>2828.8410739704736</v>
      </c>
      <c r="E47" s="5">
        <f t="shared" si="2"/>
        <v>1171.334747675729</v>
      </c>
      <c r="F47" s="5">
        <f t="shared" si="3"/>
        <v>1657.5063262947449</v>
      </c>
      <c r="G47" s="11">
        <f t="shared" si="5"/>
        <v>610831.00111499953</v>
      </c>
    </row>
    <row r="48" spans="1:7" x14ac:dyDescent="0.25">
      <c r="A48">
        <v>36</v>
      </c>
      <c r="B48" s="8">
        <f t="shared" si="0"/>
        <v>43710</v>
      </c>
      <c r="C48" s="11">
        <f t="shared" si="4"/>
        <v>610831.00111499953</v>
      </c>
      <c r="D48" s="9">
        <f t="shared" si="1"/>
        <v>2828.8410739704736</v>
      </c>
      <c r="E48" s="5">
        <f t="shared" si="2"/>
        <v>1174.5071126173507</v>
      </c>
      <c r="F48" s="5">
        <f t="shared" si="3"/>
        <v>1654.3339613531232</v>
      </c>
      <c r="G48" s="11">
        <f t="shared" si="5"/>
        <v>609656.49400238215</v>
      </c>
    </row>
    <row r="49" spans="1:7" x14ac:dyDescent="0.25">
      <c r="A49">
        <v>37</v>
      </c>
      <c r="B49" s="8">
        <f t="shared" si="0"/>
        <v>43739</v>
      </c>
      <c r="C49" s="11">
        <f t="shared" si="4"/>
        <v>609656.49400238215</v>
      </c>
      <c r="D49" s="9">
        <f t="shared" si="1"/>
        <v>2828.8410739704736</v>
      </c>
      <c r="E49" s="5">
        <f t="shared" si="2"/>
        <v>1177.6880693806893</v>
      </c>
      <c r="F49" s="5">
        <f t="shared" si="3"/>
        <v>1651.1530045897841</v>
      </c>
      <c r="G49" s="11">
        <f t="shared" si="5"/>
        <v>608478.80593300145</v>
      </c>
    </row>
    <row r="50" spans="1:7" x14ac:dyDescent="0.25">
      <c r="A50">
        <v>38</v>
      </c>
      <c r="B50" s="8">
        <f t="shared" si="0"/>
        <v>43770</v>
      </c>
      <c r="C50" s="11">
        <f t="shared" si="4"/>
        <v>608478.80593300145</v>
      </c>
      <c r="D50" s="9">
        <f t="shared" si="1"/>
        <v>2828.8410739704736</v>
      </c>
      <c r="E50" s="5">
        <f t="shared" si="2"/>
        <v>1180.877641235262</v>
      </c>
      <c r="F50" s="5">
        <f t="shared" si="3"/>
        <v>1647.9634327352121</v>
      </c>
      <c r="G50" s="11">
        <f t="shared" si="5"/>
        <v>607297.92829176621</v>
      </c>
    </row>
    <row r="51" spans="1:7" x14ac:dyDescent="0.25">
      <c r="A51">
        <v>39</v>
      </c>
      <c r="B51" s="8">
        <f t="shared" si="0"/>
        <v>43801</v>
      </c>
      <c r="C51" s="11">
        <f t="shared" si="4"/>
        <v>607297.92829176621</v>
      </c>
      <c r="D51" s="9">
        <f t="shared" si="1"/>
        <v>2828.8410739704736</v>
      </c>
      <c r="E51" s="5">
        <f t="shared" si="2"/>
        <v>1184.0758515136076</v>
      </c>
      <c r="F51" s="5">
        <f t="shared" si="3"/>
        <v>1644.7652224568662</v>
      </c>
      <c r="G51" s="11">
        <f t="shared" si="5"/>
        <v>606113.85244025255</v>
      </c>
    </row>
    <row r="52" spans="1:7" x14ac:dyDescent="0.25">
      <c r="A52">
        <v>40</v>
      </c>
      <c r="B52" s="8">
        <f t="shared" si="0"/>
        <v>43831</v>
      </c>
      <c r="C52" s="11">
        <f t="shared" si="4"/>
        <v>606113.85244025255</v>
      </c>
      <c r="D52" s="9">
        <f t="shared" si="1"/>
        <v>2828.8410739704736</v>
      </c>
      <c r="E52" s="5">
        <f t="shared" si="2"/>
        <v>1187.282723611457</v>
      </c>
      <c r="F52" s="5">
        <f t="shared" si="3"/>
        <v>1641.5583503590167</v>
      </c>
      <c r="G52" s="11">
        <f t="shared" si="5"/>
        <v>604926.5697166411</v>
      </c>
    </row>
    <row r="53" spans="1:7" x14ac:dyDescent="0.25">
      <c r="A53">
        <v>41</v>
      </c>
      <c r="B53" s="8">
        <f t="shared" si="0"/>
        <v>43864</v>
      </c>
      <c r="C53" s="11">
        <f t="shared" si="4"/>
        <v>604926.5697166411</v>
      </c>
      <c r="D53" s="9">
        <f t="shared" si="1"/>
        <v>2828.8410739704736</v>
      </c>
      <c r="E53" s="5">
        <f t="shared" si="2"/>
        <v>1190.4982809879045</v>
      </c>
      <c r="F53" s="5">
        <f t="shared" si="3"/>
        <v>1638.3427929825691</v>
      </c>
      <c r="G53" s="11">
        <f t="shared" si="5"/>
        <v>603736.07143565314</v>
      </c>
    </row>
    <row r="54" spans="1:7" x14ac:dyDescent="0.25">
      <c r="A54">
        <v>42</v>
      </c>
      <c r="B54" s="8">
        <f t="shared" si="0"/>
        <v>43892</v>
      </c>
      <c r="C54" s="11">
        <f t="shared" si="4"/>
        <v>603736.07143565314</v>
      </c>
      <c r="D54" s="9">
        <f t="shared" si="1"/>
        <v>2828.8410739704736</v>
      </c>
      <c r="E54" s="5">
        <f t="shared" si="2"/>
        <v>1193.7225471655802</v>
      </c>
      <c r="F54" s="5">
        <f t="shared" si="3"/>
        <v>1635.1185268048937</v>
      </c>
      <c r="G54" s="11">
        <f t="shared" si="5"/>
        <v>602542.34888848756</v>
      </c>
    </row>
    <row r="55" spans="1:7" x14ac:dyDescent="0.25">
      <c r="A55">
        <v>43</v>
      </c>
      <c r="B55" s="8">
        <f t="shared" si="0"/>
        <v>43922</v>
      </c>
      <c r="C55" s="11">
        <f t="shared" si="4"/>
        <v>602542.34888848756</v>
      </c>
      <c r="D55" s="9">
        <f t="shared" si="1"/>
        <v>2828.8410739704736</v>
      </c>
      <c r="E55" s="5">
        <f t="shared" si="2"/>
        <v>1196.9555457308202</v>
      </c>
      <c r="F55" s="5">
        <f t="shared" si="3"/>
        <v>1631.8855282396535</v>
      </c>
      <c r="G55" s="11">
        <f t="shared" si="5"/>
        <v>601345.39334275678</v>
      </c>
    </row>
    <row r="56" spans="1:7" x14ac:dyDescent="0.25">
      <c r="A56">
        <v>44</v>
      </c>
      <c r="B56" s="8">
        <f t="shared" si="0"/>
        <v>43952</v>
      </c>
      <c r="C56" s="11">
        <f t="shared" si="4"/>
        <v>601345.39334275678</v>
      </c>
      <c r="D56" s="9">
        <f t="shared" si="1"/>
        <v>2828.8410739704736</v>
      </c>
      <c r="E56" s="5">
        <f t="shared" si="2"/>
        <v>1200.1973003338412</v>
      </c>
      <c r="F56" s="5">
        <f t="shared" si="3"/>
        <v>1628.6437736366324</v>
      </c>
      <c r="G56" s="11">
        <f t="shared" si="5"/>
        <v>600145.1960424229</v>
      </c>
    </row>
    <row r="57" spans="1:7" x14ac:dyDescent="0.25">
      <c r="A57">
        <v>45</v>
      </c>
      <c r="B57" s="8">
        <f t="shared" si="0"/>
        <v>43983</v>
      </c>
      <c r="C57" s="11">
        <f t="shared" si="4"/>
        <v>600145.1960424229</v>
      </c>
      <c r="D57" s="9">
        <f t="shared" si="1"/>
        <v>2828.8410739704736</v>
      </c>
      <c r="E57" s="5">
        <f t="shared" si="2"/>
        <v>1203.4478346889118</v>
      </c>
      <c r="F57" s="5">
        <f t="shared" si="3"/>
        <v>1625.3932392815618</v>
      </c>
      <c r="G57" s="11">
        <f t="shared" si="5"/>
        <v>598941.74820773397</v>
      </c>
    </row>
    <row r="58" spans="1:7" x14ac:dyDescent="0.25">
      <c r="A58">
        <v>46</v>
      </c>
      <c r="B58" s="8">
        <f t="shared" si="0"/>
        <v>44013</v>
      </c>
      <c r="C58" s="11">
        <f t="shared" si="4"/>
        <v>598941.74820773397</v>
      </c>
      <c r="D58" s="9">
        <f t="shared" si="1"/>
        <v>2828.8410739704736</v>
      </c>
      <c r="E58" s="5">
        <f t="shared" si="2"/>
        <v>1206.7071725745279</v>
      </c>
      <c r="F58" s="5">
        <f t="shared" si="3"/>
        <v>1622.1339013959462</v>
      </c>
      <c r="G58" s="11">
        <f t="shared" si="5"/>
        <v>597735.04103515949</v>
      </c>
    </row>
    <row r="59" spans="1:7" x14ac:dyDescent="0.25">
      <c r="A59">
        <v>47</v>
      </c>
      <c r="B59" s="8">
        <f t="shared" si="0"/>
        <v>44046</v>
      </c>
      <c r="C59" s="11">
        <f t="shared" si="4"/>
        <v>597735.04103515949</v>
      </c>
      <c r="D59" s="9">
        <f t="shared" si="1"/>
        <v>2828.8410739704736</v>
      </c>
      <c r="E59" s="5">
        <f t="shared" si="2"/>
        <v>1209.9753378335838</v>
      </c>
      <c r="F59" s="5">
        <f t="shared" si="3"/>
        <v>1618.8657361368896</v>
      </c>
      <c r="G59" s="11">
        <f t="shared" si="5"/>
        <v>596525.06569732586</v>
      </c>
    </row>
    <row r="60" spans="1:7" x14ac:dyDescent="0.25">
      <c r="A60">
        <v>48</v>
      </c>
      <c r="B60" s="8">
        <f t="shared" si="0"/>
        <v>44075</v>
      </c>
      <c r="C60" s="11">
        <f t="shared" si="4"/>
        <v>596525.06569732586</v>
      </c>
      <c r="D60" s="9">
        <f t="shared" si="1"/>
        <v>2828.8410739704736</v>
      </c>
      <c r="E60" s="5">
        <f t="shared" si="2"/>
        <v>1213.2523543735497</v>
      </c>
      <c r="F60" s="5">
        <f t="shared" si="3"/>
        <v>1615.588719596924</v>
      </c>
      <c r="G60" s="11">
        <f t="shared" si="5"/>
        <v>595311.81334295229</v>
      </c>
    </row>
    <row r="61" spans="1:7" x14ac:dyDescent="0.25">
      <c r="A61">
        <v>49</v>
      </c>
      <c r="B61" s="8">
        <f t="shared" si="0"/>
        <v>44105</v>
      </c>
      <c r="C61" s="11">
        <f t="shared" si="4"/>
        <v>595311.81334295229</v>
      </c>
      <c r="D61" s="9">
        <f t="shared" si="1"/>
        <v>2828.8410739704736</v>
      </c>
      <c r="E61" s="5">
        <f t="shared" si="2"/>
        <v>1216.5382461666447</v>
      </c>
      <c r="F61" s="5">
        <f t="shared" si="3"/>
        <v>1612.3028278038289</v>
      </c>
      <c r="G61" s="11">
        <f t="shared" si="5"/>
        <v>594095.27509678563</v>
      </c>
    </row>
    <row r="62" spans="1:7" x14ac:dyDescent="0.25">
      <c r="A62">
        <v>50</v>
      </c>
      <c r="B62" s="8">
        <f t="shared" si="0"/>
        <v>44137</v>
      </c>
      <c r="C62" s="11">
        <f t="shared" si="4"/>
        <v>594095.27509678563</v>
      </c>
      <c r="D62" s="9">
        <f t="shared" si="1"/>
        <v>2828.8410739704736</v>
      </c>
      <c r="E62" s="5">
        <f t="shared" si="2"/>
        <v>1219.8330372500129</v>
      </c>
      <c r="F62" s="5">
        <f t="shared" si="3"/>
        <v>1609.0080367204607</v>
      </c>
      <c r="G62" s="11">
        <f t="shared" si="5"/>
        <v>592875.44205953565</v>
      </c>
    </row>
    <row r="63" spans="1:7" x14ac:dyDescent="0.25">
      <c r="A63">
        <v>51</v>
      </c>
      <c r="B63" s="8">
        <f t="shared" si="0"/>
        <v>44166</v>
      </c>
      <c r="C63" s="11">
        <f t="shared" si="4"/>
        <v>592875.44205953565</v>
      </c>
      <c r="D63" s="9">
        <f t="shared" si="1"/>
        <v>2828.8410739704736</v>
      </c>
      <c r="E63" s="5">
        <f t="shared" si="2"/>
        <v>1223.1367517258982</v>
      </c>
      <c r="F63" s="5">
        <f t="shared" si="3"/>
        <v>1605.7043222445757</v>
      </c>
      <c r="G63" s="11">
        <f t="shared" si="5"/>
        <v>591652.30530780973</v>
      </c>
    </row>
    <row r="64" spans="1:7" x14ac:dyDescent="0.25">
      <c r="A64">
        <v>52</v>
      </c>
      <c r="B64" s="8">
        <f t="shared" si="0"/>
        <v>44197</v>
      </c>
      <c r="C64" s="11">
        <f t="shared" si="4"/>
        <v>591652.30530780973</v>
      </c>
      <c r="D64" s="9">
        <f t="shared" si="1"/>
        <v>2828.8410739704736</v>
      </c>
      <c r="E64" s="5">
        <f t="shared" si="2"/>
        <v>1226.4494137618226</v>
      </c>
      <c r="F64" s="5">
        <f t="shared" si="3"/>
        <v>1602.391660208651</v>
      </c>
      <c r="G64" s="11">
        <f t="shared" si="5"/>
        <v>590425.85589404788</v>
      </c>
    </row>
    <row r="65" spans="1:7" x14ac:dyDescent="0.25">
      <c r="A65">
        <v>53</v>
      </c>
      <c r="B65" s="8">
        <f t="shared" si="0"/>
        <v>44228</v>
      </c>
      <c r="C65" s="11">
        <f t="shared" si="4"/>
        <v>590425.85589404788</v>
      </c>
      <c r="D65" s="9">
        <f t="shared" si="1"/>
        <v>2828.8410739704736</v>
      </c>
      <c r="E65" s="5">
        <f t="shared" si="2"/>
        <v>1229.7710475907609</v>
      </c>
      <c r="F65" s="5">
        <f t="shared" si="3"/>
        <v>1599.0700263797128</v>
      </c>
      <c r="G65" s="11">
        <f t="shared" si="5"/>
        <v>589196.08484645712</v>
      </c>
    </row>
    <row r="66" spans="1:7" x14ac:dyDescent="0.25">
      <c r="A66">
        <v>54</v>
      </c>
      <c r="B66" s="8">
        <f t="shared" si="0"/>
        <v>44256</v>
      </c>
      <c r="C66" s="11">
        <f t="shared" si="4"/>
        <v>589196.08484645712</v>
      </c>
      <c r="D66" s="9">
        <f t="shared" si="1"/>
        <v>2828.8410739704736</v>
      </c>
      <c r="E66" s="5">
        <f t="shared" si="2"/>
        <v>1233.1016775113192</v>
      </c>
      <c r="F66" s="5">
        <f t="shared" si="3"/>
        <v>1595.7393964591547</v>
      </c>
      <c r="G66" s="11">
        <f t="shared" si="5"/>
        <v>587962.98316894576</v>
      </c>
    </row>
    <row r="67" spans="1:7" x14ac:dyDescent="0.25">
      <c r="A67">
        <v>55</v>
      </c>
      <c r="B67" s="8">
        <f t="shared" si="0"/>
        <v>44287</v>
      </c>
      <c r="C67" s="11">
        <f t="shared" si="4"/>
        <v>587962.98316894576</v>
      </c>
      <c r="D67" s="9">
        <f t="shared" si="1"/>
        <v>2828.8410739704736</v>
      </c>
      <c r="E67" s="5">
        <f t="shared" si="2"/>
        <v>1236.4413278879124</v>
      </c>
      <c r="F67" s="5">
        <f t="shared" si="3"/>
        <v>1592.3997460825613</v>
      </c>
      <c r="G67" s="11">
        <f t="shared" si="5"/>
        <v>586726.54184105783</v>
      </c>
    </row>
    <row r="68" spans="1:7" x14ac:dyDescent="0.25">
      <c r="A68">
        <v>56</v>
      </c>
      <c r="B68" s="8">
        <f t="shared" si="0"/>
        <v>44319</v>
      </c>
      <c r="C68" s="11">
        <f t="shared" si="4"/>
        <v>586726.54184105783</v>
      </c>
      <c r="D68" s="9">
        <f t="shared" si="1"/>
        <v>2828.8410739704736</v>
      </c>
      <c r="E68" s="5">
        <f t="shared" si="2"/>
        <v>1239.7900231509423</v>
      </c>
      <c r="F68" s="5">
        <f t="shared" si="3"/>
        <v>1589.0510508195321</v>
      </c>
      <c r="G68" s="11">
        <f t="shared" si="5"/>
        <v>585486.75181790686</v>
      </c>
    </row>
    <row r="69" spans="1:7" x14ac:dyDescent="0.25">
      <c r="A69">
        <v>57</v>
      </c>
      <c r="B69" s="8">
        <f t="shared" si="0"/>
        <v>44348</v>
      </c>
      <c r="C69" s="11">
        <f t="shared" si="4"/>
        <v>585486.75181790686</v>
      </c>
      <c r="D69" s="9">
        <f t="shared" si="1"/>
        <v>2828.8410739704736</v>
      </c>
      <c r="E69" s="5">
        <f t="shared" si="2"/>
        <v>1243.147787796976</v>
      </c>
      <c r="F69" s="5">
        <f t="shared" si="3"/>
        <v>1585.6932861734979</v>
      </c>
      <c r="G69" s="11">
        <f t="shared" si="5"/>
        <v>584243.60403010983</v>
      </c>
    </row>
    <row r="70" spans="1:7" x14ac:dyDescent="0.25">
      <c r="A70">
        <v>58</v>
      </c>
      <c r="B70" s="8">
        <f t="shared" si="0"/>
        <v>44378</v>
      </c>
      <c r="C70" s="11">
        <f t="shared" si="4"/>
        <v>584243.60403010983</v>
      </c>
      <c r="D70" s="9">
        <f t="shared" si="1"/>
        <v>2828.8410739704736</v>
      </c>
      <c r="E70" s="5">
        <f t="shared" si="2"/>
        <v>1246.5146463889262</v>
      </c>
      <c r="F70" s="5">
        <f t="shared" si="3"/>
        <v>1582.3264275815477</v>
      </c>
      <c r="G70" s="11">
        <f t="shared" si="5"/>
        <v>582997.08938372089</v>
      </c>
    </row>
    <row r="71" spans="1:7" x14ac:dyDescent="0.25">
      <c r="A71">
        <v>59</v>
      </c>
      <c r="B71" s="8">
        <f t="shared" si="0"/>
        <v>44410</v>
      </c>
      <c r="C71" s="11">
        <f t="shared" si="4"/>
        <v>582997.08938372089</v>
      </c>
      <c r="D71" s="9">
        <f t="shared" si="1"/>
        <v>2828.8410739704736</v>
      </c>
      <c r="E71" s="5">
        <f t="shared" si="2"/>
        <v>1249.8906235562295</v>
      </c>
      <c r="F71" s="5">
        <f t="shared" si="3"/>
        <v>1578.9504504142444</v>
      </c>
      <c r="G71" s="11">
        <f t="shared" si="5"/>
        <v>581747.19876016467</v>
      </c>
    </row>
    <row r="72" spans="1:7" x14ac:dyDescent="0.25">
      <c r="A72">
        <v>60</v>
      </c>
      <c r="B72" s="8">
        <f t="shared" si="0"/>
        <v>44440</v>
      </c>
      <c r="C72" s="11">
        <f t="shared" si="4"/>
        <v>581747.19876016467</v>
      </c>
      <c r="D72" s="9">
        <f t="shared" si="1"/>
        <v>2828.8410739704736</v>
      </c>
      <c r="E72" s="5">
        <f t="shared" si="2"/>
        <v>1253.2757439950276</v>
      </c>
      <c r="F72" s="5">
        <f t="shared" si="3"/>
        <v>1575.5653299754463</v>
      </c>
      <c r="G72" s="11">
        <f t="shared" si="5"/>
        <v>580493.92301616969</v>
      </c>
    </row>
    <row r="73" spans="1:7" x14ac:dyDescent="0.25">
      <c r="A73">
        <v>61</v>
      </c>
      <c r="B73" s="8">
        <f t="shared" si="0"/>
        <v>44470</v>
      </c>
      <c r="C73" s="11">
        <f t="shared" si="4"/>
        <v>580493.92301616969</v>
      </c>
      <c r="D73" s="9">
        <f t="shared" si="1"/>
        <v>2828.8410739704736</v>
      </c>
      <c r="E73" s="5">
        <f t="shared" si="2"/>
        <v>1256.6700324683475</v>
      </c>
      <c r="F73" s="5">
        <f t="shared" si="3"/>
        <v>1572.1710415021264</v>
      </c>
      <c r="G73" s="11">
        <f t="shared" si="5"/>
        <v>579237.2529837013</v>
      </c>
    </row>
    <row r="74" spans="1:7" x14ac:dyDescent="0.25">
      <c r="A74">
        <v>62</v>
      </c>
      <c r="B74" s="8">
        <f t="shared" si="0"/>
        <v>44501</v>
      </c>
      <c r="C74" s="11">
        <f t="shared" si="4"/>
        <v>579237.2529837013</v>
      </c>
      <c r="D74" s="9">
        <f t="shared" si="1"/>
        <v>2828.8410739704736</v>
      </c>
      <c r="E74" s="5">
        <f t="shared" si="2"/>
        <v>1260.0735138062823</v>
      </c>
      <c r="F74" s="5">
        <f t="shared" si="3"/>
        <v>1568.7675601641913</v>
      </c>
      <c r="G74" s="11">
        <f t="shared" si="5"/>
        <v>577977.17946989497</v>
      </c>
    </row>
    <row r="75" spans="1:7" x14ac:dyDescent="0.25">
      <c r="A75">
        <v>63</v>
      </c>
      <c r="B75" s="8">
        <f t="shared" si="0"/>
        <v>44531</v>
      </c>
      <c r="C75" s="11">
        <f t="shared" si="4"/>
        <v>577977.17946989497</v>
      </c>
      <c r="D75" s="9">
        <f t="shared" si="1"/>
        <v>2828.8410739704736</v>
      </c>
      <c r="E75" s="5">
        <f t="shared" si="2"/>
        <v>1263.4862129061744</v>
      </c>
      <c r="F75" s="5">
        <f t="shared" si="3"/>
        <v>1565.3548610642993</v>
      </c>
      <c r="G75" s="11">
        <f t="shared" si="5"/>
        <v>576713.69325698877</v>
      </c>
    </row>
    <row r="76" spans="1:7" x14ac:dyDescent="0.25">
      <c r="A76">
        <v>64</v>
      </c>
      <c r="B76" s="8">
        <f t="shared" si="0"/>
        <v>44564</v>
      </c>
      <c r="C76" s="11">
        <f t="shared" si="4"/>
        <v>576713.69325698877</v>
      </c>
      <c r="D76" s="9">
        <f t="shared" si="1"/>
        <v>2828.8410739704736</v>
      </c>
      <c r="E76" s="5">
        <f t="shared" si="2"/>
        <v>1266.9081547327953</v>
      </c>
      <c r="F76" s="5">
        <f t="shared" si="3"/>
        <v>1561.9329192376786</v>
      </c>
      <c r="G76" s="11">
        <f t="shared" si="5"/>
        <v>575446.78510225599</v>
      </c>
    </row>
    <row r="77" spans="1:7" x14ac:dyDescent="0.25">
      <c r="A77">
        <v>65</v>
      </c>
      <c r="B77" s="8">
        <f t="shared" ref="B77:B140" si="6">WORKDAY(DATE(YEAR(LoanDate),MONTH(LoanDate)+A77,1)-1,1)</f>
        <v>44593</v>
      </c>
      <c r="C77" s="11">
        <f t="shared" si="4"/>
        <v>575446.78510225599</v>
      </c>
      <c r="D77" s="9">
        <f t="shared" ref="D77:D140" si="7">MonthlyPayment</f>
        <v>2828.8410739704736</v>
      </c>
      <c r="E77" s="5">
        <f t="shared" ref="E77:E140" si="8">-PPMT(APR/12,$A77,MAX(PmtNo),LoanAmt)</f>
        <v>1270.33936431853</v>
      </c>
      <c r="F77" s="5">
        <f t="shared" ref="F77:F140" si="9">-IPMT(APR/12,$A77,MAX(PmtNo),LoanAmt)</f>
        <v>1558.5017096519439</v>
      </c>
      <c r="G77" s="11">
        <f t="shared" si="5"/>
        <v>574176.44573793747</v>
      </c>
    </row>
    <row r="78" spans="1:7" x14ac:dyDescent="0.25">
      <c r="A78">
        <v>66</v>
      </c>
      <c r="B78" s="8">
        <f t="shared" si="6"/>
        <v>44621</v>
      </c>
      <c r="C78" s="11">
        <f t="shared" si="4"/>
        <v>574176.44573793747</v>
      </c>
      <c r="D78" s="9">
        <f t="shared" si="7"/>
        <v>2828.8410739704736</v>
      </c>
      <c r="E78" s="5">
        <f t="shared" si="8"/>
        <v>1273.7798667635593</v>
      </c>
      <c r="F78" s="5">
        <f t="shared" si="9"/>
        <v>1555.0612072069146</v>
      </c>
      <c r="G78" s="11">
        <f t="shared" si="5"/>
        <v>572902.66587117396</v>
      </c>
    </row>
    <row r="79" spans="1:7" x14ac:dyDescent="0.25">
      <c r="A79">
        <v>67</v>
      </c>
      <c r="B79" s="8">
        <f t="shared" si="6"/>
        <v>44652</v>
      </c>
      <c r="C79" s="11">
        <f t="shared" ref="C79:C142" si="10">G78</f>
        <v>572902.66587117396</v>
      </c>
      <c r="D79" s="9">
        <f t="shared" si="7"/>
        <v>2828.8410739704736</v>
      </c>
      <c r="E79" s="5">
        <f t="shared" si="8"/>
        <v>1277.2296872360441</v>
      </c>
      <c r="F79" s="5">
        <f t="shared" si="9"/>
        <v>1551.6113867344297</v>
      </c>
      <c r="G79" s="11">
        <f t="shared" ref="G79:G142" si="11">C79-E79</f>
        <v>571625.43618393794</v>
      </c>
    </row>
    <row r="80" spans="1:7" x14ac:dyDescent="0.25">
      <c r="A80">
        <v>68</v>
      </c>
      <c r="B80" s="8">
        <f t="shared" si="6"/>
        <v>44683</v>
      </c>
      <c r="C80" s="11">
        <f t="shared" si="10"/>
        <v>571625.43618393794</v>
      </c>
      <c r="D80" s="9">
        <f t="shared" si="7"/>
        <v>2828.8410739704736</v>
      </c>
      <c r="E80" s="5">
        <f t="shared" si="8"/>
        <v>1280.6888509723083</v>
      </c>
      <c r="F80" s="5">
        <f t="shared" si="9"/>
        <v>1548.1522229981656</v>
      </c>
      <c r="G80" s="11">
        <f t="shared" si="11"/>
        <v>570344.74733296561</v>
      </c>
    </row>
    <row r="81" spans="1:7" x14ac:dyDescent="0.25">
      <c r="A81">
        <v>69</v>
      </c>
      <c r="B81" s="8">
        <f t="shared" si="6"/>
        <v>44713</v>
      </c>
      <c r="C81" s="11">
        <f t="shared" si="10"/>
        <v>570344.74733296561</v>
      </c>
      <c r="D81" s="9">
        <f t="shared" si="7"/>
        <v>2828.8410739704736</v>
      </c>
      <c r="E81" s="5">
        <f t="shared" si="8"/>
        <v>1284.157383277025</v>
      </c>
      <c r="F81" s="5">
        <f t="shared" si="9"/>
        <v>1544.6836906934489</v>
      </c>
      <c r="G81" s="11">
        <f t="shared" si="11"/>
        <v>569060.58994968852</v>
      </c>
    </row>
    <row r="82" spans="1:7" x14ac:dyDescent="0.25">
      <c r="A82">
        <v>70</v>
      </c>
      <c r="B82" s="8">
        <f t="shared" si="6"/>
        <v>44743</v>
      </c>
      <c r="C82" s="11">
        <f t="shared" si="10"/>
        <v>569060.58994968852</v>
      </c>
      <c r="D82" s="9">
        <f t="shared" si="7"/>
        <v>2828.8410739704736</v>
      </c>
      <c r="E82" s="5">
        <f t="shared" si="8"/>
        <v>1287.6353095234001</v>
      </c>
      <c r="F82" s="5">
        <f t="shared" si="9"/>
        <v>1541.2057644470738</v>
      </c>
      <c r="G82" s="11">
        <f t="shared" si="11"/>
        <v>567772.95464016509</v>
      </c>
    </row>
    <row r="83" spans="1:7" x14ac:dyDescent="0.25">
      <c r="A83">
        <v>71</v>
      </c>
      <c r="B83" s="8">
        <f t="shared" si="6"/>
        <v>44774</v>
      </c>
      <c r="C83" s="11">
        <f t="shared" si="10"/>
        <v>567772.95464016509</v>
      </c>
      <c r="D83" s="9">
        <f t="shared" si="7"/>
        <v>2828.8410739704736</v>
      </c>
      <c r="E83" s="5">
        <f t="shared" si="8"/>
        <v>1291.1226551533596</v>
      </c>
      <c r="F83" s="5">
        <f t="shared" si="9"/>
        <v>1537.7184188171148</v>
      </c>
      <c r="G83" s="11">
        <f t="shared" si="11"/>
        <v>566481.8319850117</v>
      </c>
    </row>
    <row r="84" spans="1:7" x14ac:dyDescent="0.25">
      <c r="A84">
        <v>72</v>
      </c>
      <c r="B84" s="8">
        <f t="shared" si="6"/>
        <v>44805</v>
      </c>
      <c r="C84" s="11">
        <f t="shared" si="10"/>
        <v>566481.8319850117</v>
      </c>
      <c r="D84" s="9">
        <f t="shared" si="7"/>
        <v>2828.8410739704736</v>
      </c>
      <c r="E84" s="5">
        <f t="shared" si="8"/>
        <v>1294.6194456777332</v>
      </c>
      <c r="F84" s="5">
        <f t="shared" si="9"/>
        <v>1534.2216282927411</v>
      </c>
      <c r="G84" s="11">
        <f t="shared" si="11"/>
        <v>565187.21253933397</v>
      </c>
    </row>
    <row r="85" spans="1:7" x14ac:dyDescent="0.25">
      <c r="A85">
        <v>73</v>
      </c>
      <c r="B85" s="8">
        <f t="shared" si="6"/>
        <v>44837</v>
      </c>
      <c r="C85" s="11">
        <f t="shared" si="10"/>
        <v>565187.21253933397</v>
      </c>
      <c r="D85" s="9">
        <f t="shared" si="7"/>
        <v>2828.8410739704736</v>
      </c>
      <c r="E85" s="5">
        <f t="shared" si="8"/>
        <v>1298.1257066764438</v>
      </c>
      <c r="F85" s="5">
        <f t="shared" si="9"/>
        <v>1530.7153672940301</v>
      </c>
      <c r="G85" s="11">
        <f t="shared" si="11"/>
        <v>563889.08683265757</v>
      </c>
    </row>
    <row r="86" spans="1:7" x14ac:dyDescent="0.25">
      <c r="A86">
        <v>74</v>
      </c>
      <c r="B86" s="8">
        <f t="shared" si="6"/>
        <v>44866</v>
      </c>
      <c r="C86" s="11">
        <f t="shared" si="10"/>
        <v>563889.08683265757</v>
      </c>
      <c r="D86" s="9">
        <f t="shared" si="7"/>
        <v>2828.8410739704736</v>
      </c>
      <c r="E86" s="5">
        <f t="shared" si="8"/>
        <v>1301.6414637986923</v>
      </c>
      <c r="F86" s="5">
        <f t="shared" si="9"/>
        <v>1527.1996101717814</v>
      </c>
      <c r="G86" s="11">
        <f t="shared" si="11"/>
        <v>562587.44536885887</v>
      </c>
    </row>
    <row r="87" spans="1:7" x14ac:dyDescent="0.25">
      <c r="A87">
        <v>75</v>
      </c>
      <c r="B87" s="8">
        <f t="shared" si="6"/>
        <v>44896</v>
      </c>
      <c r="C87" s="11">
        <f t="shared" si="10"/>
        <v>562587.44536885887</v>
      </c>
      <c r="D87" s="9">
        <f t="shared" si="7"/>
        <v>2828.8410739704736</v>
      </c>
      <c r="E87" s="5">
        <f t="shared" si="8"/>
        <v>1305.1667427631471</v>
      </c>
      <c r="F87" s="5">
        <f t="shared" si="9"/>
        <v>1523.6743312073265</v>
      </c>
      <c r="G87" s="11">
        <f t="shared" si="11"/>
        <v>561282.27862609574</v>
      </c>
    </row>
    <row r="88" spans="1:7" x14ac:dyDescent="0.25">
      <c r="A88">
        <v>76</v>
      </c>
      <c r="B88" s="8">
        <f t="shared" si="6"/>
        <v>44928</v>
      </c>
      <c r="C88" s="11">
        <f t="shared" si="10"/>
        <v>561282.27862609574</v>
      </c>
      <c r="D88" s="9">
        <f t="shared" si="7"/>
        <v>2828.8410739704736</v>
      </c>
      <c r="E88" s="5">
        <f t="shared" si="8"/>
        <v>1308.7015693581307</v>
      </c>
      <c r="F88" s="5">
        <f t="shared" si="9"/>
        <v>1520.1395046123432</v>
      </c>
      <c r="G88" s="11">
        <f t="shared" si="11"/>
        <v>559973.57705673762</v>
      </c>
    </row>
    <row r="89" spans="1:7" x14ac:dyDescent="0.25">
      <c r="A89">
        <v>77</v>
      </c>
      <c r="B89" s="8">
        <f t="shared" si="6"/>
        <v>44958</v>
      </c>
      <c r="C89" s="11">
        <f t="shared" si="10"/>
        <v>559973.57705673762</v>
      </c>
      <c r="D89" s="9">
        <f t="shared" si="7"/>
        <v>2828.8410739704736</v>
      </c>
      <c r="E89" s="5">
        <f t="shared" si="8"/>
        <v>1312.2459694418089</v>
      </c>
      <c r="F89" s="5">
        <f t="shared" si="9"/>
        <v>1516.5951045286647</v>
      </c>
      <c r="G89" s="11">
        <f t="shared" si="11"/>
        <v>558661.33108729578</v>
      </c>
    </row>
    <row r="90" spans="1:7" x14ac:dyDescent="0.25">
      <c r="A90">
        <v>78</v>
      </c>
      <c r="B90" s="8">
        <f t="shared" si="6"/>
        <v>44986</v>
      </c>
      <c r="C90" s="11">
        <f t="shared" si="10"/>
        <v>558661.33108729578</v>
      </c>
      <c r="D90" s="9">
        <f t="shared" si="7"/>
        <v>2828.8410739704736</v>
      </c>
      <c r="E90" s="5">
        <f t="shared" si="8"/>
        <v>1315.7999689423805</v>
      </c>
      <c r="F90" s="5">
        <f t="shared" si="9"/>
        <v>1513.0411050280934</v>
      </c>
      <c r="G90" s="11">
        <f t="shared" si="11"/>
        <v>557345.53111835336</v>
      </c>
    </row>
    <row r="91" spans="1:7" x14ac:dyDescent="0.25">
      <c r="A91">
        <v>79</v>
      </c>
      <c r="B91" s="8">
        <f t="shared" si="6"/>
        <v>45019</v>
      </c>
      <c r="C91" s="11">
        <f t="shared" si="10"/>
        <v>557345.53111835336</v>
      </c>
      <c r="D91" s="9">
        <f t="shared" si="7"/>
        <v>2828.8410739704736</v>
      </c>
      <c r="E91" s="5">
        <f t="shared" si="8"/>
        <v>1319.3635938582663</v>
      </c>
      <c r="F91" s="5">
        <f t="shared" si="9"/>
        <v>1509.4774801122078</v>
      </c>
      <c r="G91" s="11">
        <f t="shared" si="11"/>
        <v>556026.16752449505</v>
      </c>
    </row>
    <row r="92" spans="1:7" x14ac:dyDescent="0.25">
      <c r="A92">
        <v>80</v>
      </c>
      <c r="B92" s="8">
        <f t="shared" si="6"/>
        <v>45047</v>
      </c>
      <c r="C92" s="11">
        <f t="shared" si="10"/>
        <v>556026.16752449505</v>
      </c>
      <c r="D92" s="9">
        <f t="shared" si="7"/>
        <v>2828.8410739704736</v>
      </c>
      <c r="E92" s="5">
        <f t="shared" si="8"/>
        <v>1322.936870258299</v>
      </c>
      <c r="F92" s="5">
        <f t="shared" si="9"/>
        <v>1505.9042037121749</v>
      </c>
      <c r="G92" s="11">
        <f t="shared" si="11"/>
        <v>554703.23065423674</v>
      </c>
    </row>
    <row r="93" spans="1:7" x14ac:dyDescent="0.25">
      <c r="A93">
        <v>81</v>
      </c>
      <c r="B93" s="8">
        <f t="shared" si="6"/>
        <v>45078</v>
      </c>
      <c r="C93" s="11">
        <f t="shared" si="10"/>
        <v>554703.23065423674</v>
      </c>
      <c r="D93" s="9">
        <f t="shared" si="7"/>
        <v>2828.8410739704736</v>
      </c>
      <c r="E93" s="5">
        <f t="shared" si="8"/>
        <v>1326.5198242819154</v>
      </c>
      <c r="F93" s="5">
        <f t="shared" si="9"/>
        <v>1502.3212496885587</v>
      </c>
      <c r="G93" s="11">
        <f t="shared" si="11"/>
        <v>553376.71082995483</v>
      </c>
    </row>
    <row r="94" spans="1:7" x14ac:dyDescent="0.25">
      <c r="A94">
        <v>82</v>
      </c>
      <c r="B94" s="8">
        <f t="shared" si="6"/>
        <v>45110</v>
      </c>
      <c r="C94" s="11">
        <f t="shared" si="10"/>
        <v>553376.71082995483</v>
      </c>
      <c r="D94" s="9">
        <f t="shared" si="7"/>
        <v>2828.8410739704736</v>
      </c>
      <c r="E94" s="5">
        <f t="shared" si="8"/>
        <v>1330.1124821393453</v>
      </c>
      <c r="F94" s="5">
        <f t="shared" si="9"/>
        <v>1498.7285918311284</v>
      </c>
      <c r="G94" s="11">
        <f t="shared" si="11"/>
        <v>552046.59834781545</v>
      </c>
    </row>
    <row r="95" spans="1:7" x14ac:dyDescent="0.25">
      <c r="A95">
        <v>83</v>
      </c>
      <c r="B95" s="8">
        <f t="shared" si="6"/>
        <v>45139</v>
      </c>
      <c r="C95" s="11">
        <f t="shared" si="10"/>
        <v>552046.59834781545</v>
      </c>
      <c r="D95" s="9">
        <f t="shared" si="7"/>
        <v>2828.8410739704736</v>
      </c>
      <c r="E95" s="5">
        <f t="shared" si="8"/>
        <v>1333.7148701118062</v>
      </c>
      <c r="F95" s="5">
        <f t="shared" si="9"/>
        <v>1495.1262038586678</v>
      </c>
      <c r="G95" s="11">
        <f t="shared" si="11"/>
        <v>550712.88347770367</v>
      </c>
    </row>
    <row r="96" spans="1:7" x14ac:dyDescent="0.25">
      <c r="A96">
        <v>84</v>
      </c>
      <c r="B96" s="8">
        <f t="shared" si="6"/>
        <v>45170</v>
      </c>
      <c r="C96" s="11">
        <f t="shared" si="10"/>
        <v>550712.88347770367</v>
      </c>
      <c r="D96" s="9">
        <f t="shared" si="7"/>
        <v>2828.8410739704736</v>
      </c>
      <c r="E96" s="5">
        <f t="shared" si="8"/>
        <v>1337.3270145516922</v>
      </c>
      <c r="F96" s="5">
        <f t="shared" si="9"/>
        <v>1491.5140594187815</v>
      </c>
      <c r="G96" s="11">
        <f t="shared" si="11"/>
        <v>549375.55646315194</v>
      </c>
    </row>
    <row r="97" spans="1:7" x14ac:dyDescent="0.25">
      <c r="A97">
        <v>85</v>
      </c>
      <c r="B97" s="8">
        <f t="shared" si="6"/>
        <v>45201</v>
      </c>
      <c r="C97" s="11">
        <f t="shared" si="10"/>
        <v>549375.55646315194</v>
      </c>
      <c r="D97" s="9">
        <f t="shared" si="7"/>
        <v>2828.8410739704736</v>
      </c>
      <c r="E97" s="5">
        <f t="shared" si="8"/>
        <v>1340.9489418827698</v>
      </c>
      <c r="F97" s="5">
        <f t="shared" si="9"/>
        <v>1487.8921320877041</v>
      </c>
      <c r="G97" s="11">
        <f t="shared" si="11"/>
        <v>548034.60752126912</v>
      </c>
    </row>
    <row r="98" spans="1:7" x14ac:dyDescent="0.25">
      <c r="A98">
        <v>86</v>
      </c>
      <c r="B98" s="8">
        <f t="shared" si="6"/>
        <v>45231</v>
      </c>
      <c r="C98" s="11">
        <f t="shared" si="10"/>
        <v>548034.60752126912</v>
      </c>
      <c r="D98" s="9">
        <f t="shared" si="7"/>
        <v>2828.8410739704736</v>
      </c>
      <c r="E98" s="5">
        <f t="shared" si="8"/>
        <v>1344.5806786003689</v>
      </c>
      <c r="F98" s="5">
        <f t="shared" si="9"/>
        <v>1484.2603953701052</v>
      </c>
      <c r="G98" s="11">
        <f t="shared" si="11"/>
        <v>546690.02684266877</v>
      </c>
    </row>
    <row r="99" spans="1:7" x14ac:dyDescent="0.25">
      <c r="A99">
        <v>87</v>
      </c>
      <c r="B99" s="8">
        <f t="shared" si="6"/>
        <v>45261</v>
      </c>
      <c r="C99" s="11">
        <f t="shared" si="10"/>
        <v>546690.02684266877</v>
      </c>
      <c r="D99" s="9">
        <f t="shared" si="7"/>
        <v>2828.8410739704736</v>
      </c>
      <c r="E99" s="5">
        <f t="shared" si="8"/>
        <v>1348.2222512715782</v>
      </c>
      <c r="F99" s="5">
        <f t="shared" si="9"/>
        <v>1480.6188226988959</v>
      </c>
      <c r="G99" s="11">
        <f t="shared" si="11"/>
        <v>545341.80459139717</v>
      </c>
    </row>
    <row r="100" spans="1:7" x14ac:dyDescent="0.25">
      <c r="A100">
        <v>88</v>
      </c>
      <c r="B100" s="8">
        <f t="shared" si="6"/>
        <v>45292</v>
      </c>
      <c r="C100" s="11">
        <f t="shared" si="10"/>
        <v>545341.80459139717</v>
      </c>
      <c r="D100" s="9">
        <f t="shared" si="7"/>
        <v>2828.8410739704736</v>
      </c>
      <c r="E100" s="5">
        <f t="shared" si="8"/>
        <v>1351.8736865354388</v>
      </c>
      <c r="F100" s="5">
        <f t="shared" si="9"/>
        <v>1476.9673874350351</v>
      </c>
      <c r="G100" s="11">
        <f t="shared" si="11"/>
        <v>543989.93090486177</v>
      </c>
    </row>
    <row r="101" spans="1:7" x14ac:dyDescent="0.25">
      <c r="A101">
        <v>89</v>
      </c>
      <c r="B101" s="8">
        <f t="shared" si="6"/>
        <v>45323</v>
      </c>
      <c r="C101" s="11">
        <f t="shared" si="10"/>
        <v>543989.93090486177</v>
      </c>
      <c r="D101" s="9">
        <f t="shared" si="7"/>
        <v>2828.8410739704736</v>
      </c>
      <c r="E101" s="5">
        <f t="shared" si="8"/>
        <v>1355.5350111031389</v>
      </c>
      <c r="F101" s="5">
        <f t="shared" si="9"/>
        <v>1473.3060628673347</v>
      </c>
      <c r="G101" s="11">
        <f t="shared" si="11"/>
        <v>542634.39589375863</v>
      </c>
    </row>
    <row r="102" spans="1:7" x14ac:dyDescent="0.25">
      <c r="A102">
        <v>90</v>
      </c>
      <c r="B102" s="8">
        <f t="shared" si="6"/>
        <v>45352</v>
      </c>
      <c r="C102" s="11">
        <f t="shared" si="10"/>
        <v>542634.39589375863</v>
      </c>
      <c r="D102" s="9">
        <f t="shared" si="7"/>
        <v>2828.8410739704736</v>
      </c>
      <c r="E102" s="5">
        <f t="shared" si="8"/>
        <v>1359.2062517582099</v>
      </c>
      <c r="F102" s="5">
        <f t="shared" si="9"/>
        <v>1469.634822212264</v>
      </c>
      <c r="G102" s="11">
        <f t="shared" si="11"/>
        <v>541275.18964200036</v>
      </c>
    </row>
    <row r="103" spans="1:7" x14ac:dyDescent="0.25">
      <c r="A103">
        <v>91</v>
      </c>
      <c r="B103" s="8">
        <f t="shared" si="6"/>
        <v>45383</v>
      </c>
      <c r="C103" s="11">
        <f t="shared" si="10"/>
        <v>541275.18964200036</v>
      </c>
      <c r="D103" s="9">
        <f t="shared" si="7"/>
        <v>2828.8410739704736</v>
      </c>
      <c r="E103" s="5">
        <f t="shared" si="8"/>
        <v>1362.8874353567217</v>
      </c>
      <c r="F103" s="5">
        <f t="shared" si="9"/>
        <v>1465.9536386137522</v>
      </c>
      <c r="G103" s="11">
        <f t="shared" si="11"/>
        <v>539912.30220664362</v>
      </c>
    </row>
    <row r="104" spans="1:7" x14ac:dyDescent="0.25">
      <c r="A104">
        <v>92</v>
      </c>
      <c r="B104" s="8">
        <f t="shared" si="6"/>
        <v>45413</v>
      </c>
      <c r="C104" s="11">
        <f t="shared" si="10"/>
        <v>539912.30220664362</v>
      </c>
      <c r="D104" s="9">
        <f t="shared" si="7"/>
        <v>2828.8410739704736</v>
      </c>
      <c r="E104" s="5">
        <f t="shared" si="8"/>
        <v>1366.5785888274795</v>
      </c>
      <c r="F104" s="5">
        <f t="shared" si="9"/>
        <v>1462.2624851429944</v>
      </c>
      <c r="G104" s="11">
        <f t="shared" si="11"/>
        <v>538545.72361781611</v>
      </c>
    </row>
    <row r="105" spans="1:7" x14ac:dyDescent="0.25">
      <c r="A105">
        <v>93</v>
      </c>
      <c r="B105" s="8">
        <f t="shared" si="6"/>
        <v>45446</v>
      </c>
      <c r="C105" s="11">
        <f t="shared" si="10"/>
        <v>538545.72361781611</v>
      </c>
      <c r="D105" s="9">
        <f t="shared" si="7"/>
        <v>2828.8410739704736</v>
      </c>
      <c r="E105" s="5">
        <f t="shared" si="8"/>
        <v>1370.2797391722206</v>
      </c>
      <c r="F105" s="5">
        <f t="shared" si="9"/>
        <v>1458.5613347982533</v>
      </c>
      <c r="G105" s="11">
        <f t="shared" si="11"/>
        <v>537175.44387864391</v>
      </c>
    </row>
    <row r="106" spans="1:7" x14ac:dyDescent="0.25">
      <c r="A106">
        <v>94</v>
      </c>
      <c r="B106" s="8">
        <f t="shared" si="6"/>
        <v>45474</v>
      </c>
      <c r="C106" s="11">
        <f t="shared" si="10"/>
        <v>537175.44387864391</v>
      </c>
      <c r="D106" s="9">
        <f t="shared" si="7"/>
        <v>2828.8410739704736</v>
      </c>
      <c r="E106" s="5">
        <f t="shared" si="8"/>
        <v>1373.9909134658121</v>
      </c>
      <c r="F106" s="5">
        <f t="shared" si="9"/>
        <v>1454.850160504662</v>
      </c>
      <c r="G106" s="11">
        <f t="shared" si="11"/>
        <v>535801.45296517806</v>
      </c>
    </row>
    <row r="107" spans="1:7" x14ac:dyDescent="0.25">
      <c r="A107">
        <v>95</v>
      </c>
      <c r="B107" s="8">
        <f t="shared" si="6"/>
        <v>45505</v>
      </c>
      <c r="C107" s="11">
        <f t="shared" si="10"/>
        <v>535801.45296517806</v>
      </c>
      <c r="D107" s="9">
        <f t="shared" si="7"/>
        <v>2828.8410739704736</v>
      </c>
      <c r="E107" s="5">
        <f t="shared" si="8"/>
        <v>1377.7121388564485</v>
      </c>
      <c r="F107" s="5">
        <f t="shared" si="9"/>
        <v>1451.1289351140251</v>
      </c>
      <c r="G107" s="11">
        <f t="shared" si="11"/>
        <v>534423.74082632165</v>
      </c>
    </row>
    <row r="108" spans="1:7" x14ac:dyDescent="0.25">
      <c r="A108">
        <v>96</v>
      </c>
      <c r="B108" s="8">
        <f t="shared" si="6"/>
        <v>45537</v>
      </c>
      <c r="C108" s="11">
        <f t="shared" si="10"/>
        <v>534423.74082632165</v>
      </c>
      <c r="D108" s="9">
        <f t="shared" si="7"/>
        <v>2828.8410739704736</v>
      </c>
      <c r="E108" s="5">
        <f t="shared" si="8"/>
        <v>1381.4434425658515</v>
      </c>
      <c r="F108" s="5">
        <f t="shared" si="9"/>
        <v>1447.3976314046224</v>
      </c>
      <c r="G108" s="11">
        <f t="shared" si="11"/>
        <v>533042.29738375579</v>
      </c>
    </row>
    <row r="109" spans="1:7" x14ac:dyDescent="0.25">
      <c r="A109">
        <v>97</v>
      </c>
      <c r="B109" s="8">
        <f t="shared" si="6"/>
        <v>45566</v>
      </c>
      <c r="C109" s="11">
        <f t="shared" si="10"/>
        <v>533042.29738375579</v>
      </c>
      <c r="D109" s="9">
        <f t="shared" si="7"/>
        <v>2828.8410739704736</v>
      </c>
      <c r="E109" s="5">
        <f t="shared" si="8"/>
        <v>1385.1848518894672</v>
      </c>
      <c r="F109" s="5">
        <f t="shared" si="9"/>
        <v>1443.6562220810065</v>
      </c>
      <c r="G109" s="11">
        <f t="shared" si="11"/>
        <v>531657.1125318663</v>
      </c>
    </row>
    <row r="110" spans="1:7" x14ac:dyDescent="0.25">
      <c r="A110">
        <v>98</v>
      </c>
      <c r="B110" s="8">
        <f t="shared" si="6"/>
        <v>45597</v>
      </c>
      <c r="C110" s="11">
        <f t="shared" si="10"/>
        <v>531657.1125318663</v>
      </c>
      <c r="D110" s="9">
        <f t="shared" si="7"/>
        <v>2828.8410739704736</v>
      </c>
      <c r="E110" s="5">
        <f t="shared" si="8"/>
        <v>1388.9363941966681</v>
      </c>
      <c r="F110" s="5">
        <f t="shared" si="9"/>
        <v>1439.9046797738058</v>
      </c>
      <c r="G110" s="11">
        <f t="shared" si="11"/>
        <v>530268.17613766959</v>
      </c>
    </row>
    <row r="111" spans="1:7" x14ac:dyDescent="0.25">
      <c r="A111">
        <v>99</v>
      </c>
      <c r="B111" s="8">
        <f t="shared" si="6"/>
        <v>45628</v>
      </c>
      <c r="C111" s="11">
        <f t="shared" si="10"/>
        <v>530268.17613766959</v>
      </c>
      <c r="D111" s="9">
        <f t="shared" si="7"/>
        <v>2828.8410739704736</v>
      </c>
      <c r="E111" s="5">
        <f t="shared" si="8"/>
        <v>1392.6980969309504</v>
      </c>
      <c r="F111" s="5">
        <f t="shared" si="9"/>
        <v>1436.1429770395232</v>
      </c>
      <c r="G111" s="11">
        <f t="shared" si="11"/>
        <v>528875.47804073861</v>
      </c>
    </row>
    <row r="112" spans="1:7" x14ac:dyDescent="0.25">
      <c r="A112">
        <v>100</v>
      </c>
      <c r="B112" s="8">
        <f t="shared" si="6"/>
        <v>45658</v>
      </c>
      <c r="C112" s="11">
        <f t="shared" si="10"/>
        <v>528875.47804073861</v>
      </c>
      <c r="D112" s="9">
        <f t="shared" si="7"/>
        <v>2828.8410739704736</v>
      </c>
      <c r="E112" s="5">
        <f t="shared" si="8"/>
        <v>1396.4699876101388</v>
      </c>
      <c r="F112" s="5">
        <f t="shared" si="9"/>
        <v>1432.3710863603351</v>
      </c>
      <c r="G112" s="11">
        <f t="shared" si="11"/>
        <v>527479.00805312849</v>
      </c>
    </row>
    <row r="113" spans="1:7" x14ac:dyDescent="0.25">
      <c r="A113">
        <v>101</v>
      </c>
      <c r="B113" s="8">
        <f t="shared" si="6"/>
        <v>45691</v>
      </c>
      <c r="C113" s="11">
        <f t="shared" si="10"/>
        <v>527479.00805312849</v>
      </c>
      <c r="D113" s="9">
        <f t="shared" si="7"/>
        <v>2828.8410739704736</v>
      </c>
      <c r="E113" s="5">
        <f t="shared" si="8"/>
        <v>1400.2520938265827</v>
      </c>
      <c r="F113" s="5">
        <f t="shared" si="9"/>
        <v>1428.5889801438914</v>
      </c>
      <c r="G113" s="11">
        <f t="shared" si="11"/>
        <v>526078.75595930195</v>
      </c>
    </row>
    <row r="114" spans="1:7" x14ac:dyDescent="0.25">
      <c r="A114">
        <v>102</v>
      </c>
      <c r="B114" s="8">
        <f t="shared" si="6"/>
        <v>45719</v>
      </c>
      <c r="C114" s="11">
        <f t="shared" si="10"/>
        <v>526078.75595930195</v>
      </c>
      <c r="D114" s="9">
        <f t="shared" si="7"/>
        <v>2828.8410739704736</v>
      </c>
      <c r="E114" s="5">
        <f t="shared" si="8"/>
        <v>1404.044443247363</v>
      </c>
      <c r="F114" s="5">
        <f t="shared" si="9"/>
        <v>1424.7966307231109</v>
      </c>
      <c r="G114" s="11">
        <f t="shared" si="11"/>
        <v>524674.71151605458</v>
      </c>
    </row>
    <row r="115" spans="1:7" x14ac:dyDescent="0.25">
      <c r="A115">
        <v>103</v>
      </c>
      <c r="B115" s="8">
        <f t="shared" si="6"/>
        <v>45748</v>
      </c>
      <c r="C115" s="11">
        <f t="shared" si="10"/>
        <v>524674.71151605458</v>
      </c>
      <c r="D115" s="9">
        <f t="shared" si="7"/>
        <v>2828.8410739704736</v>
      </c>
      <c r="E115" s="5">
        <f t="shared" si="8"/>
        <v>1407.8470636144914</v>
      </c>
      <c r="F115" s="5">
        <f t="shared" si="9"/>
        <v>1420.9940103559825</v>
      </c>
      <c r="G115" s="11">
        <f t="shared" si="11"/>
        <v>523266.86445244012</v>
      </c>
    </row>
    <row r="116" spans="1:7" x14ac:dyDescent="0.25">
      <c r="A116">
        <v>104</v>
      </c>
      <c r="B116" s="8">
        <f t="shared" si="6"/>
        <v>45778</v>
      </c>
      <c r="C116" s="11">
        <f t="shared" si="10"/>
        <v>523266.86445244012</v>
      </c>
      <c r="D116" s="9">
        <f t="shared" si="7"/>
        <v>2828.8410739704736</v>
      </c>
      <c r="E116" s="5">
        <f t="shared" si="8"/>
        <v>1411.6599827451139</v>
      </c>
      <c r="F116" s="5">
        <f t="shared" si="9"/>
        <v>1417.18109122536</v>
      </c>
      <c r="G116" s="11">
        <f t="shared" si="11"/>
        <v>521855.20446969499</v>
      </c>
    </row>
    <row r="117" spans="1:7" x14ac:dyDescent="0.25">
      <c r="A117">
        <v>105</v>
      </c>
      <c r="B117" s="8">
        <f t="shared" si="6"/>
        <v>45810</v>
      </c>
      <c r="C117" s="11">
        <f t="shared" si="10"/>
        <v>521855.20446969499</v>
      </c>
      <c r="D117" s="9">
        <f t="shared" si="7"/>
        <v>2828.8410739704736</v>
      </c>
      <c r="E117" s="5">
        <f t="shared" si="8"/>
        <v>1415.4832285317152</v>
      </c>
      <c r="F117" s="5">
        <f t="shared" si="9"/>
        <v>1413.3578454387587</v>
      </c>
      <c r="G117" s="11">
        <f t="shared" si="11"/>
        <v>520439.72124116326</v>
      </c>
    </row>
    <row r="118" spans="1:7" x14ac:dyDescent="0.25">
      <c r="A118">
        <v>106</v>
      </c>
      <c r="B118" s="8">
        <f t="shared" si="6"/>
        <v>45839</v>
      </c>
      <c r="C118" s="11">
        <f t="shared" si="10"/>
        <v>520439.72124116326</v>
      </c>
      <c r="D118" s="9">
        <f t="shared" si="7"/>
        <v>2828.8410739704736</v>
      </c>
      <c r="E118" s="5">
        <f t="shared" si="8"/>
        <v>1419.316828942322</v>
      </c>
      <c r="F118" s="5">
        <f t="shared" si="9"/>
        <v>1409.5242450281519</v>
      </c>
      <c r="G118" s="11">
        <f t="shared" si="11"/>
        <v>519020.40441222093</v>
      </c>
    </row>
    <row r="119" spans="1:7" x14ac:dyDescent="0.25">
      <c r="A119">
        <v>107</v>
      </c>
      <c r="B119" s="8">
        <f t="shared" si="6"/>
        <v>45870</v>
      </c>
      <c r="C119" s="11">
        <f t="shared" si="10"/>
        <v>519020.40441222093</v>
      </c>
      <c r="D119" s="9">
        <f t="shared" si="7"/>
        <v>2828.8410739704736</v>
      </c>
      <c r="E119" s="5">
        <f t="shared" si="8"/>
        <v>1423.1608120207075</v>
      </c>
      <c r="F119" s="5">
        <f t="shared" si="9"/>
        <v>1405.6802619497664</v>
      </c>
      <c r="G119" s="11">
        <f t="shared" si="11"/>
        <v>517597.24360020022</v>
      </c>
    </row>
    <row r="120" spans="1:7" x14ac:dyDescent="0.25">
      <c r="A120">
        <v>108</v>
      </c>
      <c r="B120" s="8">
        <f t="shared" si="6"/>
        <v>45901</v>
      </c>
      <c r="C120" s="11">
        <f t="shared" si="10"/>
        <v>517597.24360020022</v>
      </c>
      <c r="D120" s="9">
        <f t="shared" si="7"/>
        <v>2828.8410739704736</v>
      </c>
      <c r="E120" s="5">
        <f t="shared" si="8"/>
        <v>1427.0152058865967</v>
      </c>
      <c r="F120" s="5">
        <f t="shared" si="9"/>
        <v>1401.8258680838771</v>
      </c>
      <c r="G120" s="11">
        <f t="shared" si="11"/>
        <v>516170.2283943136</v>
      </c>
    </row>
    <row r="121" spans="1:7" x14ac:dyDescent="0.25">
      <c r="A121">
        <v>109</v>
      </c>
      <c r="B121" s="8">
        <f t="shared" si="6"/>
        <v>45931</v>
      </c>
      <c r="C121" s="11">
        <f t="shared" si="10"/>
        <v>516170.2283943136</v>
      </c>
      <c r="D121" s="9">
        <f t="shared" si="7"/>
        <v>2828.8410739704736</v>
      </c>
      <c r="E121" s="5">
        <f t="shared" si="8"/>
        <v>1430.8800387358731</v>
      </c>
      <c r="F121" s="5">
        <f t="shared" si="9"/>
        <v>1397.961035234601</v>
      </c>
      <c r="G121" s="11">
        <f t="shared" si="11"/>
        <v>514739.34835557773</v>
      </c>
    </row>
    <row r="122" spans="1:7" x14ac:dyDescent="0.25">
      <c r="A122">
        <v>110</v>
      </c>
      <c r="B122" s="8">
        <f t="shared" si="6"/>
        <v>45964</v>
      </c>
      <c r="C122" s="11">
        <f t="shared" si="10"/>
        <v>514739.34835557773</v>
      </c>
      <c r="D122" s="9">
        <f t="shared" si="7"/>
        <v>2828.8410739704736</v>
      </c>
      <c r="E122" s="5">
        <f t="shared" si="8"/>
        <v>1434.7553388407828</v>
      </c>
      <c r="F122" s="5">
        <f t="shared" si="9"/>
        <v>1394.0857351296911</v>
      </c>
      <c r="G122" s="11">
        <f t="shared" si="11"/>
        <v>513304.59301673697</v>
      </c>
    </row>
    <row r="123" spans="1:7" x14ac:dyDescent="0.25">
      <c r="A123">
        <v>111</v>
      </c>
      <c r="B123" s="8">
        <f t="shared" si="6"/>
        <v>45992</v>
      </c>
      <c r="C123" s="11">
        <f t="shared" si="10"/>
        <v>513304.59301673697</v>
      </c>
      <c r="D123" s="9">
        <f t="shared" si="7"/>
        <v>2828.8410739704736</v>
      </c>
      <c r="E123" s="5">
        <f t="shared" si="8"/>
        <v>1438.6411345501431</v>
      </c>
      <c r="F123" s="5">
        <f t="shared" si="9"/>
        <v>1390.1999394203303</v>
      </c>
      <c r="G123" s="11">
        <f t="shared" si="11"/>
        <v>511865.95188218681</v>
      </c>
    </row>
    <row r="124" spans="1:7" x14ac:dyDescent="0.25">
      <c r="A124">
        <v>112</v>
      </c>
      <c r="B124" s="8">
        <f t="shared" si="6"/>
        <v>46023</v>
      </c>
      <c r="C124" s="11">
        <f t="shared" si="10"/>
        <v>511865.95188218681</v>
      </c>
      <c r="D124" s="9">
        <f t="shared" si="7"/>
        <v>2828.8410739704736</v>
      </c>
      <c r="E124" s="5">
        <f t="shared" si="8"/>
        <v>1442.5374542895495</v>
      </c>
      <c r="F124" s="5">
        <f t="shared" si="9"/>
        <v>1386.3036196809239</v>
      </c>
      <c r="G124" s="11">
        <f t="shared" si="11"/>
        <v>510423.41442789725</v>
      </c>
    </row>
    <row r="125" spans="1:7" x14ac:dyDescent="0.25">
      <c r="A125">
        <v>113</v>
      </c>
      <c r="B125" s="8">
        <f t="shared" si="6"/>
        <v>46055</v>
      </c>
      <c r="C125" s="11">
        <f t="shared" si="10"/>
        <v>510423.41442789725</v>
      </c>
      <c r="D125" s="9">
        <f t="shared" si="7"/>
        <v>2828.8410739704736</v>
      </c>
      <c r="E125" s="5">
        <f t="shared" si="8"/>
        <v>1446.4443265615839</v>
      </c>
      <c r="F125" s="5">
        <f t="shared" si="9"/>
        <v>1382.3967474088897</v>
      </c>
      <c r="G125" s="11">
        <f t="shared" si="11"/>
        <v>508976.97010133567</v>
      </c>
    </row>
    <row r="126" spans="1:7" x14ac:dyDescent="0.25">
      <c r="A126">
        <v>114</v>
      </c>
      <c r="B126" s="8">
        <f t="shared" si="6"/>
        <v>46083</v>
      </c>
      <c r="C126" s="11">
        <f t="shared" si="10"/>
        <v>508976.97010133567</v>
      </c>
      <c r="D126" s="9">
        <f t="shared" si="7"/>
        <v>2828.8410739704736</v>
      </c>
      <c r="E126" s="5">
        <f t="shared" si="8"/>
        <v>1450.3617799460214</v>
      </c>
      <c r="F126" s="5">
        <f t="shared" si="9"/>
        <v>1378.4792940244524</v>
      </c>
      <c r="G126" s="11">
        <f t="shared" si="11"/>
        <v>507526.60832138965</v>
      </c>
    </row>
    <row r="127" spans="1:7" x14ac:dyDescent="0.25">
      <c r="A127">
        <v>115</v>
      </c>
      <c r="B127" s="8">
        <f t="shared" si="6"/>
        <v>46113</v>
      </c>
      <c r="C127" s="11">
        <f t="shared" si="10"/>
        <v>507526.60832138965</v>
      </c>
      <c r="D127" s="9">
        <f t="shared" si="7"/>
        <v>2828.8410739704736</v>
      </c>
      <c r="E127" s="5">
        <f t="shared" si="8"/>
        <v>1454.2898431000422</v>
      </c>
      <c r="F127" s="5">
        <f t="shared" si="9"/>
        <v>1374.5512308704317</v>
      </c>
      <c r="G127" s="11">
        <f t="shared" si="11"/>
        <v>506072.31847828958</v>
      </c>
    </row>
    <row r="128" spans="1:7" x14ac:dyDescent="0.25">
      <c r="A128">
        <v>116</v>
      </c>
      <c r="B128" s="8">
        <f t="shared" si="6"/>
        <v>46143</v>
      </c>
      <c r="C128" s="11">
        <f t="shared" si="10"/>
        <v>506072.31847828958</v>
      </c>
      <c r="D128" s="9">
        <f t="shared" si="7"/>
        <v>2828.8410739704736</v>
      </c>
      <c r="E128" s="5">
        <f t="shared" si="8"/>
        <v>1458.2285447584377</v>
      </c>
      <c r="F128" s="5">
        <f t="shared" si="9"/>
        <v>1370.6125292120355</v>
      </c>
      <c r="G128" s="11">
        <f t="shared" si="11"/>
        <v>504614.08993353113</v>
      </c>
    </row>
    <row r="129" spans="1:7" x14ac:dyDescent="0.25">
      <c r="A129">
        <v>117</v>
      </c>
      <c r="B129" s="8">
        <f t="shared" si="6"/>
        <v>46174</v>
      </c>
      <c r="C129" s="11">
        <f t="shared" si="10"/>
        <v>504614.08993353113</v>
      </c>
      <c r="D129" s="9">
        <f t="shared" si="7"/>
        <v>2828.8410739704736</v>
      </c>
      <c r="E129" s="5">
        <f t="shared" si="8"/>
        <v>1462.1779137338258</v>
      </c>
      <c r="F129" s="5">
        <f t="shared" si="9"/>
        <v>1366.6631602366485</v>
      </c>
      <c r="G129" s="11">
        <f t="shared" si="11"/>
        <v>503151.91201979731</v>
      </c>
    </row>
    <row r="130" spans="1:7" x14ac:dyDescent="0.25">
      <c r="A130">
        <v>118</v>
      </c>
      <c r="B130" s="8">
        <f t="shared" si="6"/>
        <v>46204</v>
      </c>
      <c r="C130" s="11">
        <f t="shared" si="10"/>
        <v>503151.91201979731</v>
      </c>
      <c r="D130" s="9">
        <f t="shared" si="7"/>
        <v>2828.8410739704736</v>
      </c>
      <c r="E130" s="5">
        <f t="shared" si="8"/>
        <v>1466.1379789168548</v>
      </c>
      <c r="F130" s="5">
        <f t="shared" si="9"/>
        <v>1362.7030950536191</v>
      </c>
      <c r="G130" s="11">
        <f t="shared" si="11"/>
        <v>501685.77404088044</v>
      </c>
    </row>
    <row r="131" spans="1:7" x14ac:dyDescent="0.25">
      <c r="A131">
        <v>119</v>
      </c>
      <c r="B131" s="8">
        <f t="shared" si="6"/>
        <v>46237</v>
      </c>
      <c r="C131" s="11">
        <f t="shared" si="10"/>
        <v>501685.77404088044</v>
      </c>
      <c r="D131" s="9">
        <f t="shared" si="7"/>
        <v>2828.8410739704736</v>
      </c>
      <c r="E131" s="5">
        <f t="shared" si="8"/>
        <v>1470.1087692764211</v>
      </c>
      <c r="F131" s="5">
        <f t="shared" si="9"/>
        <v>1358.7323046940526</v>
      </c>
      <c r="G131" s="11">
        <f t="shared" si="11"/>
        <v>500215.66527160403</v>
      </c>
    </row>
    <row r="132" spans="1:7" x14ac:dyDescent="0.25">
      <c r="A132">
        <v>120</v>
      </c>
      <c r="B132" s="8">
        <f t="shared" si="6"/>
        <v>46266</v>
      </c>
      <c r="C132" s="11">
        <f t="shared" si="10"/>
        <v>500215.66527160403</v>
      </c>
      <c r="D132" s="9">
        <f t="shared" si="7"/>
        <v>2828.8410739704736</v>
      </c>
      <c r="E132" s="5">
        <f t="shared" si="8"/>
        <v>1474.0903138598781</v>
      </c>
      <c r="F132" s="5">
        <f t="shared" si="9"/>
        <v>1354.7507601105958</v>
      </c>
      <c r="G132" s="11">
        <f t="shared" si="11"/>
        <v>498741.57495774416</v>
      </c>
    </row>
    <row r="133" spans="1:7" x14ac:dyDescent="0.25">
      <c r="A133">
        <v>121</v>
      </c>
      <c r="B133" s="8">
        <f t="shared" si="6"/>
        <v>46296</v>
      </c>
      <c r="C133" s="11">
        <f t="shared" si="10"/>
        <v>498741.57495774416</v>
      </c>
      <c r="D133" s="9">
        <f t="shared" si="7"/>
        <v>2828.8410739704736</v>
      </c>
      <c r="E133" s="5">
        <f t="shared" si="8"/>
        <v>1478.0826417932485</v>
      </c>
      <c r="F133" s="5">
        <f t="shared" si="9"/>
        <v>1350.7584321772251</v>
      </c>
      <c r="G133" s="11">
        <f t="shared" si="11"/>
        <v>497263.49231595092</v>
      </c>
    </row>
    <row r="134" spans="1:7" x14ac:dyDescent="0.25">
      <c r="A134">
        <v>122</v>
      </c>
      <c r="B134" s="8">
        <f t="shared" si="6"/>
        <v>46328</v>
      </c>
      <c r="C134" s="11">
        <f t="shared" si="10"/>
        <v>497263.49231595092</v>
      </c>
      <c r="D134" s="9">
        <f t="shared" si="7"/>
        <v>2828.8410739704736</v>
      </c>
      <c r="E134" s="5">
        <f t="shared" si="8"/>
        <v>1482.0857822814385</v>
      </c>
      <c r="F134" s="5">
        <f t="shared" si="9"/>
        <v>1346.7552916890354</v>
      </c>
      <c r="G134" s="11">
        <f t="shared" si="11"/>
        <v>495781.40653366951</v>
      </c>
    </row>
    <row r="135" spans="1:7" x14ac:dyDescent="0.25">
      <c r="A135">
        <v>123</v>
      </c>
      <c r="B135" s="8">
        <f t="shared" si="6"/>
        <v>46357</v>
      </c>
      <c r="C135" s="11">
        <f t="shared" si="10"/>
        <v>495781.40653366951</v>
      </c>
      <c r="D135" s="9">
        <f t="shared" si="7"/>
        <v>2828.8410739704736</v>
      </c>
      <c r="E135" s="5">
        <f t="shared" si="8"/>
        <v>1486.0997646084511</v>
      </c>
      <c r="F135" s="5">
        <f t="shared" si="9"/>
        <v>1342.741309362023</v>
      </c>
      <c r="G135" s="11">
        <f t="shared" si="11"/>
        <v>494295.30676906108</v>
      </c>
    </row>
    <row r="136" spans="1:7" x14ac:dyDescent="0.25">
      <c r="A136">
        <v>124</v>
      </c>
      <c r="B136" s="8">
        <f t="shared" si="6"/>
        <v>46388</v>
      </c>
      <c r="C136" s="11">
        <f t="shared" si="10"/>
        <v>494295.30676906108</v>
      </c>
      <c r="D136" s="9">
        <f t="shared" si="7"/>
        <v>2828.8410739704736</v>
      </c>
      <c r="E136" s="5">
        <f t="shared" si="8"/>
        <v>1490.1246181375986</v>
      </c>
      <c r="F136" s="5">
        <f t="shared" si="9"/>
        <v>1338.7164558328752</v>
      </c>
      <c r="G136" s="11">
        <f t="shared" si="11"/>
        <v>492805.18215092347</v>
      </c>
    </row>
    <row r="137" spans="1:7" x14ac:dyDescent="0.25">
      <c r="A137">
        <v>125</v>
      </c>
      <c r="B137" s="8">
        <f t="shared" si="6"/>
        <v>46419</v>
      </c>
      <c r="C137" s="11">
        <f t="shared" si="10"/>
        <v>492805.18215092347</v>
      </c>
      <c r="D137" s="9">
        <f t="shared" si="7"/>
        <v>2828.8410739704736</v>
      </c>
      <c r="E137" s="5">
        <f t="shared" si="8"/>
        <v>1494.1603723117214</v>
      </c>
      <c r="F137" s="5">
        <f t="shared" si="9"/>
        <v>1334.6807016587525</v>
      </c>
      <c r="G137" s="11">
        <f t="shared" si="11"/>
        <v>491311.02177861176</v>
      </c>
    </row>
    <row r="138" spans="1:7" x14ac:dyDescent="0.25">
      <c r="A138">
        <v>126</v>
      </c>
      <c r="B138" s="8">
        <f t="shared" si="6"/>
        <v>46447</v>
      </c>
      <c r="C138" s="11">
        <f t="shared" si="10"/>
        <v>491311.02177861176</v>
      </c>
      <c r="D138" s="9">
        <f t="shared" si="7"/>
        <v>2828.8410739704736</v>
      </c>
      <c r="E138" s="5">
        <f t="shared" si="8"/>
        <v>1498.2070566533989</v>
      </c>
      <c r="F138" s="5">
        <f t="shared" si="9"/>
        <v>1330.6340173170749</v>
      </c>
      <c r="G138" s="11">
        <f t="shared" si="11"/>
        <v>489812.81472195836</v>
      </c>
    </row>
    <row r="139" spans="1:7" x14ac:dyDescent="0.25">
      <c r="A139">
        <v>127</v>
      </c>
      <c r="B139" s="8">
        <f t="shared" si="6"/>
        <v>46478</v>
      </c>
      <c r="C139" s="11">
        <f t="shared" si="10"/>
        <v>489812.81472195836</v>
      </c>
      <c r="D139" s="9">
        <f t="shared" si="7"/>
        <v>2828.8410739704736</v>
      </c>
      <c r="E139" s="5">
        <f t="shared" si="8"/>
        <v>1502.2647007651683</v>
      </c>
      <c r="F139" s="5">
        <f t="shared" si="9"/>
        <v>1326.5763732053051</v>
      </c>
      <c r="G139" s="11">
        <f t="shared" si="11"/>
        <v>488310.55002119322</v>
      </c>
    </row>
    <row r="140" spans="1:7" x14ac:dyDescent="0.25">
      <c r="A140">
        <v>128</v>
      </c>
      <c r="B140" s="8">
        <f t="shared" si="6"/>
        <v>46510</v>
      </c>
      <c r="C140" s="11">
        <f t="shared" si="10"/>
        <v>488310.55002119322</v>
      </c>
      <c r="D140" s="9">
        <f t="shared" si="7"/>
        <v>2828.8410739704736</v>
      </c>
      <c r="E140" s="5">
        <f t="shared" si="8"/>
        <v>1506.3333343297411</v>
      </c>
      <c r="F140" s="5">
        <f t="shared" si="9"/>
        <v>1322.507739640733</v>
      </c>
      <c r="G140" s="11">
        <f t="shared" si="11"/>
        <v>486804.21668686351</v>
      </c>
    </row>
    <row r="141" spans="1:7" x14ac:dyDescent="0.25">
      <c r="A141">
        <v>129</v>
      </c>
      <c r="B141" s="8">
        <f t="shared" ref="B141:B204" si="12">WORKDAY(DATE(YEAR(LoanDate),MONTH(LoanDate)+A141,1)-1,1)</f>
        <v>46539</v>
      </c>
      <c r="C141" s="11">
        <f t="shared" si="10"/>
        <v>486804.21668686351</v>
      </c>
      <c r="D141" s="9">
        <f t="shared" ref="D141:D204" si="13">MonthlyPayment</f>
        <v>2828.8410739704736</v>
      </c>
      <c r="E141" s="5">
        <f t="shared" ref="E141:E204" si="14">-PPMT(APR/12,$A141,MAX(PmtNo),LoanAmt)</f>
        <v>1510.412987110217</v>
      </c>
      <c r="F141" s="5">
        <f t="shared" ref="F141:F204" si="15">-IPMT(APR/12,$A141,MAX(PmtNo),LoanAmt)</f>
        <v>1318.4280868602566</v>
      </c>
      <c r="G141" s="11">
        <f t="shared" si="11"/>
        <v>485293.80369975331</v>
      </c>
    </row>
    <row r="142" spans="1:7" x14ac:dyDescent="0.25">
      <c r="A142">
        <v>130</v>
      </c>
      <c r="B142" s="8">
        <f t="shared" si="12"/>
        <v>46569</v>
      </c>
      <c r="C142" s="11">
        <f t="shared" si="10"/>
        <v>485293.80369975331</v>
      </c>
      <c r="D142" s="9">
        <f t="shared" si="13"/>
        <v>2828.8410739704736</v>
      </c>
      <c r="E142" s="5">
        <f t="shared" si="14"/>
        <v>1514.5036889503074</v>
      </c>
      <c r="F142" s="5">
        <f t="shared" si="15"/>
        <v>1314.3373850201663</v>
      </c>
      <c r="G142" s="11">
        <f t="shared" si="11"/>
        <v>483779.30001080298</v>
      </c>
    </row>
    <row r="143" spans="1:7" x14ac:dyDescent="0.25">
      <c r="A143">
        <v>131</v>
      </c>
      <c r="B143" s="8">
        <f t="shared" si="12"/>
        <v>46601</v>
      </c>
      <c r="C143" s="11">
        <f t="shared" ref="C143:C206" si="16">G142</f>
        <v>483779.30001080298</v>
      </c>
      <c r="D143" s="9">
        <f t="shared" si="13"/>
        <v>2828.8410739704736</v>
      </c>
      <c r="E143" s="5">
        <f t="shared" si="14"/>
        <v>1518.6054697745476</v>
      </c>
      <c r="F143" s="5">
        <f t="shared" si="15"/>
        <v>1310.2356041959258</v>
      </c>
      <c r="G143" s="11">
        <f t="shared" ref="G143:G206" si="17">C143-E143</f>
        <v>482260.69454102841</v>
      </c>
    </row>
    <row r="144" spans="1:7" x14ac:dyDescent="0.25">
      <c r="A144">
        <v>132</v>
      </c>
      <c r="B144" s="8">
        <f t="shared" si="12"/>
        <v>46631</v>
      </c>
      <c r="C144" s="11">
        <f t="shared" si="16"/>
        <v>482260.69454102841</v>
      </c>
      <c r="D144" s="9">
        <f t="shared" si="13"/>
        <v>2828.8410739704736</v>
      </c>
      <c r="E144" s="5">
        <f t="shared" si="14"/>
        <v>1522.7183595885203</v>
      </c>
      <c r="F144" s="5">
        <f t="shared" si="15"/>
        <v>1306.1227143819531</v>
      </c>
      <c r="G144" s="11">
        <f t="shared" si="17"/>
        <v>480737.97618143988</v>
      </c>
    </row>
    <row r="145" spans="1:7" x14ac:dyDescent="0.25">
      <c r="A145">
        <v>133</v>
      </c>
      <c r="B145" s="8">
        <f t="shared" si="12"/>
        <v>46661</v>
      </c>
      <c r="C145" s="11">
        <f t="shared" si="16"/>
        <v>480737.97618143988</v>
      </c>
      <c r="D145" s="9">
        <f t="shared" si="13"/>
        <v>2828.8410739704736</v>
      </c>
      <c r="E145" s="5">
        <f t="shared" si="14"/>
        <v>1526.8423884790727</v>
      </c>
      <c r="F145" s="5">
        <f t="shared" si="15"/>
        <v>1301.9986854914009</v>
      </c>
      <c r="G145" s="11">
        <f t="shared" si="17"/>
        <v>479211.13379296078</v>
      </c>
    </row>
    <row r="146" spans="1:7" x14ac:dyDescent="0.25">
      <c r="A146">
        <v>134</v>
      </c>
      <c r="B146" s="8">
        <f t="shared" si="12"/>
        <v>46692</v>
      </c>
      <c r="C146" s="11">
        <f t="shared" si="16"/>
        <v>479211.13379296078</v>
      </c>
      <c r="D146" s="9">
        <f t="shared" si="13"/>
        <v>2828.8410739704736</v>
      </c>
      <c r="E146" s="5">
        <f t="shared" si="14"/>
        <v>1530.9775866145371</v>
      </c>
      <c r="F146" s="5">
        <f t="shared" si="15"/>
        <v>1297.863487355937</v>
      </c>
      <c r="G146" s="11">
        <f t="shared" si="17"/>
        <v>477680.15620634623</v>
      </c>
    </row>
    <row r="147" spans="1:7" x14ac:dyDescent="0.25">
      <c r="A147">
        <v>135</v>
      </c>
      <c r="B147" s="8">
        <f t="shared" si="12"/>
        <v>46722</v>
      </c>
      <c r="C147" s="11">
        <f t="shared" si="16"/>
        <v>477680.15620634623</v>
      </c>
      <c r="D147" s="9">
        <f t="shared" si="13"/>
        <v>2828.8410739704736</v>
      </c>
      <c r="E147" s="5">
        <f t="shared" si="14"/>
        <v>1535.1239842449515</v>
      </c>
      <c r="F147" s="5">
        <f t="shared" si="15"/>
        <v>1293.7170897255223</v>
      </c>
      <c r="G147" s="11">
        <f t="shared" si="17"/>
        <v>476145.03222210129</v>
      </c>
    </row>
    <row r="148" spans="1:7" x14ac:dyDescent="0.25">
      <c r="A148">
        <v>136</v>
      </c>
      <c r="B148" s="8">
        <f t="shared" si="12"/>
        <v>46755</v>
      </c>
      <c r="C148" s="11">
        <f t="shared" si="16"/>
        <v>476145.03222210129</v>
      </c>
      <c r="D148" s="9">
        <f t="shared" si="13"/>
        <v>2828.8410739704736</v>
      </c>
      <c r="E148" s="5">
        <f t="shared" si="14"/>
        <v>1539.2816117022815</v>
      </c>
      <c r="F148" s="5">
        <f t="shared" si="15"/>
        <v>1289.5594622681922</v>
      </c>
      <c r="G148" s="11">
        <f t="shared" si="17"/>
        <v>474605.750610399</v>
      </c>
    </row>
    <row r="149" spans="1:7" x14ac:dyDescent="0.25">
      <c r="A149">
        <v>137</v>
      </c>
      <c r="B149" s="8">
        <f t="shared" si="12"/>
        <v>46784</v>
      </c>
      <c r="C149" s="11">
        <f t="shared" si="16"/>
        <v>474605.750610399</v>
      </c>
      <c r="D149" s="9">
        <f t="shared" si="13"/>
        <v>2828.8410739704736</v>
      </c>
      <c r="E149" s="5">
        <f t="shared" si="14"/>
        <v>1543.4504994006418</v>
      </c>
      <c r="F149" s="5">
        <f t="shared" si="15"/>
        <v>1285.3905745698319</v>
      </c>
      <c r="G149" s="11">
        <f t="shared" si="17"/>
        <v>473062.30011099839</v>
      </c>
    </row>
    <row r="150" spans="1:7" x14ac:dyDescent="0.25">
      <c r="A150">
        <v>138</v>
      </c>
      <c r="B150" s="8">
        <f t="shared" si="12"/>
        <v>46813</v>
      </c>
      <c r="C150" s="11">
        <f t="shared" si="16"/>
        <v>473062.30011099839</v>
      </c>
      <c r="D150" s="9">
        <f t="shared" si="13"/>
        <v>2828.8410739704736</v>
      </c>
      <c r="E150" s="5">
        <f t="shared" si="14"/>
        <v>1547.6306778365188</v>
      </c>
      <c r="F150" s="5">
        <f t="shared" si="15"/>
        <v>1281.2103961339551</v>
      </c>
      <c r="G150" s="11">
        <f t="shared" si="17"/>
        <v>471514.66943316185</v>
      </c>
    </row>
    <row r="151" spans="1:7" x14ac:dyDescent="0.25">
      <c r="A151">
        <v>139</v>
      </c>
      <c r="B151" s="8">
        <f t="shared" si="12"/>
        <v>46846</v>
      </c>
      <c r="C151" s="11">
        <f t="shared" si="16"/>
        <v>471514.66943316185</v>
      </c>
      <c r="D151" s="9">
        <f t="shared" si="13"/>
        <v>2828.8410739704736</v>
      </c>
      <c r="E151" s="5">
        <f t="shared" si="14"/>
        <v>1551.8221775889924</v>
      </c>
      <c r="F151" s="5">
        <f t="shared" si="15"/>
        <v>1277.0188963814817</v>
      </c>
      <c r="G151" s="11">
        <f t="shared" si="17"/>
        <v>469962.84725557285</v>
      </c>
    </row>
    <row r="152" spans="1:7" x14ac:dyDescent="0.25">
      <c r="A152">
        <v>140</v>
      </c>
      <c r="B152" s="8">
        <f t="shared" si="12"/>
        <v>46874</v>
      </c>
      <c r="C152" s="11">
        <f t="shared" si="16"/>
        <v>469962.84725557285</v>
      </c>
      <c r="D152" s="9">
        <f t="shared" si="13"/>
        <v>2828.8410739704736</v>
      </c>
      <c r="E152" s="5">
        <f t="shared" si="14"/>
        <v>1556.0250293199626</v>
      </c>
      <c r="F152" s="5">
        <f t="shared" si="15"/>
        <v>1272.816044650511</v>
      </c>
      <c r="G152" s="11">
        <f t="shared" si="17"/>
        <v>468406.82222625287</v>
      </c>
    </row>
    <row r="153" spans="1:7" x14ac:dyDescent="0.25">
      <c r="A153">
        <v>141</v>
      </c>
      <c r="B153" s="8">
        <f t="shared" si="12"/>
        <v>46905</v>
      </c>
      <c r="C153" s="11">
        <f t="shared" si="16"/>
        <v>468406.82222625287</v>
      </c>
      <c r="D153" s="9">
        <f t="shared" si="13"/>
        <v>2828.8410739704736</v>
      </c>
      <c r="E153" s="5">
        <f t="shared" si="14"/>
        <v>1560.239263774371</v>
      </c>
      <c r="F153" s="5">
        <f t="shared" si="15"/>
        <v>1268.6018101961031</v>
      </c>
      <c r="G153" s="11">
        <f t="shared" si="17"/>
        <v>466846.58296247851</v>
      </c>
    </row>
    <row r="154" spans="1:7" x14ac:dyDescent="0.25">
      <c r="A154">
        <v>142</v>
      </c>
      <c r="B154" s="8">
        <f t="shared" si="12"/>
        <v>46937</v>
      </c>
      <c r="C154" s="11">
        <f t="shared" si="16"/>
        <v>466846.58296247851</v>
      </c>
      <c r="D154" s="9">
        <f t="shared" si="13"/>
        <v>2828.8410739704736</v>
      </c>
      <c r="E154" s="5">
        <f t="shared" si="14"/>
        <v>1564.4649117804265</v>
      </c>
      <c r="F154" s="5">
        <f t="shared" si="15"/>
        <v>1264.3761621900474</v>
      </c>
      <c r="G154" s="11">
        <f t="shared" si="17"/>
        <v>465282.11805069807</v>
      </c>
    </row>
    <row r="155" spans="1:7" x14ac:dyDescent="0.25">
      <c r="A155">
        <v>143</v>
      </c>
      <c r="B155" s="8">
        <f t="shared" si="12"/>
        <v>46966</v>
      </c>
      <c r="C155" s="11">
        <f t="shared" si="16"/>
        <v>465282.11805069807</v>
      </c>
      <c r="D155" s="9">
        <f t="shared" si="13"/>
        <v>2828.8410739704736</v>
      </c>
      <c r="E155" s="5">
        <f t="shared" si="14"/>
        <v>1568.7020042498316</v>
      </c>
      <c r="F155" s="5">
        <f t="shared" si="15"/>
        <v>1260.1390697206423</v>
      </c>
      <c r="G155" s="11">
        <f t="shared" si="17"/>
        <v>463713.41604644823</v>
      </c>
    </row>
    <row r="156" spans="1:7" x14ac:dyDescent="0.25">
      <c r="A156">
        <v>144</v>
      </c>
      <c r="B156" s="8">
        <f t="shared" si="12"/>
        <v>46997</v>
      </c>
      <c r="C156" s="11">
        <f t="shared" si="16"/>
        <v>463713.41604644823</v>
      </c>
      <c r="D156" s="9">
        <f t="shared" si="13"/>
        <v>2828.8410739704736</v>
      </c>
      <c r="E156" s="5">
        <f t="shared" si="14"/>
        <v>1572.9505721780083</v>
      </c>
      <c r="F156" s="5">
        <f t="shared" si="15"/>
        <v>1255.8905017924653</v>
      </c>
      <c r="G156" s="11">
        <f t="shared" si="17"/>
        <v>462140.46547427023</v>
      </c>
    </row>
    <row r="157" spans="1:7" x14ac:dyDescent="0.25">
      <c r="A157">
        <v>145</v>
      </c>
      <c r="B157" s="8">
        <f t="shared" si="12"/>
        <v>47028</v>
      </c>
      <c r="C157" s="11">
        <f t="shared" si="16"/>
        <v>462140.46547427023</v>
      </c>
      <c r="D157" s="9">
        <f t="shared" si="13"/>
        <v>2828.8410739704736</v>
      </c>
      <c r="E157" s="5">
        <f t="shared" si="14"/>
        <v>1577.2106466443238</v>
      </c>
      <c r="F157" s="5">
        <f t="shared" si="15"/>
        <v>1251.6304273261501</v>
      </c>
      <c r="G157" s="11">
        <f t="shared" si="17"/>
        <v>460563.25482762587</v>
      </c>
    </row>
    <row r="158" spans="1:7" x14ac:dyDescent="0.25">
      <c r="A158">
        <v>146</v>
      </c>
      <c r="B158" s="8">
        <f t="shared" si="12"/>
        <v>47058</v>
      </c>
      <c r="C158" s="11">
        <f t="shared" si="16"/>
        <v>460563.25482762587</v>
      </c>
      <c r="D158" s="9">
        <f t="shared" si="13"/>
        <v>2828.8410739704736</v>
      </c>
      <c r="E158" s="5">
        <f t="shared" si="14"/>
        <v>1581.4822588123191</v>
      </c>
      <c r="F158" s="5">
        <f t="shared" si="15"/>
        <v>1247.358815158155</v>
      </c>
      <c r="G158" s="11">
        <f t="shared" si="17"/>
        <v>458981.77256881358</v>
      </c>
    </row>
    <row r="159" spans="1:7" x14ac:dyDescent="0.25">
      <c r="A159">
        <v>147</v>
      </c>
      <c r="B159" s="8">
        <f t="shared" si="12"/>
        <v>47088</v>
      </c>
      <c r="C159" s="11">
        <f t="shared" si="16"/>
        <v>458981.77256881358</v>
      </c>
      <c r="D159" s="9">
        <f t="shared" si="13"/>
        <v>2828.8410739704736</v>
      </c>
      <c r="E159" s="5">
        <f t="shared" si="14"/>
        <v>1585.7654399299352</v>
      </c>
      <c r="F159" s="5">
        <f t="shared" si="15"/>
        <v>1243.075634040538</v>
      </c>
      <c r="G159" s="11">
        <f t="shared" si="17"/>
        <v>457396.00712888368</v>
      </c>
    </row>
    <row r="160" spans="1:7" x14ac:dyDescent="0.25">
      <c r="A160">
        <v>148</v>
      </c>
      <c r="B160" s="8">
        <f t="shared" si="12"/>
        <v>47119</v>
      </c>
      <c r="C160" s="11">
        <f t="shared" si="16"/>
        <v>457396.00712888368</v>
      </c>
      <c r="D160" s="9">
        <f t="shared" si="13"/>
        <v>2828.8410739704736</v>
      </c>
      <c r="E160" s="5">
        <f t="shared" si="14"/>
        <v>1590.0602213297457</v>
      </c>
      <c r="F160" s="5">
        <f t="shared" si="15"/>
        <v>1238.7808526407282</v>
      </c>
      <c r="G160" s="11">
        <f t="shared" si="17"/>
        <v>455805.94690755394</v>
      </c>
    </row>
    <row r="161" spans="1:7" x14ac:dyDescent="0.25">
      <c r="A161">
        <v>149</v>
      </c>
      <c r="B161" s="8">
        <f t="shared" si="12"/>
        <v>47150</v>
      </c>
      <c r="C161" s="11">
        <f t="shared" si="16"/>
        <v>455805.94690755394</v>
      </c>
      <c r="D161" s="9">
        <f t="shared" si="13"/>
        <v>2828.8410739704736</v>
      </c>
      <c r="E161" s="5">
        <f t="shared" si="14"/>
        <v>1594.3666344291805</v>
      </c>
      <c r="F161" s="5">
        <f t="shared" si="15"/>
        <v>1234.4744395412933</v>
      </c>
      <c r="G161" s="11">
        <f t="shared" si="17"/>
        <v>454211.58027312474</v>
      </c>
    </row>
    <row r="162" spans="1:7" x14ac:dyDescent="0.25">
      <c r="A162">
        <v>150</v>
      </c>
      <c r="B162" s="8">
        <f t="shared" si="12"/>
        <v>47178</v>
      </c>
      <c r="C162" s="11">
        <f t="shared" si="16"/>
        <v>454211.58027312474</v>
      </c>
      <c r="D162" s="9">
        <f t="shared" si="13"/>
        <v>2828.8410739704736</v>
      </c>
      <c r="E162" s="5">
        <f t="shared" si="14"/>
        <v>1598.6847107307594</v>
      </c>
      <c r="F162" s="5">
        <f t="shared" si="15"/>
        <v>1230.1563632397142</v>
      </c>
      <c r="G162" s="11">
        <f t="shared" si="17"/>
        <v>452612.895562394</v>
      </c>
    </row>
    <row r="163" spans="1:7" x14ac:dyDescent="0.25">
      <c r="A163">
        <v>151</v>
      </c>
      <c r="B163" s="8">
        <f t="shared" si="12"/>
        <v>47210</v>
      </c>
      <c r="C163" s="11">
        <f t="shared" si="16"/>
        <v>452612.895562394</v>
      </c>
      <c r="D163" s="9">
        <f t="shared" si="13"/>
        <v>2828.8410739704736</v>
      </c>
      <c r="E163" s="5">
        <f t="shared" si="14"/>
        <v>1603.0144818223221</v>
      </c>
      <c r="F163" s="5">
        <f t="shared" si="15"/>
        <v>1225.8265921481518</v>
      </c>
      <c r="G163" s="11">
        <f t="shared" si="17"/>
        <v>451009.88108057168</v>
      </c>
    </row>
    <row r="164" spans="1:7" x14ac:dyDescent="0.25">
      <c r="A164">
        <v>152</v>
      </c>
      <c r="B164" s="8">
        <f t="shared" si="12"/>
        <v>47239</v>
      </c>
      <c r="C164" s="11">
        <f t="shared" si="16"/>
        <v>451009.88108057168</v>
      </c>
      <c r="D164" s="9">
        <f t="shared" si="13"/>
        <v>2828.8410739704736</v>
      </c>
      <c r="E164" s="5">
        <f t="shared" si="14"/>
        <v>1607.3559793772572</v>
      </c>
      <c r="F164" s="5">
        <f t="shared" si="15"/>
        <v>1221.4850945932162</v>
      </c>
      <c r="G164" s="11">
        <f t="shared" si="17"/>
        <v>449402.52510119445</v>
      </c>
    </row>
    <row r="165" spans="1:7" x14ac:dyDescent="0.25">
      <c r="A165">
        <v>153</v>
      </c>
      <c r="B165" s="8">
        <f t="shared" si="12"/>
        <v>47270</v>
      </c>
      <c r="C165" s="11">
        <f t="shared" si="16"/>
        <v>449402.52510119445</v>
      </c>
      <c r="D165" s="9">
        <f t="shared" si="13"/>
        <v>2828.8410739704736</v>
      </c>
      <c r="E165" s="5">
        <f t="shared" si="14"/>
        <v>1611.7092351547374</v>
      </c>
      <c r="F165" s="5">
        <f t="shared" si="15"/>
        <v>1217.131838815736</v>
      </c>
      <c r="G165" s="11">
        <f t="shared" si="17"/>
        <v>447790.81586603972</v>
      </c>
    </row>
    <row r="166" spans="1:7" x14ac:dyDescent="0.25">
      <c r="A166">
        <v>154</v>
      </c>
      <c r="B166" s="8">
        <f t="shared" si="12"/>
        <v>47301</v>
      </c>
      <c r="C166" s="11">
        <f t="shared" si="16"/>
        <v>447790.81586603972</v>
      </c>
      <c r="D166" s="9">
        <f t="shared" si="13"/>
        <v>2828.8410739704736</v>
      </c>
      <c r="E166" s="5">
        <f t="shared" si="14"/>
        <v>1616.0742809999483</v>
      </c>
      <c r="F166" s="5">
        <f t="shared" si="15"/>
        <v>1212.7667929705256</v>
      </c>
      <c r="G166" s="11">
        <f t="shared" si="17"/>
        <v>446174.74158503977</v>
      </c>
    </row>
    <row r="167" spans="1:7" x14ac:dyDescent="0.25">
      <c r="A167">
        <v>155</v>
      </c>
      <c r="B167" s="8">
        <f t="shared" si="12"/>
        <v>47331</v>
      </c>
      <c r="C167" s="11">
        <f t="shared" si="16"/>
        <v>446174.74158503977</v>
      </c>
      <c r="D167" s="9">
        <f t="shared" si="13"/>
        <v>2828.8410739704736</v>
      </c>
      <c r="E167" s="5">
        <f t="shared" si="14"/>
        <v>1620.4511488443231</v>
      </c>
      <c r="F167" s="5">
        <f t="shared" si="15"/>
        <v>1208.3899251261507</v>
      </c>
      <c r="G167" s="11">
        <f t="shared" si="17"/>
        <v>444554.29043619544</v>
      </c>
    </row>
    <row r="168" spans="1:7" x14ac:dyDescent="0.25">
      <c r="A168">
        <v>156</v>
      </c>
      <c r="B168" s="8">
        <f t="shared" si="12"/>
        <v>47364</v>
      </c>
      <c r="C168" s="11">
        <f t="shared" si="16"/>
        <v>444554.29043619544</v>
      </c>
      <c r="D168" s="9">
        <f t="shared" si="13"/>
        <v>2828.8410739704736</v>
      </c>
      <c r="E168" s="5">
        <f t="shared" si="14"/>
        <v>1624.8398707057765</v>
      </c>
      <c r="F168" s="5">
        <f t="shared" si="15"/>
        <v>1204.0012032646973</v>
      </c>
      <c r="G168" s="11">
        <f t="shared" si="17"/>
        <v>442929.45056548965</v>
      </c>
    </row>
    <row r="169" spans="1:7" x14ac:dyDescent="0.25">
      <c r="A169">
        <v>157</v>
      </c>
      <c r="B169" s="8">
        <f t="shared" si="12"/>
        <v>47392</v>
      </c>
      <c r="C169" s="11">
        <f t="shared" si="16"/>
        <v>442929.45056548965</v>
      </c>
      <c r="D169" s="9">
        <f t="shared" si="13"/>
        <v>2828.8410739704736</v>
      </c>
      <c r="E169" s="5">
        <f t="shared" si="14"/>
        <v>1629.2404786889379</v>
      </c>
      <c r="F169" s="5">
        <f t="shared" si="15"/>
        <v>1199.6005952815356</v>
      </c>
      <c r="G169" s="11">
        <f t="shared" si="17"/>
        <v>441300.21008680074</v>
      </c>
    </row>
    <row r="170" spans="1:7" x14ac:dyDescent="0.25">
      <c r="A170">
        <v>158</v>
      </c>
      <c r="B170" s="8">
        <f t="shared" si="12"/>
        <v>47423</v>
      </c>
      <c r="C170" s="11">
        <f t="shared" si="16"/>
        <v>441300.21008680074</v>
      </c>
      <c r="D170" s="9">
        <f t="shared" si="13"/>
        <v>2828.8410739704736</v>
      </c>
      <c r="E170" s="5">
        <f t="shared" si="14"/>
        <v>1633.6530049853873</v>
      </c>
      <c r="F170" s="5">
        <f t="shared" si="15"/>
        <v>1195.1880689850866</v>
      </c>
      <c r="G170" s="11">
        <f t="shared" si="17"/>
        <v>439666.55708181538</v>
      </c>
    </row>
    <row r="171" spans="1:7" x14ac:dyDescent="0.25">
      <c r="A171">
        <v>159</v>
      </c>
      <c r="B171" s="8">
        <f t="shared" si="12"/>
        <v>47455</v>
      </c>
      <c r="C171" s="11">
        <f t="shared" si="16"/>
        <v>439666.55708181538</v>
      </c>
      <c r="D171" s="9">
        <f t="shared" si="13"/>
        <v>2828.8410739704736</v>
      </c>
      <c r="E171" s="5">
        <f t="shared" si="14"/>
        <v>1638.0774818738894</v>
      </c>
      <c r="F171" s="5">
        <f t="shared" si="15"/>
        <v>1190.7635920965845</v>
      </c>
      <c r="G171" s="11">
        <f t="shared" si="17"/>
        <v>438028.47959994146</v>
      </c>
    </row>
    <row r="172" spans="1:7" x14ac:dyDescent="0.25">
      <c r="A172">
        <v>160</v>
      </c>
      <c r="B172" s="8">
        <f t="shared" si="12"/>
        <v>47484</v>
      </c>
      <c r="C172" s="11">
        <f t="shared" si="16"/>
        <v>438028.47959994146</v>
      </c>
      <c r="D172" s="9">
        <f t="shared" si="13"/>
        <v>2828.8410739704736</v>
      </c>
      <c r="E172" s="5">
        <f t="shared" si="14"/>
        <v>1642.513941720631</v>
      </c>
      <c r="F172" s="5">
        <f t="shared" si="15"/>
        <v>1186.3271322498429</v>
      </c>
      <c r="G172" s="11">
        <f t="shared" si="17"/>
        <v>436385.96565822081</v>
      </c>
    </row>
    <row r="173" spans="1:7" x14ac:dyDescent="0.25">
      <c r="A173">
        <v>161</v>
      </c>
      <c r="B173" s="8">
        <f t="shared" si="12"/>
        <v>47515</v>
      </c>
      <c r="C173" s="11">
        <f t="shared" si="16"/>
        <v>436385.96565822081</v>
      </c>
      <c r="D173" s="9">
        <f t="shared" si="13"/>
        <v>2828.8410739704736</v>
      </c>
      <c r="E173" s="5">
        <f t="shared" si="14"/>
        <v>1646.9624169794579</v>
      </c>
      <c r="F173" s="5">
        <f t="shared" si="15"/>
        <v>1181.878656991016</v>
      </c>
      <c r="G173" s="11">
        <f t="shared" si="17"/>
        <v>434739.00324124133</v>
      </c>
    </row>
    <row r="174" spans="1:7" x14ac:dyDescent="0.25">
      <c r="A174">
        <v>162</v>
      </c>
      <c r="B174" s="8">
        <f t="shared" si="12"/>
        <v>47543</v>
      </c>
      <c r="C174" s="11">
        <f t="shared" si="16"/>
        <v>434739.00324124133</v>
      </c>
      <c r="D174" s="9">
        <f t="shared" si="13"/>
        <v>2828.8410739704736</v>
      </c>
      <c r="E174" s="5">
        <f t="shared" si="14"/>
        <v>1651.4229401921107</v>
      </c>
      <c r="F174" s="5">
        <f t="shared" si="15"/>
        <v>1177.4181337783634</v>
      </c>
      <c r="G174" s="11">
        <f t="shared" si="17"/>
        <v>433087.58030104922</v>
      </c>
    </row>
    <row r="175" spans="1:7" x14ac:dyDescent="0.25">
      <c r="A175">
        <v>163</v>
      </c>
      <c r="B175" s="8">
        <f t="shared" si="12"/>
        <v>47574</v>
      </c>
      <c r="C175" s="11">
        <f t="shared" si="16"/>
        <v>433087.58030104922</v>
      </c>
      <c r="D175" s="9">
        <f t="shared" si="13"/>
        <v>2828.8410739704736</v>
      </c>
      <c r="E175" s="5">
        <f t="shared" si="14"/>
        <v>1655.8955439884644</v>
      </c>
      <c r="F175" s="5">
        <f t="shared" si="15"/>
        <v>1172.9455299820097</v>
      </c>
      <c r="G175" s="11">
        <f t="shared" si="17"/>
        <v>431431.68475706078</v>
      </c>
    </row>
    <row r="176" spans="1:7" x14ac:dyDescent="0.25">
      <c r="A176">
        <v>164</v>
      </c>
      <c r="B176" s="8">
        <f t="shared" si="12"/>
        <v>47604</v>
      </c>
      <c r="C176" s="11">
        <f t="shared" si="16"/>
        <v>431431.68475706078</v>
      </c>
      <c r="D176" s="9">
        <f t="shared" si="13"/>
        <v>2828.8410739704736</v>
      </c>
      <c r="E176" s="5">
        <f t="shared" si="14"/>
        <v>1660.380261086766</v>
      </c>
      <c r="F176" s="5">
        <f t="shared" si="15"/>
        <v>1168.4608128837076</v>
      </c>
      <c r="G176" s="11">
        <f t="shared" si="17"/>
        <v>429771.30449597404</v>
      </c>
    </row>
    <row r="177" spans="1:7" x14ac:dyDescent="0.25">
      <c r="A177">
        <v>165</v>
      </c>
      <c r="B177" s="8">
        <f t="shared" si="12"/>
        <v>47637</v>
      </c>
      <c r="C177" s="11">
        <f t="shared" si="16"/>
        <v>429771.30449597404</v>
      </c>
      <c r="D177" s="9">
        <f t="shared" si="13"/>
        <v>2828.8410739704736</v>
      </c>
      <c r="E177" s="5">
        <f t="shared" si="14"/>
        <v>1664.8771242938762</v>
      </c>
      <c r="F177" s="5">
        <f t="shared" si="15"/>
        <v>1163.9639496765974</v>
      </c>
      <c r="G177" s="11">
        <f t="shared" si="17"/>
        <v>428106.42737168015</v>
      </c>
    </row>
    <row r="178" spans="1:7" x14ac:dyDescent="0.25">
      <c r="A178">
        <v>166</v>
      </c>
      <c r="B178" s="8">
        <f t="shared" si="12"/>
        <v>47665</v>
      </c>
      <c r="C178" s="11">
        <f t="shared" si="16"/>
        <v>428106.42737168015</v>
      </c>
      <c r="D178" s="9">
        <f t="shared" si="13"/>
        <v>2828.8410739704736</v>
      </c>
      <c r="E178" s="5">
        <f t="shared" si="14"/>
        <v>1669.3861665055053</v>
      </c>
      <c r="F178" s="5">
        <f t="shared" si="15"/>
        <v>1159.4549074649683</v>
      </c>
      <c r="G178" s="11">
        <f t="shared" si="17"/>
        <v>426437.04120517464</v>
      </c>
    </row>
    <row r="179" spans="1:7" x14ac:dyDescent="0.25">
      <c r="A179">
        <v>167</v>
      </c>
      <c r="B179" s="8">
        <f t="shared" si="12"/>
        <v>47696</v>
      </c>
      <c r="C179" s="11">
        <f t="shared" si="16"/>
        <v>426437.04120517464</v>
      </c>
      <c r="D179" s="9">
        <f t="shared" si="13"/>
        <v>2828.8410739704736</v>
      </c>
      <c r="E179" s="5">
        <f t="shared" si="14"/>
        <v>1673.907420706458</v>
      </c>
      <c r="F179" s="5">
        <f t="shared" si="15"/>
        <v>1154.9336532640159</v>
      </c>
      <c r="G179" s="11">
        <f t="shared" si="17"/>
        <v>424763.13378446817</v>
      </c>
    </row>
    <row r="180" spans="1:7" x14ac:dyDescent="0.25">
      <c r="A180">
        <v>168</v>
      </c>
      <c r="B180" s="8">
        <f t="shared" si="12"/>
        <v>47728</v>
      </c>
      <c r="C180" s="11">
        <f t="shared" si="16"/>
        <v>424763.13378446817</v>
      </c>
      <c r="D180" s="9">
        <f t="shared" si="13"/>
        <v>2828.8410739704736</v>
      </c>
      <c r="E180" s="5">
        <f t="shared" si="14"/>
        <v>1678.4409199708712</v>
      </c>
      <c r="F180" s="5">
        <f t="shared" si="15"/>
        <v>1150.4001539996029</v>
      </c>
      <c r="G180" s="11">
        <f t="shared" si="17"/>
        <v>423084.69286449731</v>
      </c>
    </row>
    <row r="181" spans="1:7" x14ac:dyDescent="0.25">
      <c r="A181">
        <v>169</v>
      </c>
      <c r="B181" s="8">
        <f t="shared" si="12"/>
        <v>47757</v>
      </c>
      <c r="C181" s="11">
        <f t="shared" si="16"/>
        <v>423084.69286449731</v>
      </c>
      <c r="D181" s="9">
        <f t="shared" si="13"/>
        <v>2828.8410739704736</v>
      </c>
      <c r="E181" s="5">
        <f t="shared" si="14"/>
        <v>1682.9866974624588</v>
      </c>
      <c r="F181" s="5">
        <f t="shared" si="15"/>
        <v>1145.8543765080146</v>
      </c>
      <c r="G181" s="11">
        <f t="shared" si="17"/>
        <v>421401.70616703486</v>
      </c>
    </row>
    <row r="182" spans="1:7" x14ac:dyDescent="0.25">
      <c r="A182">
        <v>170</v>
      </c>
      <c r="B182" s="8">
        <f t="shared" si="12"/>
        <v>47788</v>
      </c>
      <c r="C182" s="11">
        <f t="shared" si="16"/>
        <v>421401.70616703486</v>
      </c>
      <c r="D182" s="9">
        <f t="shared" si="13"/>
        <v>2828.8410739704736</v>
      </c>
      <c r="E182" s="5">
        <f t="shared" si="14"/>
        <v>1687.544786434753</v>
      </c>
      <c r="F182" s="5">
        <f t="shared" si="15"/>
        <v>1141.2962875357207</v>
      </c>
      <c r="G182" s="11">
        <f t="shared" si="17"/>
        <v>419714.16138060013</v>
      </c>
    </row>
    <row r="183" spans="1:7" x14ac:dyDescent="0.25">
      <c r="A183">
        <v>171</v>
      </c>
      <c r="B183" s="8">
        <f t="shared" si="12"/>
        <v>47819</v>
      </c>
      <c r="C183" s="11">
        <f t="shared" si="16"/>
        <v>419714.16138060013</v>
      </c>
      <c r="D183" s="9">
        <f t="shared" si="13"/>
        <v>2828.8410739704736</v>
      </c>
      <c r="E183" s="5">
        <f t="shared" si="14"/>
        <v>1692.1152202313469</v>
      </c>
      <c r="F183" s="5">
        <f t="shared" si="15"/>
        <v>1136.7258537391265</v>
      </c>
      <c r="G183" s="11">
        <f t="shared" si="17"/>
        <v>418022.04616036877</v>
      </c>
    </row>
    <row r="184" spans="1:7" x14ac:dyDescent="0.25">
      <c r="A184">
        <v>172</v>
      </c>
      <c r="B184" s="8">
        <f t="shared" si="12"/>
        <v>47849</v>
      </c>
      <c r="C184" s="11">
        <f t="shared" si="16"/>
        <v>418022.04616036877</v>
      </c>
      <c r="D184" s="9">
        <f t="shared" si="13"/>
        <v>2828.8410739704736</v>
      </c>
      <c r="E184" s="5">
        <f t="shared" si="14"/>
        <v>1696.6980322861407</v>
      </c>
      <c r="F184" s="5">
        <f t="shared" si="15"/>
        <v>1132.1430416843332</v>
      </c>
      <c r="G184" s="11">
        <f t="shared" si="17"/>
        <v>416325.34812808264</v>
      </c>
    </row>
    <row r="185" spans="1:7" x14ac:dyDescent="0.25">
      <c r="A185">
        <v>173</v>
      </c>
      <c r="B185" s="8">
        <f t="shared" si="12"/>
        <v>47882</v>
      </c>
      <c r="C185" s="11">
        <f t="shared" si="16"/>
        <v>416325.34812808264</v>
      </c>
      <c r="D185" s="9">
        <f t="shared" si="13"/>
        <v>2828.8410739704736</v>
      </c>
      <c r="E185" s="5">
        <f t="shared" si="14"/>
        <v>1701.2932561235818</v>
      </c>
      <c r="F185" s="5">
        <f t="shared" si="15"/>
        <v>1127.5478178468918</v>
      </c>
      <c r="G185" s="11">
        <f t="shared" si="17"/>
        <v>414624.05487195903</v>
      </c>
    </row>
    <row r="186" spans="1:7" x14ac:dyDescent="0.25">
      <c r="A186">
        <v>174</v>
      </c>
      <c r="B186" s="8">
        <f t="shared" si="12"/>
        <v>47910</v>
      </c>
      <c r="C186" s="11">
        <f t="shared" si="16"/>
        <v>414624.05487195903</v>
      </c>
      <c r="D186" s="9">
        <f t="shared" si="13"/>
        <v>2828.8410739704736</v>
      </c>
      <c r="E186" s="5">
        <f t="shared" si="14"/>
        <v>1705.9009253589168</v>
      </c>
      <c r="F186" s="5">
        <f t="shared" si="15"/>
        <v>1122.9401486115571</v>
      </c>
      <c r="G186" s="11">
        <f t="shared" si="17"/>
        <v>412918.1539466001</v>
      </c>
    </row>
    <row r="187" spans="1:7" x14ac:dyDescent="0.25">
      <c r="A187">
        <v>175</v>
      </c>
      <c r="B187" s="8">
        <f t="shared" si="12"/>
        <v>47939</v>
      </c>
      <c r="C187" s="11">
        <f t="shared" si="16"/>
        <v>412918.1539466001</v>
      </c>
      <c r="D187" s="9">
        <f t="shared" si="13"/>
        <v>2828.8410739704736</v>
      </c>
      <c r="E187" s="5">
        <f t="shared" si="14"/>
        <v>1710.5210736984307</v>
      </c>
      <c r="F187" s="5">
        <f t="shared" si="15"/>
        <v>1118.3200002720434</v>
      </c>
      <c r="G187" s="11">
        <f t="shared" si="17"/>
        <v>411207.63287290168</v>
      </c>
    </row>
    <row r="188" spans="1:7" x14ac:dyDescent="0.25">
      <c r="A188">
        <v>176</v>
      </c>
      <c r="B188" s="8">
        <f t="shared" si="12"/>
        <v>47969</v>
      </c>
      <c r="C188" s="11">
        <f t="shared" si="16"/>
        <v>411207.63287290168</v>
      </c>
      <c r="D188" s="9">
        <f t="shared" si="13"/>
        <v>2828.8410739704736</v>
      </c>
      <c r="E188" s="5">
        <f t="shared" si="14"/>
        <v>1715.1537349396972</v>
      </c>
      <c r="F188" s="5">
        <f t="shared" si="15"/>
        <v>1113.6873390307765</v>
      </c>
      <c r="G188" s="11">
        <f t="shared" si="17"/>
        <v>409492.47913796199</v>
      </c>
    </row>
    <row r="189" spans="1:7" x14ac:dyDescent="0.25">
      <c r="A189">
        <v>177</v>
      </c>
      <c r="B189" s="8">
        <f t="shared" si="12"/>
        <v>48001</v>
      </c>
      <c r="C189" s="11">
        <f t="shared" si="16"/>
        <v>409492.47913796199</v>
      </c>
      <c r="D189" s="9">
        <f t="shared" si="13"/>
        <v>2828.8410739704736</v>
      </c>
      <c r="E189" s="5">
        <f t="shared" si="14"/>
        <v>1719.7989429718255</v>
      </c>
      <c r="F189" s="5">
        <f t="shared" si="15"/>
        <v>1109.0421309986484</v>
      </c>
      <c r="G189" s="11">
        <f t="shared" si="17"/>
        <v>407772.68019499019</v>
      </c>
    </row>
    <row r="190" spans="1:7" x14ac:dyDescent="0.25">
      <c r="A190">
        <v>178</v>
      </c>
      <c r="B190" s="8">
        <f t="shared" si="12"/>
        <v>48030</v>
      </c>
      <c r="C190" s="11">
        <f t="shared" si="16"/>
        <v>407772.68019499019</v>
      </c>
      <c r="D190" s="9">
        <f t="shared" si="13"/>
        <v>2828.8410739704736</v>
      </c>
      <c r="E190" s="5">
        <f t="shared" si="14"/>
        <v>1724.4567317757076</v>
      </c>
      <c r="F190" s="5">
        <f t="shared" si="15"/>
        <v>1104.3843421947663</v>
      </c>
      <c r="G190" s="11">
        <f t="shared" si="17"/>
        <v>406048.22346321447</v>
      </c>
    </row>
    <row r="191" spans="1:7" x14ac:dyDescent="0.25">
      <c r="A191">
        <v>179</v>
      </c>
      <c r="B191" s="8">
        <f t="shared" si="12"/>
        <v>48061</v>
      </c>
      <c r="C191" s="11">
        <f t="shared" si="16"/>
        <v>406048.22346321447</v>
      </c>
      <c r="D191" s="9">
        <f t="shared" si="13"/>
        <v>2828.8410739704736</v>
      </c>
      <c r="E191" s="5">
        <f t="shared" si="14"/>
        <v>1729.1271354242667</v>
      </c>
      <c r="F191" s="5">
        <f t="shared" si="15"/>
        <v>1099.7139385462069</v>
      </c>
      <c r="G191" s="11">
        <f t="shared" si="17"/>
        <v>404319.09632779018</v>
      </c>
    </row>
    <row r="192" spans="1:7" x14ac:dyDescent="0.25">
      <c r="A192">
        <v>180</v>
      </c>
      <c r="B192" s="8">
        <f t="shared" si="12"/>
        <v>48092</v>
      </c>
      <c r="C192" s="11">
        <f t="shared" si="16"/>
        <v>404319.09632779018</v>
      </c>
      <c r="D192" s="9">
        <f t="shared" si="13"/>
        <v>2828.8410739704736</v>
      </c>
      <c r="E192" s="5">
        <f t="shared" si="14"/>
        <v>1733.8101880827076</v>
      </c>
      <c r="F192" s="5">
        <f t="shared" si="15"/>
        <v>1095.0308858877665</v>
      </c>
      <c r="G192" s="11">
        <f t="shared" si="17"/>
        <v>402585.28613970749</v>
      </c>
    </row>
    <row r="193" spans="1:7" x14ac:dyDescent="0.25">
      <c r="A193">
        <v>181</v>
      </c>
      <c r="B193" s="8">
        <f t="shared" si="12"/>
        <v>48122</v>
      </c>
      <c r="C193" s="11">
        <f t="shared" si="16"/>
        <v>402585.28613970749</v>
      </c>
      <c r="D193" s="9">
        <f t="shared" si="13"/>
        <v>2828.8410739704736</v>
      </c>
      <c r="E193" s="5">
        <f t="shared" si="14"/>
        <v>1738.5059240087646</v>
      </c>
      <c r="F193" s="5">
        <f t="shared" si="15"/>
        <v>1090.335149961709</v>
      </c>
      <c r="G193" s="11">
        <f t="shared" si="17"/>
        <v>400846.7802156987</v>
      </c>
    </row>
    <row r="194" spans="1:7" x14ac:dyDescent="0.25">
      <c r="A194">
        <v>182</v>
      </c>
      <c r="B194" s="8">
        <f t="shared" si="12"/>
        <v>48155</v>
      </c>
      <c r="C194" s="11">
        <f t="shared" si="16"/>
        <v>400846.7802156987</v>
      </c>
      <c r="D194" s="9">
        <f t="shared" si="13"/>
        <v>2828.8410739704736</v>
      </c>
      <c r="E194" s="5">
        <f t="shared" si="14"/>
        <v>1743.2143775529551</v>
      </c>
      <c r="F194" s="5">
        <f t="shared" si="15"/>
        <v>1085.6266964175186</v>
      </c>
      <c r="G194" s="11">
        <f t="shared" si="17"/>
        <v>399103.56583814573</v>
      </c>
    </row>
    <row r="195" spans="1:7" x14ac:dyDescent="0.25">
      <c r="A195">
        <v>183</v>
      </c>
      <c r="B195" s="8">
        <f t="shared" si="12"/>
        <v>48183</v>
      </c>
      <c r="C195" s="11">
        <f t="shared" si="16"/>
        <v>399103.56583814573</v>
      </c>
      <c r="D195" s="9">
        <f t="shared" si="13"/>
        <v>2828.8410739704736</v>
      </c>
      <c r="E195" s="5">
        <f t="shared" si="14"/>
        <v>1747.9355831588277</v>
      </c>
      <c r="F195" s="5">
        <f t="shared" si="15"/>
        <v>1080.9054908116459</v>
      </c>
      <c r="G195" s="11">
        <f t="shared" si="17"/>
        <v>397355.63025498693</v>
      </c>
    </row>
    <row r="196" spans="1:7" x14ac:dyDescent="0.25">
      <c r="A196">
        <v>184</v>
      </c>
      <c r="B196" s="8">
        <f t="shared" si="12"/>
        <v>48214</v>
      </c>
      <c r="C196" s="11">
        <f t="shared" si="16"/>
        <v>397355.63025498693</v>
      </c>
      <c r="D196" s="9">
        <f t="shared" si="13"/>
        <v>2828.8410739704736</v>
      </c>
      <c r="E196" s="5">
        <f t="shared" si="14"/>
        <v>1752.6695753632164</v>
      </c>
      <c r="F196" s="5">
        <f t="shared" si="15"/>
        <v>1076.1714986072577</v>
      </c>
      <c r="G196" s="11">
        <f t="shared" si="17"/>
        <v>395602.96067962371</v>
      </c>
    </row>
    <row r="197" spans="1:7" x14ac:dyDescent="0.25">
      <c r="A197">
        <v>185</v>
      </c>
      <c r="B197" s="8">
        <f t="shared" si="12"/>
        <v>48246</v>
      </c>
      <c r="C197" s="11">
        <f t="shared" si="16"/>
        <v>395602.96067962371</v>
      </c>
      <c r="D197" s="9">
        <f t="shared" si="13"/>
        <v>2828.8410739704736</v>
      </c>
      <c r="E197" s="5">
        <f t="shared" si="14"/>
        <v>1757.4163887964914</v>
      </c>
      <c r="F197" s="5">
        <f t="shared" si="15"/>
        <v>1071.4246851739822</v>
      </c>
      <c r="G197" s="11">
        <f t="shared" si="17"/>
        <v>393845.54429082724</v>
      </c>
    </row>
    <row r="198" spans="1:7" x14ac:dyDescent="0.25">
      <c r="A198">
        <v>186</v>
      </c>
      <c r="B198" s="8">
        <f t="shared" si="12"/>
        <v>48274</v>
      </c>
      <c r="C198" s="11">
        <f t="shared" si="16"/>
        <v>393845.54429082724</v>
      </c>
      <c r="D198" s="9">
        <f t="shared" si="13"/>
        <v>2828.8410739704736</v>
      </c>
      <c r="E198" s="5">
        <f t="shared" si="14"/>
        <v>1762.1760581828155</v>
      </c>
      <c r="F198" s="5">
        <f t="shared" si="15"/>
        <v>1066.6650157876584</v>
      </c>
      <c r="G198" s="11">
        <f t="shared" si="17"/>
        <v>392083.3682326444</v>
      </c>
    </row>
    <row r="199" spans="1:7" x14ac:dyDescent="0.25">
      <c r="A199">
        <v>187</v>
      </c>
      <c r="B199" s="8">
        <f t="shared" si="12"/>
        <v>48305</v>
      </c>
      <c r="C199" s="11">
        <f t="shared" si="16"/>
        <v>392083.3682326444</v>
      </c>
      <c r="D199" s="9">
        <f t="shared" si="13"/>
        <v>2828.8410739704736</v>
      </c>
      <c r="E199" s="5">
        <f t="shared" si="14"/>
        <v>1766.948618340394</v>
      </c>
      <c r="F199" s="5">
        <f t="shared" si="15"/>
        <v>1061.8924556300799</v>
      </c>
      <c r="G199" s="11">
        <f t="shared" si="17"/>
        <v>390316.41961430397</v>
      </c>
    </row>
    <row r="200" spans="1:7" x14ac:dyDescent="0.25">
      <c r="A200">
        <v>188</v>
      </c>
      <c r="B200" s="8">
        <f t="shared" si="12"/>
        <v>48337</v>
      </c>
      <c r="C200" s="11">
        <f t="shared" si="16"/>
        <v>390316.41961430397</v>
      </c>
      <c r="D200" s="9">
        <f t="shared" si="13"/>
        <v>2828.8410739704736</v>
      </c>
      <c r="E200" s="5">
        <f t="shared" si="14"/>
        <v>1771.7341041817324</v>
      </c>
      <c r="F200" s="5">
        <f t="shared" si="15"/>
        <v>1057.1069697887413</v>
      </c>
      <c r="G200" s="11">
        <f t="shared" si="17"/>
        <v>388544.68551012222</v>
      </c>
    </row>
    <row r="201" spans="1:7" x14ac:dyDescent="0.25">
      <c r="A201">
        <v>189</v>
      </c>
      <c r="B201" s="8">
        <f t="shared" si="12"/>
        <v>48366</v>
      </c>
      <c r="C201" s="11">
        <f t="shared" si="16"/>
        <v>388544.68551012222</v>
      </c>
      <c r="D201" s="9">
        <f t="shared" si="13"/>
        <v>2828.8410739704736</v>
      </c>
      <c r="E201" s="5">
        <f t="shared" si="14"/>
        <v>1776.5325507138916</v>
      </c>
      <c r="F201" s="5">
        <f t="shared" si="15"/>
        <v>1052.3085232565825</v>
      </c>
      <c r="G201" s="11">
        <f t="shared" si="17"/>
        <v>386768.1529594083</v>
      </c>
    </row>
    <row r="202" spans="1:7" x14ac:dyDescent="0.25">
      <c r="A202">
        <v>190</v>
      </c>
      <c r="B202" s="8">
        <f t="shared" si="12"/>
        <v>48396</v>
      </c>
      <c r="C202" s="11">
        <f t="shared" si="16"/>
        <v>386768.1529594083</v>
      </c>
      <c r="D202" s="9">
        <f t="shared" si="13"/>
        <v>2828.8410739704736</v>
      </c>
      <c r="E202" s="5">
        <f t="shared" si="14"/>
        <v>1781.3439930387415</v>
      </c>
      <c r="F202" s="5">
        <f t="shared" si="15"/>
        <v>1047.4970809317322</v>
      </c>
      <c r="G202" s="11">
        <f t="shared" si="17"/>
        <v>384986.80896636954</v>
      </c>
    </row>
    <row r="203" spans="1:7" x14ac:dyDescent="0.25">
      <c r="A203">
        <v>191</v>
      </c>
      <c r="B203" s="8">
        <f t="shared" si="12"/>
        <v>48428</v>
      </c>
      <c r="C203" s="11">
        <f t="shared" si="16"/>
        <v>384986.80896636954</v>
      </c>
      <c r="D203" s="9">
        <f t="shared" si="13"/>
        <v>2828.8410739704736</v>
      </c>
      <c r="E203" s="5">
        <f t="shared" si="14"/>
        <v>1786.1684663532214</v>
      </c>
      <c r="F203" s="5">
        <f t="shared" si="15"/>
        <v>1042.6726076172524</v>
      </c>
      <c r="G203" s="11">
        <f t="shared" si="17"/>
        <v>383200.64050001634</v>
      </c>
    </row>
    <row r="204" spans="1:7" x14ac:dyDescent="0.25">
      <c r="A204">
        <v>192</v>
      </c>
      <c r="B204" s="8">
        <f t="shared" si="12"/>
        <v>48458</v>
      </c>
      <c r="C204" s="11">
        <f t="shared" si="16"/>
        <v>383200.64050001634</v>
      </c>
      <c r="D204" s="9">
        <f t="shared" si="13"/>
        <v>2828.8410739704736</v>
      </c>
      <c r="E204" s="5">
        <f t="shared" si="14"/>
        <v>1791.0060059495947</v>
      </c>
      <c r="F204" s="5">
        <f t="shared" si="15"/>
        <v>1037.8350680208791</v>
      </c>
      <c r="G204" s="11">
        <f t="shared" si="17"/>
        <v>381409.63449406676</v>
      </c>
    </row>
    <row r="205" spans="1:7" x14ac:dyDescent="0.25">
      <c r="A205">
        <v>193</v>
      </c>
      <c r="B205" s="8">
        <f t="shared" ref="B205:B268" si="18">WORKDAY(DATE(YEAR(LoanDate),MONTH(LoanDate)+A205,1)-1,1)</f>
        <v>48488</v>
      </c>
      <c r="C205" s="11">
        <f t="shared" si="16"/>
        <v>381409.63449406676</v>
      </c>
      <c r="D205" s="9">
        <f t="shared" ref="D205:D268" si="19">MonthlyPayment</f>
        <v>2828.8410739704736</v>
      </c>
      <c r="E205" s="5">
        <f t="shared" ref="E205:E268" si="20">-PPMT(APR/12,$A205,MAX(PmtNo),LoanAmt)</f>
        <v>1795.8566472157083</v>
      </c>
      <c r="F205" s="5">
        <f t="shared" ref="F205:F268" si="21">-IPMT(APR/12,$A205,MAX(PmtNo),LoanAmt)</f>
        <v>1032.9844267547658</v>
      </c>
      <c r="G205" s="11">
        <f t="shared" si="17"/>
        <v>379613.77784685104</v>
      </c>
    </row>
    <row r="206" spans="1:7" x14ac:dyDescent="0.25">
      <c r="A206">
        <v>194</v>
      </c>
      <c r="B206" s="8">
        <f t="shared" si="18"/>
        <v>48519</v>
      </c>
      <c r="C206" s="11">
        <f t="shared" si="16"/>
        <v>379613.77784685104</v>
      </c>
      <c r="D206" s="9">
        <f t="shared" si="19"/>
        <v>2828.8410739704736</v>
      </c>
      <c r="E206" s="5">
        <f t="shared" si="20"/>
        <v>1800.7204256352506</v>
      </c>
      <c r="F206" s="5">
        <f t="shared" si="21"/>
        <v>1028.1206483352232</v>
      </c>
      <c r="G206" s="11">
        <f t="shared" si="17"/>
        <v>377813.05742121581</v>
      </c>
    </row>
    <row r="207" spans="1:7" x14ac:dyDescent="0.25">
      <c r="A207">
        <v>195</v>
      </c>
      <c r="B207" s="8">
        <f t="shared" si="18"/>
        <v>48549</v>
      </c>
      <c r="C207" s="11">
        <f t="shared" ref="C207:C270" si="22">G206</f>
        <v>377813.05742121581</v>
      </c>
      <c r="D207" s="9">
        <f t="shared" si="19"/>
        <v>2828.8410739704736</v>
      </c>
      <c r="E207" s="5">
        <f t="shared" si="20"/>
        <v>1805.5973767880128</v>
      </c>
      <c r="F207" s="5">
        <f t="shared" si="21"/>
        <v>1023.2436971824609</v>
      </c>
      <c r="G207" s="11">
        <f t="shared" ref="G207:G270" si="23">C207-E207</f>
        <v>376007.46004442777</v>
      </c>
    </row>
    <row r="208" spans="1:7" x14ac:dyDescent="0.25">
      <c r="A208">
        <v>196</v>
      </c>
      <c r="B208" s="8">
        <f t="shared" si="18"/>
        <v>48582</v>
      </c>
      <c r="C208" s="11">
        <f t="shared" si="22"/>
        <v>376007.46004442777</v>
      </c>
      <c r="D208" s="9">
        <f t="shared" si="19"/>
        <v>2828.8410739704736</v>
      </c>
      <c r="E208" s="5">
        <f t="shared" si="20"/>
        <v>1810.4875363501469</v>
      </c>
      <c r="F208" s="5">
        <f t="shared" si="21"/>
        <v>1018.3535376203267</v>
      </c>
      <c r="G208" s="11">
        <f t="shared" si="23"/>
        <v>374196.97250807763</v>
      </c>
    </row>
    <row r="209" spans="1:7" x14ac:dyDescent="0.25">
      <c r="A209">
        <v>197</v>
      </c>
      <c r="B209" s="8">
        <f t="shared" si="18"/>
        <v>48611</v>
      </c>
      <c r="C209" s="11">
        <f t="shared" si="22"/>
        <v>374196.97250807763</v>
      </c>
      <c r="D209" s="9">
        <f t="shared" si="19"/>
        <v>2828.8410739704736</v>
      </c>
      <c r="E209" s="5">
        <f t="shared" si="20"/>
        <v>1815.390940094429</v>
      </c>
      <c r="F209" s="5">
        <f t="shared" si="21"/>
        <v>1013.4501338760451</v>
      </c>
      <c r="G209" s="11">
        <f t="shared" si="23"/>
        <v>372381.5815679832</v>
      </c>
    </row>
    <row r="210" spans="1:7" x14ac:dyDescent="0.25">
      <c r="A210">
        <v>198</v>
      </c>
      <c r="B210" s="8">
        <f t="shared" si="18"/>
        <v>48639</v>
      </c>
      <c r="C210" s="11">
        <f t="shared" si="22"/>
        <v>372381.5815679832</v>
      </c>
      <c r="D210" s="9">
        <f t="shared" si="19"/>
        <v>2828.8410739704736</v>
      </c>
      <c r="E210" s="5">
        <f t="shared" si="20"/>
        <v>1820.3076238905178</v>
      </c>
      <c r="F210" s="5">
        <f t="shared" si="21"/>
        <v>1008.533450079956</v>
      </c>
      <c r="G210" s="11">
        <f t="shared" si="23"/>
        <v>370561.27394409268</v>
      </c>
    </row>
    <row r="211" spans="1:7" x14ac:dyDescent="0.25">
      <c r="A211">
        <v>199</v>
      </c>
      <c r="B211" s="8">
        <f t="shared" si="18"/>
        <v>48670</v>
      </c>
      <c r="C211" s="11">
        <f t="shared" si="22"/>
        <v>370561.27394409268</v>
      </c>
      <c r="D211" s="9">
        <f t="shared" si="19"/>
        <v>2828.8410739704736</v>
      </c>
      <c r="E211" s="5">
        <f t="shared" si="20"/>
        <v>1825.2376237052215</v>
      </c>
      <c r="F211" s="5">
        <f t="shared" si="21"/>
        <v>1003.6034502652525</v>
      </c>
      <c r="G211" s="11">
        <f t="shared" si="23"/>
        <v>368736.03632038744</v>
      </c>
    </row>
    <row r="212" spans="1:7" x14ac:dyDescent="0.25">
      <c r="A212">
        <v>200</v>
      </c>
      <c r="B212" s="8">
        <f t="shared" si="18"/>
        <v>48701</v>
      </c>
      <c r="C212" s="11">
        <f t="shared" si="22"/>
        <v>368736.03632038744</v>
      </c>
      <c r="D212" s="9">
        <f t="shared" si="19"/>
        <v>2828.8410739704736</v>
      </c>
      <c r="E212" s="5">
        <f t="shared" si="20"/>
        <v>1830.180975602756</v>
      </c>
      <c r="F212" s="5">
        <f t="shared" si="21"/>
        <v>998.66009836771741</v>
      </c>
      <c r="G212" s="11">
        <f t="shared" si="23"/>
        <v>366905.85534478468</v>
      </c>
    </row>
    <row r="213" spans="1:7" x14ac:dyDescent="0.25">
      <c r="A213">
        <v>201</v>
      </c>
      <c r="B213" s="8">
        <f t="shared" si="18"/>
        <v>48731</v>
      </c>
      <c r="C213" s="11">
        <f t="shared" si="22"/>
        <v>366905.85534478468</v>
      </c>
      <c r="D213" s="9">
        <f t="shared" si="19"/>
        <v>2828.8410739704736</v>
      </c>
      <c r="E213" s="5">
        <f t="shared" si="20"/>
        <v>1835.1377157450138</v>
      </c>
      <c r="F213" s="5">
        <f t="shared" si="21"/>
        <v>993.70335822546008</v>
      </c>
      <c r="G213" s="11">
        <f t="shared" si="23"/>
        <v>365070.71762903966</v>
      </c>
    </row>
    <row r="214" spans="1:7" x14ac:dyDescent="0.25">
      <c r="A214">
        <v>202</v>
      </c>
      <c r="B214" s="8">
        <f t="shared" si="18"/>
        <v>48761</v>
      </c>
      <c r="C214" s="11">
        <f t="shared" si="22"/>
        <v>365070.71762903966</v>
      </c>
      <c r="D214" s="9">
        <f t="shared" si="19"/>
        <v>2828.8410739704736</v>
      </c>
      <c r="E214" s="5">
        <f t="shared" si="20"/>
        <v>1840.1078803918228</v>
      </c>
      <c r="F214" s="5">
        <f t="shared" si="21"/>
        <v>988.73319357865057</v>
      </c>
      <c r="G214" s="11">
        <f t="shared" si="23"/>
        <v>363230.60974864784</v>
      </c>
    </row>
    <row r="215" spans="1:7" x14ac:dyDescent="0.25">
      <c r="A215">
        <v>203</v>
      </c>
      <c r="B215" s="8">
        <f t="shared" si="18"/>
        <v>48792</v>
      </c>
      <c r="C215" s="11">
        <f t="shared" si="22"/>
        <v>363230.60974864784</v>
      </c>
      <c r="D215" s="9">
        <f t="shared" si="19"/>
        <v>2828.8410739704736</v>
      </c>
      <c r="E215" s="5">
        <f t="shared" si="20"/>
        <v>1845.0915059012175</v>
      </c>
      <c r="F215" s="5">
        <f t="shared" si="21"/>
        <v>983.74956806925638</v>
      </c>
      <c r="G215" s="11">
        <f t="shared" si="23"/>
        <v>361385.51824274665</v>
      </c>
    </row>
    <row r="216" spans="1:7" x14ac:dyDescent="0.25">
      <c r="A216">
        <v>204</v>
      </c>
      <c r="B216" s="8">
        <f t="shared" si="18"/>
        <v>48823</v>
      </c>
      <c r="C216" s="11">
        <f t="shared" si="22"/>
        <v>361385.51824274665</v>
      </c>
      <c r="D216" s="9">
        <f t="shared" si="19"/>
        <v>2828.8410739704736</v>
      </c>
      <c r="E216" s="5">
        <f t="shared" si="20"/>
        <v>1850.0886287297003</v>
      </c>
      <c r="F216" s="5">
        <f t="shared" si="21"/>
        <v>978.7524452407738</v>
      </c>
      <c r="G216" s="11">
        <f t="shared" si="23"/>
        <v>359535.42961401696</v>
      </c>
    </row>
    <row r="217" spans="1:7" x14ac:dyDescent="0.25">
      <c r="A217">
        <v>205</v>
      </c>
      <c r="B217" s="8">
        <f t="shared" si="18"/>
        <v>48855</v>
      </c>
      <c r="C217" s="11">
        <f t="shared" si="22"/>
        <v>359535.42961401696</v>
      </c>
      <c r="D217" s="9">
        <f t="shared" si="19"/>
        <v>2828.8410739704736</v>
      </c>
      <c r="E217" s="5">
        <f t="shared" si="20"/>
        <v>1855.0992854325098</v>
      </c>
      <c r="F217" s="5">
        <f t="shared" si="21"/>
        <v>973.74178853796423</v>
      </c>
      <c r="G217" s="11">
        <f t="shared" si="23"/>
        <v>357680.33032858447</v>
      </c>
    </row>
    <row r="218" spans="1:7" x14ac:dyDescent="0.25">
      <c r="A218">
        <v>206</v>
      </c>
      <c r="B218" s="8">
        <f t="shared" si="18"/>
        <v>48884</v>
      </c>
      <c r="C218" s="11">
        <f t="shared" si="22"/>
        <v>357680.33032858447</v>
      </c>
      <c r="D218" s="9">
        <f t="shared" si="19"/>
        <v>2828.8410739704736</v>
      </c>
      <c r="E218" s="5">
        <f t="shared" si="20"/>
        <v>1860.1235126638894</v>
      </c>
      <c r="F218" s="5">
        <f t="shared" si="21"/>
        <v>968.71756130658446</v>
      </c>
      <c r="G218" s="11">
        <f t="shared" si="23"/>
        <v>355820.2068159206</v>
      </c>
    </row>
    <row r="219" spans="1:7" x14ac:dyDescent="0.25">
      <c r="A219">
        <v>207</v>
      </c>
      <c r="B219" s="8">
        <f t="shared" si="18"/>
        <v>48914</v>
      </c>
      <c r="C219" s="11">
        <f t="shared" si="22"/>
        <v>355820.2068159206</v>
      </c>
      <c r="D219" s="9">
        <f t="shared" si="19"/>
        <v>2828.8410739704736</v>
      </c>
      <c r="E219" s="5">
        <f t="shared" si="20"/>
        <v>1865.1613471773542</v>
      </c>
      <c r="F219" s="5">
        <f t="shared" si="21"/>
        <v>963.67972679311958</v>
      </c>
      <c r="G219" s="11">
        <f t="shared" si="23"/>
        <v>353955.04546874325</v>
      </c>
    </row>
    <row r="220" spans="1:7" x14ac:dyDescent="0.25">
      <c r="A220">
        <v>208</v>
      </c>
      <c r="B220" s="8">
        <f t="shared" si="18"/>
        <v>48946</v>
      </c>
      <c r="C220" s="11">
        <f t="shared" si="22"/>
        <v>353955.04546874325</v>
      </c>
      <c r="D220" s="9">
        <f t="shared" si="19"/>
        <v>2828.8410739704736</v>
      </c>
      <c r="E220" s="5">
        <f t="shared" si="20"/>
        <v>1870.2128258259595</v>
      </c>
      <c r="F220" s="5">
        <f t="shared" si="21"/>
        <v>958.62824814451437</v>
      </c>
      <c r="G220" s="11">
        <f t="shared" si="23"/>
        <v>352084.83264291729</v>
      </c>
    </row>
    <row r="221" spans="1:7" x14ac:dyDescent="0.25">
      <c r="A221">
        <v>209</v>
      </c>
      <c r="B221" s="8">
        <f t="shared" si="18"/>
        <v>48976</v>
      </c>
      <c r="C221" s="11">
        <f t="shared" si="22"/>
        <v>352084.83264291729</v>
      </c>
      <c r="D221" s="9">
        <f t="shared" si="19"/>
        <v>2828.8410739704736</v>
      </c>
      <c r="E221" s="5">
        <f t="shared" si="20"/>
        <v>1875.2779855625715</v>
      </c>
      <c r="F221" s="5">
        <f t="shared" si="21"/>
        <v>953.56308840790246</v>
      </c>
      <c r="G221" s="11">
        <f t="shared" si="23"/>
        <v>350209.55465735472</v>
      </c>
    </row>
    <row r="222" spans="1:7" x14ac:dyDescent="0.25">
      <c r="A222">
        <v>210</v>
      </c>
      <c r="B222" s="8">
        <f t="shared" si="18"/>
        <v>49004</v>
      </c>
      <c r="C222" s="11">
        <f t="shared" si="22"/>
        <v>350209.55465735472</v>
      </c>
      <c r="D222" s="9">
        <f t="shared" si="19"/>
        <v>2828.8410739704736</v>
      </c>
      <c r="E222" s="5">
        <f t="shared" si="20"/>
        <v>1880.3568634401367</v>
      </c>
      <c r="F222" s="5">
        <f t="shared" si="21"/>
        <v>948.48421053033712</v>
      </c>
      <c r="G222" s="11">
        <f t="shared" si="23"/>
        <v>348329.19779391459</v>
      </c>
    </row>
    <row r="223" spans="1:7" x14ac:dyDescent="0.25">
      <c r="A223">
        <v>211</v>
      </c>
      <c r="B223" s="8">
        <f t="shared" si="18"/>
        <v>49037</v>
      </c>
      <c r="C223" s="11">
        <f t="shared" si="22"/>
        <v>348329.19779391459</v>
      </c>
      <c r="D223" s="9">
        <f t="shared" si="19"/>
        <v>2828.8410739704736</v>
      </c>
      <c r="E223" s="5">
        <f t="shared" si="20"/>
        <v>1885.4494966119539</v>
      </c>
      <c r="F223" s="5">
        <f t="shared" si="21"/>
        <v>943.39157735851995</v>
      </c>
      <c r="G223" s="11">
        <f t="shared" si="23"/>
        <v>346443.74829730263</v>
      </c>
    </row>
    <row r="224" spans="1:7" x14ac:dyDescent="0.25">
      <c r="A224">
        <v>212</v>
      </c>
      <c r="B224" s="8">
        <f t="shared" si="18"/>
        <v>49065</v>
      </c>
      <c r="C224" s="11">
        <f t="shared" si="22"/>
        <v>346443.74829730263</v>
      </c>
      <c r="D224" s="9">
        <f t="shared" si="19"/>
        <v>2828.8410739704736</v>
      </c>
      <c r="E224" s="5">
        <f t="shared" si="20"/>
        <v>1890.5559223319442</v>
      </c>
      <c r="F224" s="5">
        <f t="shared" si="21"/>
        <v>938.28515163852921</v>
      </c>
      <c r="G224" s="11">
        <f t="shared" si="23"/>
        <v>344553.19237497071</v>
      </c>
    </row>
    <row r="225" spans="1:7" x14ac:dyDescent="0.25">
      <c r="A225">
        <v>213</v>
      </c>
      <c r="B225" s="8">
        <f t="shared" si="18"/>
        <v>49096</v>
      </c>
      <c r="C225" s="11">
        <f t="shared" si="22"/>
        <v>344553.19237497071</v>
      </c>
      <c r="D225" s="9">
        <f t="shared" si="19"/>
        <v>2828.8410739704736</v>
      </c>
      <c r="E225" s="5">
        <f t="shared" si="20"/>
        <v>1895.676177954927</v>
      </c>
      <c r="F225" s="5">
        <f t="shared" si="21"/>
        <v>933.16489601554713</v>
      </c>
      <c r="G225" s="11">
        <f t="shared" si="23"/>
        <v>342657.51619701576</v>
      </c>
    </row>
    <row r="226" spans="1:7" x14ac:dyDescent="0.25">
      <c r="A226">
        <v>214</v>
      </c>
      <c r="B226" s="8">
        <f t="shared" si="18"/>
        <v>49128</v>
      </c>
      <c r="C226" s="11">
        <f t="shared" si="22"/>
        <v>342657.51619701576</v>
      </c>
      <c r="D226" s="9">
        <f t="shared" si="19"/>
        <v>2828.8410739704736</v>
      </c>
      <c r="E226" s="5">
        <f t="shared" si="20"/>
        <v>1900.8103009368881</v>
      </c>
      <c r="F226" s="5">
        <f t="shared" si="21"/>
        <v>928.03077303358566</v>
      </c>
      <c r="G226" s="11">
        <f t="shared" si="23"/>
        <v>340756.7058960789</v>
      </c>
    </row>
    <row r="227" spans="1:7" x14ac:dyDescent="0.25">
      <c r="A227">
        <v>215</v>
      </c>
      <c r="B227" s="8">
        <f t="shared" si="18"/>
        <v>49157</v>
      </c>
      <c r="C227" s="11">
        <f t="shared" si="22"/>
        <v>340756.7058960789</v>
      </c>
      <c r="D227" s="9">
        <f t="shared" si="19"/>
        <v>2828.8410739704736</v>
      </c>
      <c r="E227" s="5">
        <f t="shared" si="20"/>
        <v>1905.958328835259</v>
      </c>
      <c r="F227" s="5">
        <f t="shared" si="21"/>
        <v>922.88274513521503</v>
      </c>
      <c r="G227" s="11">
        <f t="shared" si="23"/>
        <v>338850.74756724364</v>
      </c>
    </row>
    <row r="228" spans="1:7" x14ac:dyDescent="0.25">
      <c r="A228">
        <v>216</v>
      </c>
      <c r="B228" s="8">
        <f t="shared" si="18"/>
        <v>49188</v>
      </c>
      <c r="C228" s="11">
        <f t="shared" si="22"/>
        <v>338850.74756724364</v>
      </c>
      <c r="D228" s="9">
        <f t="shared" si="19"/>
        <v>2828.8410739704736</v>
      </c>
      <c r="E228" s="5">
        <f t="shared" si="20"/>
        <v>1911.1202993091877</v>
      </c>
      <c r="F228" s="5">
        <f t="shared" si="21"/>
        <v>917.72077466128599</v>
      </c>
      <c r="G228" s="11">
        <f t="shared" si="23"/>
        <v>336939.62726793444</v>
      </c>
    </row>
    <row r="229" spans="1:7" x14ac:dyDescent="0.25">
      <c r="A229">
        <v>217</v>
      </c>
      <c r="B229" s="8">
        <f t="shared" si="18"/>
        <v>49219</v>
      </c>
      <c r="C229" s="11">
        <f t="shared" si="22"/>
        <v>336939.62726793444</v>
      </c>
      <c r="D229" s="9">
        <f t="shared" si="19"/>
        <v>2828.8410739704736</v>
      </c>
      <c r="E229" s="5">
        <f t="shared" si="20"/>
        <v>1916.2962501198169</v>
      </c>
      <c r="F229" s="5">
        <f t="shared" si="21"/>
        <v>912.54482385065694</v>
      </c>
      <c r="G229" s="11">
        <f t="shared" si="23"/>
        <v>335023.33101781463</v>
      </c>
    </row>
    <row r="230" spans="1:7" x14ac:dyDescent="0.25">
      <c r="A230">
        <v>218</v>
      </c>
      <c r="B230" s="8">
        <f t="shared" si="18"/>
        <v>49249</v>
      </c>
      <c r="C230" s="11">
        <f t="shared" si="22"/>
        <v>335023.33101781463</v>
      </c>
      <c r="D230" s="9">
        <f t="shared" si="19"/>
        <v>2828.8410739704736</v>
      </c>
      <c r="E230" s="5">
        <f t="shared" si="20"/>
        <v>1921.4862191305579</v>
      </c>
      <c r="F230" s="5">
        <f t="shared" si="21"/>
        <v>907.35485483991579</v>
      </c>
      <c r="G230" s="11">
        <f t="shared" si="23"/>
        <v>333101.84479868406</v>
      </c>
    </row>
    <row r="231" spans="1:7" x14ac:dyDescent="0.25">
      <c r="A231">
        <v>219</v>
      </c>
      <c r="B231" s="8">
        <f t="shared" si="18"/>
        <v>49279</v>
      </c>
      <c r="C231" s="11">
        <f t="shared" si="22"/>
        <v>333101.84479868406</v>
      </c>
      <c r="D231" s="9">
        <f t="shared" si="19"/>
        <v>2828.8410739704736</v>
      </c>
      <c r="E231" s="5">
        <f t="shared" si="20"/>
        <v>1926.6902443073698</v>
      </c>
      <c r="F231" s="5">
        <f t="shared" si="21"/>
        <v>902.15082966310399</v>
      </c>
      <c r="G231" s="11">
        <f t="shared" si="23"/>
        <v>331175.15455437667</v>
      </c>
    </row>
    <row r="232" spans="1:7" x14ac:dyDescent="0.25">
      <c r="A232">
        <v>220</v>
      </c>
      <c r="B232" s="8">
        <f t="shared" si="18"/>
        <v>49310</v>
      </c>
      <c r="C232" s="11">
        <f t="shared" si="22"/>
        <v>331175.15455437667</v>
      </c>
      <c r="D232" s="9">
        <f t="shared" si="19"/>
        <v>2828.8410739704736</v>
      </c>
      <c r="E232" s="5">
        <f t="shared" si="20"/>
        <v>1931.9083637190356</v>
      </c>
      <c r="F232" s="5">
        <f t="shared" si="21"/>
        <v>896.93271025143827</v>
      </c>
      <c r="G232" s="11">
        <f t="shared" si="23"/>
        <v>329243.24619065761</v>
      </c>
    </row>
    <row r="233" spans="1:7" x14ac:dyDescent="0.25">
      <c r="A233">
        <v>221</v>
      </c>
      <c r="B233" s="8">
        <f t="shared" si="18"/>
        <v>49341</v>
      </c>
      <c r="C233" s="11">
        <f t="shared" si="22"/>
        <v>329243.24619065761</v>
      </c>
      <c r="D233" s="9">
        <f t="shared" si="19"/>
        <v>2828.8410739704736</v>
      </c>
      <c r="E233" s="5">
        <f t="shared" si="20"/>
        <v>1937.1406155374411</v>
      </c>
      <c r="F233" s="5">
        <f t="shared" si="21"/>
        <v>891.70045843303251</v>
      </c>
      <c r="G233" s="11">
        <f t="shared" si="23"/>
        <v>327306.10557512019</v>
      </c>
    </row>
    <row r="234" spans="1:7" x14ac:dyDescent="0.25">
      <c r="A234">
        <v>222</v>
      </c>
      <c r="B234" s="8">
        <f t="shared" si="18"/>
        <v>49369</v>
      </c>
      <c r="C234" s="11">
        <f t="shared" si="22"/>
        <v>327306.10557512019</v>
      </c>
      <c r="D234" s="9">
        <f t="shared" si="19"/>
        <v>2828.8410739704736</v>
      </c>
      <c r="E234" s="5">
        <f t="shared" si="20"/>
        <v>1942.3870380378551</v>
      </c>
      <c r="F234" s="5">
        <f t="shared" si="21"/>
        <v>886.45403593261847</v>
      </c>
      <c r="G234" s="11">
        <f t="shared" si="23"/>
        <v>325363.71853708231</v>
      </c>
    </row>
    <row r="235" spans="1:7" x14ac:dyDescent="0.25">
      <c r="A235">
        <v>223</v>
      </c>
      <c r="B235" s="8">
        <f t="shared" si="18"/>
        <v>49401</v>
      </c>
      <c r="C235" s="11">
        <f t="shared" si="22"/>
        <v>325363.71853708231</v>
      </c>
      <c r="D235" s="9">
        <f t="shared" si="19"/>
        <v>2828.8410739704736</v>
      </c>
      <c r="E235" s="5">
        <f t="shared" si="20"/>
        <v>1947.647669599208</v>
      </c>
      <c r="F235" s="5">
        <f t="shared" si="21"/>
        <v>881.19340437126618</v>
      </c>
      <c r="G235" s="11">
        <f t="shared" si="23"/>
        <v>323416.0708674831</v>
      </c>
    </row>
    <row r="236" spans="1:7" x14ac:dyDescent="0.25">
      <c r="A236">
        <v>224</v>
      </c>
      <c r="B236" s="8">
        <f t="shared" si="18"/>
        <v>49430</v>
      </c>
      <c r="C236" s="11">
        <f t="shared" si="22"/>
        <v>323416.0708674831</v>
      </c>
      <c r="D236" s="9">
        <f t="shared" si="19"/>
        <v>2828.8410739704736</v>
      </c>
      <c r="E236" s="5">
        <f t="shared" si="20"/>
        <v>1952.922548704372</v>
      </c>
      <c r="F236" s="5">
        <f t="shared" si="21"/>
        <v>875.91852526610171</v>
      </c>
      <c r="G236" s="11">
        <f t="shared" si="23"/>
        <v>321463.14831877872</v>
      </c>
    </row>
    <row r="237" spans="1:7" x14ac:dyDescent="0.25">
      <c r="A237">
        <v>225</v>
      </c>
      <c r="B237" s="8">
        <f t="shared" si="18"/>
        <v>49461</v>
      </c>
      <c r="C237" s="11">
        <f t="shared" si="22"/>
        <v>321463.14831877872</v>
      </c>
      <c r="D237" s="9">
        <f t="shared" si="19"/>
        <v>2828.8410739704736</v>
      </c>
      <c r="E237" s="5">
        <f t="shared" si="20"/>
        <v>1958.2117139404465</v>
      </c>
      <c r="F237" s="5">
        <f t="shared" si="21"/>
        <v>870.62936003002721</v>
      </c>
      <c r="G237" s="11">
        <f t="shared" si="23"/>
        <v>319504.93660483829</v>
      </c>
    </row>
    <row r="238" spans="1:7" x14ac:dyDescent="0.25">
      <c r="A238">
        <v>226</v>
      </c>
      <c r="B238" s="8">
        <f t="shared" si="18"/>
        <v>49492</v>
      </c>
      <c r="C238" s="11">
        <f t="shared" si="22"/>
        <v>319504.93660483829</v>
      </c>
      <c r="D238" s="9">
        <f t="shared" si="19"/>
        <v>2828.8410739704736</v>
      </c>
      <c r="E238" s="5">
        <f t="shared" si="20"/>
        <v>1963.5152039990353</v>
      </c>
      <c r="F238" s="5">
        <f t="shared" si="21"/>
        <v>865.32586997143846</v>
      </c>
      <c r="G238" s="11">
        <f t="shared" si="23"/>
        <v>317541.42140083923</v>
      </c>
    </row>
    <row r="239" spans="1:7" x14ac:dyDescent="0.25">
      <c r="A239">
        <v>227</v>
      </c>
      <c r="B239" s="8">
        <f t="shared" si="18"/>
        <v>49522</v>
      </c>
      <c r="C239" s="11">
        <f t="shared" si="22"/>
        <v>317541.42140083923</v>
      </c>
      <c r="D239" s="9">
        <f t="shared" si="19"/>
        <v>2828.8410739704736</v>
      </c>
      <c r="E239" s="5">
        <f t="shared" si="20"/>
        <v>1968.8330576765327</v>
      </c>
      <c r="F239" s="5">
        <f t="shared" si="21"/>
        <v>860.00801629394107</v>
      </c>
      <c r="G239" s="11">
        <f t="shared" si="23"/>
        <v>315572.58834316267</v>
      </c>
    </row>
    <row r="240" spans="1:7" x14ac:dyDescent="0.25">
      <c r="A240">
        <v>228</v>
      </c>
      <c r="B240" s="8">
        <f t="shared" si="18"/>
        <v>49555</v>
      </c>
      <c r="C240" s="11">
        <f t="shared" si="22"/>
        <v>315572.58834316267</v>
      </c>
      <c r="D240" s="9">
        <f t="shared" si="19"/>
        <v>2828.8410739704736</v>
      </c>
      <c r="E240" s="5">
        <f t="shared" si="20"/>
        <v>1974.1653138744066</v>
      </c>
      <c r="F240" s="5">
        <f t="shared" si="21"/>
        <v>854.67576009606728</v>
      </c>
      <c r="G240" s="11">
        <f t="shared" si="23"/>
        <v>313598.42302928824</v>
      </c>
    </row>
    <row r="241" spans="1:7" x14ac:dyDescent="0.25">
      <c r="A241">
        <v>229</v>
      </c>
      <c r="B241" s="8">
        <f t="shared" si="18"/>
        <v>49583</v>
      </c>
      <c r="C241" s="11">
        <f t="shared" si="22"/>
        <v>313598.42302928824</v>
      </c>
      <c r="D241" s="9">
        <f t="shared" si="19"/>
        <v>2828.8410739704736</v>
      </c>
      <c r="E241" s="5">
        <f t="shared" si="20"/>
        <v>1979.5120115994835</v>
      </c>
      <c r="F241" s="5">
        <f t="shared" si="21"/>
        <v>849.32906237099075</v>
      </c>
      <c r="G241" s="11">
        <f t="shared" si="23"/>
        <v>311618.91101768875</v>
      </c>
    </row>
    <row r="242" spans="1:7" x14ac:dyDescent="0.25">
      <c r="A242">
        <v>230</v>
      </c>
      <c r="B242" s="8">
        <f t="shared" si="18"/>
        <v>49614</v>
      </c>
      <c r="C242" s="11">
        <f t="shared" si="22"/>
        <v>311618.91101768875</v>
      </c>
      <c r="D242" s="9">
        <f t="shared" si="19"/>
        <v>2828.8410739704736</v>
      </c>
      <c r="E242" s="5">
        <f t="shared" si="20"/>
        <v>1984.8731899642321</v>
      </c>
      <c r="F242" s="5">
        <f t="shared" si="21"/>
        <v>843.96788400624212</v>
      </c>
      <c r="G242" s="11">
        <f t="shared" si="23"/>
        <v>309634.03782772453</v>
      </c>
    </row>
    <row r="243" spans="1:7" x14ac:dyDescent="0.25">
      <c r="A243">
        <v>231</v>
      </c>
      <c r="B243" s="8">
        <f t="shared" si="18"/>
        <v>49646</v>
      </c>
      <c r="C243" s="11">
        <f t="shared" si="22"/>
        <v>309634.03782772453</v>
      </c>
      <c r="D243" s="9">
        <f t="shared" si="19"/>
        <v>2828.8410739704736</v>
      </c>
      <c r="E243" s="5">
        <f t="shared" si="20"/>
        <v>1990.2488881870515</v>
      </c>
      <c r="F243" s="5">
        <f t="shared" si="21"/>
        <v>838.59218578342222</v>
      </c>
      <c r="G243" s="11">
        <f t="shared" si="23"/>
        <v>307643.78893953748</v>
      </c>
    </row>
    <row r="244" spans="1:7" x14ac:dyDescent="0.25">
      <c r="A244">
        <v>232</v>
      </c>
      <c r="B244" s="8">
        <f t="shared" si="18"/>
        <v>49675</v>
      </c>
      <c r="C244" s="11">
        <f t="shared" si="22"/>
        <v>307643.78893953748</v>
      </c>
      <c r="D244" s="9">
        <f t="shared" si="19"/>
        <v>2828.8410739704736</v>
      </c>
      <c r="E244" s="5">
        <f t="shared" si="20"/>
        <v>1995.6391455925582</v>
      </c>
      <c r="F244" s="5">
        <f t="shared" si="21"/>
        <v>833.20192837791558</v>
      </c>
      <c r="G244" s="11">
        <f t="shared" si="23"/>
        <v>305648.1497939449</v>
      </c>
    </row>
    <row r="245" spans="1:7" x14ac:dyDescent="0.25">
      <c r="A245">
        <v>233</v>
      </c>
      <c r="B245" s="8">
        <f t="shared" si="18"/>
        <v>49706</v>
      </c>
      <c r="C245" s="11">
        <f t="shared" si="22"/>
        <v>305648.1497939449</v>
      </c>
      <c r="D245" s="9">
        <f t="shared" si="19"/>
        <v>2828.8410739704736</v>
      </c>
      <c r="E245" s="5">
        <f t="shared" si="20"/>
        <v>2001.0440016118714</v>
      </c>
      <c r="F245" s="5">
        <f t="shared" si="21"/>
        <v>827.79707235860258</v>
      </c>
      <c r="G245" s="11">
        <f t="shared" si="23"/>
        <v>303647.10579233302</v>
      </c>
    </row>
    <row r="246" spans="1:7" x14ac:dyDescent="0.25">
      <c r="A246">
        <v>234</v>
      </c>
      <c r="B246" s="8">
        <f t="shared" si="18"/>
        <v>49737</v>
      </c>
      <c r="C246" s="11">
        <f t="shared" si="22"/>
        <v>303647.10579233302</v>
      </c>
      <c r="D246" s="9">
        <f t="shared" si="19"/>
        <v>2828.8410739704736</v>
      </c>
      <c r="E246" s="5">
        <f t="shared" si="20"/>
        <v>2006.4634957829032</v>
      </c>
      <c r="F246" s="5">
        <f t="shared" si="21"/>
        <v>822.37757818757018</v>
      </c>
      <c r="G246" s="11">
        <f t="shared" si="23"/>
        <v>301640.6422965501</v>
      </c>
    </row>
    <row r="247" spans="1:7" x14ac:dyDescent="0.25">
      <c r="A247">
        <v>235</v>
      </c>
      <c r="B247" s="8">
        <f t="shared" si="18"/>
        <v>49766</v>
      </c>
      <c r="C247" s="11">
        <f t="shared" si="22"/>
        <v>301640.6422965501</v>
      </c>
      <c r="D247" s="9">
        <f t="shared" si="19"/>
        <v>2828.8410739704736</v>
      </c>
      <c r="E247" s="5">
        <f t="shared" si="20"/>
        <v>2011.8976677506487</v>
      </c>
      <c r="F247" s="5">
        <f t="shared" si="21"/>
        <v>816.94340621982496</v>
      </c>
      <c r="G247" s="11">
        <f t="shared" si="23"/>
        <v>299628.74462879944</v>
      </c>
    </row>
    <row r="248" spans="1:7" x14ac:dyDescent="0.25">
      <c r="A248">
        <v>236</v>
      </c>
      <c r="B248" s="8">
        <f t="shared" si="18"/>
        <v>49796</v>
      </c>
      <c r="C248" s="11">
        <f t="shared" si="22"/>
        <v>299628.74462879944</v>
      </c>
      <c r="D248" s="9">
        <f t="shared" si="19"/>
        <v>2828.8410739704736</v>
      </c>
      <c r="E248" s="5">
        <f t="shared" si="20"/>
        <v>2017.3465572674736</v>
      </c>
      <c r="F248" s="5">
        <f t="shared" si="21"/>
        <v>811.49451670300027</v>
      </c>
      <c r="G248" s="11">
        <f t="shared" si="23"/>
        <v>297611.39807153196</v>
      </c>
    </row>
    <row r="249" spans="1:7" x14ac:dyDescent="0.25">
      <c r="A249">
        <v>237</v>
      </c>
      <c r="B249" s="8">
        <f t="shared" si="18"/>
        <v>49828</v>
      </c>
      <c r="C249" s="11">
        <f t="shared" si="22"/>
        <v>297611.39807153196</v>
      </c>
      <c r="D249" s="9">
        <f t="shared" si="19"/>
        <v>2828.8410739704736</v>
      </c>
      <c r="E249" s="5">
        <f t="shared" si="20"/>
        <v>2022.8102041934064</v>
      </c>
      <c r="F249" s="5">
        <f t="shared" si="21"/>
        <v>806.03086977706755</v>
      </c>
      <c r="G249" s="11">
        <f t="shared" si="23"/>
        <v>295588.58786733856</v>
      </c>
    </row>
    <row r="250" spans="1:7" x14ac:dyDescent="0.25">
      <c r="A250">
        <v>238</v>
      </c>
      <c r="B250" s="8">
        <f t="shared" si="18"/>
        <v>49857</v>
      </c>
      <c r="C250" s="11">
        <f t="shared" si="22"/>
        <v>295588.58786733856</v>
      </c>
      <c r="D250" s="9">
        <f t="shared" si="19"/>
        <v>2828.8410739704736</v>
      </c>
      <c r="E250" s="5">
        <f t="shared" si="20"/>
        <v>2028.2886484964304</v>
      </c>
      <c r="F250" s="5">
        <f t="shared" si="21"/>
        <v>800.55242547404384</v>
      </c>
      <c r="G250" s="11">
        <f t="shared" si="23"/>
        <v>293560.29921884212</v>
      </c>
    </row>
    <row r="251" spans="1:7" x14ac:dyDescent="0.25">
      <c r="A251">
        <v>239</v>
      </c>
      <c r="B251" s="8">
        <f t="shared" si="18"/>
        <v>49888</v>
      </c>
      <c r="C251" s="11">
        <f t="shared" si="22"/>
        <v>293560.29921884212</v>
      </c>
      <c r="D251" s="9">
        <f t="shared" si="19"/>
        <v>2828.8410739704736</v>
      </c>
      <c r="E251" s="5">
        <f t="shared" si="20"/>
        <v>2033.7819302527746</v>
      </c>
      <c r="F251" s="5">
        <f t="shared" si="21"/>
        <v>795.05914371769927</v>
      </c>
      <c r="G251" s="11">
        <f t="shared" si="23"/>
        <v>291526.51728858933</v>
      </c>
    </row>
    <row r="252" spans="1:7" x14ac:dyDescent="0.25">
      <c r="A252">
        <v>240</v>
      </c>
      <c r="B252" s="8">
        <f t="shared" si="18"/>
        <v>49919</v>
      </c>
      <c r="C252" s="11">
        <f t="shared" si="22"/>
        <v>291526.51728858933</v>
      </c>
      <c r="D252" s="9">
        <f t="shared" si="19"/>
        <v>2828.8410739704736</v>
      </c>
      <c r="E252" s="5">
        <f t="shared" si="20"/>
        <v>2039.290089647209</v>
      </c>
      <c r="F252" s="5">
        <f t="shared" si="21"/>
        <v>789.55098432326452</v>
      </c>
      <c r="G252" s="11">
        <f t="shared" si="23"/>
        <v>289487.2271989421</v>
      </c>
    </row>
    <row r="253" spans="1:7" x14ac:dyDescent="0.25">
      <c r="A253">
        <v>241</v>
      </c>
      <c r="B253" s="8">
        <f t="shared" si="18"/>
        <v>49949</v>
      </c>
      <c r="C253" s="11">
        <f t="shared" si="22"/>
        <v>289487.2271989421</v>
      </c>
      <c r="D253" s="9">
        <f t="shared" si="19"/>
        <v>2828.8410739704736</v>
      </c>
      <c r="E253" s="5">
        <f t="shared" si="20"/>
        <v>2044.813166973337</v>
      </c>
      <c r="F253" s="5">
        <f t="shared" si="21"/>
        <v>784.0279069971366</v>
      </c>
      <c r="G253" s="11">
        <f t="shared" si="23"/>
        <v>287442.41403196874</v>
      </c>
    </row>
    <row r="254" spans="1:7" x14ac:dyDescent="0.25">
      <c r="A254">
        <v>242</v>
      </c>
      <c r="B254" s="8">
        <f t="shared" si="18"/>
        <v>49982</v>
      </c>
      <c r="C254" s="11">
        <f t="shared" si="22"/>
        <v>287442.41403196874</v>
      </c>
      <c r="D254" s="9">
        <f t="shared" si="19"/>
        <v>2828.8410739704736</v>
      </c>
      <c r="E254" s="5">
        <f t="shared" si="20"/>
        <v>2050.3512026338899</v>
      </c>
      <c r="F254" s="5">
        <f t="shared" si="21"/>
        <v>778.48987133658409</v>
      </c>
      <c r="G254" s="11">
        <f t="shared" si="23"/>
        <v>285392.06282933487</v>
      </c>
    </row>
    <row r="255" spans="1:7" x14ac:dyDescent="0.25">
      <c r="A255">
        <v>243</v>
      </c>
      <c r="B255" s="8">
        <f t="shared" si="18"/>
        <v>50010</v>
      </c>
      <c r="C255" s="11">
        <f t="shared" si="22"/>
        <v>285392.06282933487</v>
      </c>
      <c r="D255" s="9">
        <f t="shared" si="19"/>
        <v>2828.8410739704736</v>
      </c>
      <c r="E255" s="5">
        <f t="shared" si="20"/>
        <v>2055.9042371410233</v>
      </c>
      <c r="F255" s="5">
        <f t="shared" si="21"/>
        <v>772.93683682945039</v>
      </c>
      <c r="G255" s="11">
        <f t="shared" si="23"/>
        <v>283336.15859219385</v>
      </c>
    </row>
    <row r="256" spans="1:7" x14ac:dyDescent="0.25">
      <c r="A256">
        <v>244</v>
      </c>
      <c r="B256" s="8">
        <f t="shared" si="18"/>
        <v>50041</v>
      </c>
      <c r="C256" s="11">
        <f t="shared" si="22"/>
        <v>283336.15859219385</v>
      </c>
      <c r="D256" s="9">
        <f t="shared" si="19"/>
        <v>2828.8410739704736</v>
      </c>
      <c r="E256" s="5">
        <f t="shared" si="20"/>
        <v>2061.4723111166136</v>
      </c>
      <c r="F256" s="5">
        <f t="shared" si="21"/>
        <v>767.3687628538604</v>
      </c>
      <c r="G256" s="11">
        <f t="shared" si="23"/>
        <v>281274.68628107721</v>
      </c>
    </row>
    <row r="257" spans="1:7" x14ac:dyDescent="0.25">
      <c r="A257">
        <v>245</v>
      </c>
      <c r="B257" s="8">
        <f t="shared" si="18"/>
        <v>50073</v>
      </c>
      <c r="C257" s="11">
        <f t="shared" si="22"/>
        <v>281274.68628107721</v>
      </c>
      <c r="D257" s="9">
        <f t="shared" si="19"/>
        <v>2828.8410739704736</v>
      </c>
      <c r="E257" s="5">
        <f t="shared" si="20"/>
        <v>2067.0554652925543</v>
      </c>
      <c r="F257" s="5">
        <f t="shared" si="21"/>
        <v>761.78560867791953</v>
      </c>
      <c r="G257" s="11">
        <f t="shared" si="23"/>
        <v>279207.63081578468</v>
      </c>
    </row>
    <row r="258" spans="1:7" x14ac:dyDescent="0.25">
      <c r="A258">
        <v>246</v>
      </c>
      <c r="B258" s="8">
        <f t="shared" si="18"/>
        <v>50101</v>
      </c>
      <c r="C258" s="11">
        <f t="shared" si="22"/>
        <v>279207.63081578468</v>
      </c>
      <c r="D258" s="9">
        <f t="shared" si="19"/>
        <v>2828.8410739704736</v>
      </c>
      <c r="E258" s="5">
        <f t="shared" si="20"/>
        <v>2072.6537405110548</v>
      </c>
      <c r="F258" s="5">
        <f t="shared" si="21"/>
        <v>756.18733345941871</v>
      </c>
      <c r="G258" s="11">
        <f t="shared" si="23"/>
        <v>277134.97707527364</v>
      </c>
    </row>
    <row r="259" spans="1:7" x14ac:dyDescent="0.25">
      <c r="A259">
        <v>247</v>
      </c>
      <c r="B259" s="8">
        <f t="shared" si="18"/>
        <v>50131</v>
      </c>
      <c r="C259" s="11">
        <f t="shared" si="22"/>
        <v>277134.97707527364</v>
      </c>
      <c r="D259" s="9">
        <f t="shared" si="19"/>
        <v>2828.8410739704736</v>
      </c>
      <c r="E259" s="5">
        <f t="shared" si="20"/>
        <v>2078.2671777249393</v>
      </c>
      <c r="F259" s="5">
        <f t="shared" si="21"/>
        <v>750.5738962455348</v>
      </c>
      <c r="G259" s="11">
        <f t="shared" si="23"/>
        <v>275056.70989754872</v>
      </c>
    </row>
    <row r="260" spans="1:7" x14ac:dyDescent="0.25">
      <c r="A260">
        <v>248</v>
      </c>
      <c r="B260" s="8">
        <f t="shared" si="18"/>
        <v>50161</v>
      </c>
      <c r="C260" s="11">
        <f t="shared" si="22"/>
        <v>275056.70989754872</v>
      </c>
      <c r="D260" s="9">
        <f t="shared" si="19"/>
        <v>2828.8410739704736</v>
      </c>
      <c r="E260" s="5">
        <f t="shared" si="20"/>
        <v>2083.8958179979445</v>
      </c>
      <c r="F260" s="5">
        <f t="shared" si="21"/>
        <v>744.94525597252971</v>
      </c>
      <c r="G260" s="11">
        <f t="shared" si="23"/>
        <v>272972.81407955079</v>
      </c>
    </row>
    <row r="261" spans="1:7" x14ac:dyDescent="0.25">
      <c r="A261">
        <v>249</v>
      </c>
      <c r="B261" s="8">
        <f t="shared" si="18"/>
        <v>50192</v>
      </c>
      <c r="C261" s="11">
        <f t="shared" si="22"/>
        <v>272972.81407955079</v>
      </c>
      <c r="D261" s="9">
        <f t="shared" si="19"/>
        <v>2828.8410739704736</v>
      </c>
      <c r="E261" s="5">
        <f t="shared" si="20"/>
        <v>2089.539702505022</v>
      </c>
      <c r="F261" s="5">
        <f t="shared" si="21"/>
        <v>739.30137146545201</v>
      </c>
      <c r="G261" s="11">
        <f t="shared" si="23"/>
        <v>270883.27437704575</v>
      </c>
    </row>
    <row r="262" spans="1:7" x14ac:dyDescent="0.25">
      <c r="A262">
        <v>250</v>
      </c>
      <c r="B262" s="8">
        <f t="shared" si="18"/>
        <v>50222</v>
      </c>
      <c r="C262" s="11">
        <f t="shared" si="22"/>
        <v>270883.27437704575</v>
      </c>
      <c r="D262" s="9">
        <f t="shared" si="19"/>
        <v>2828.8410739704736</v>
      </c>
      <c r="E262" s="5">
        <f t="shared" si="20"/>
        <v>2095.1988725326401</v>
      </c>
      <c r="F262" s="5">
        <f t="shared" si="21"/>
        <v>733.64220143783416</v>
      </c>
      <c r="G262" s="11">
        <f t="shared" si="23"/>
        <v>268788.07550451311</v>
      </c>
    </row>
    <row r="263" spans="1:7" x14ac:dyDescent="0.25">
      <c r="A263">
        <v>251</v>
      </c>
      <c r="B263" s="8">
        <f t="shared" si="18"/>
        <v>50255</v>
      </c>
      <c r="C263" s="11">
        <f t="shared" si="22"/>
        <v>268788.07550451311</v>
      </c>
      <c r="D263" s="9">
        <f t="shared" si="19"/>
        <v>2828.8410739704736</v>
      </c>
      <c r="E263" s="5">
        <f t="shared" si="20"/>
        <v>2100.8733694790822</v>
      </c>
      <c r="F263" s="5">
        <f t="shared" si="21"/>
        <v>727.9677044913916</v>
      </c>
      <c r="G263" s="11">
        <f t="shared" si="23"/>
        <v>266687.20213503402</v>
      </c>
    </row>
    <row r="264" spans="1:7" x14ac:dyDescent="0.25">
      <c r="A264">
        <v>252</v>
      </c>
      <c r="B264" s="8">
        <f t="shared" si="18"/>
        <v>50284</v>
      </c>
      <c r="C264" s="11">
        <f t="shared" si="22"/>
        <v>266687.20213503402</v>
      </c>
      <c r="D264" s="9">
        <f t="shared" si="19"/>
        <v>2828.8410739704736</v>
      </c>
      <c r="E264" s="5">
        <f t="shared" si="20"/>
        <v>2106.5632348547547</v>
      </c>
      <c r="F264" s="5">
        <f t="shared" si="21"/>
        <v>722.27783911571908</v>
      </c>
      <c r="G264" s="11">
        <f t="shared" si="23"/>
        <v>264580.63890017924</v>
      </c>
    </row>
    <row r="265" spans="1:7" x14ac:dyDescent="0.25">
      <c r="A265">
        <v>253</v>
      </c>
      <c r="B265" s="8">
        <f t="shared" si="18"/>
        <v>50314</v>
      </c>
      <c r="C265" s="11">
        <f t="shared" si="22"/>
        <v>264580.63890017924</v>
      </c>
      <c r="D265" s="9">
        <f t="shared" si="19"/>
        <v>2828.8410739704736</v>
      </c>
      <c r="E265" s="5">
        <f t="shared" si="20"/>
        <v>2112.2685102824867</v>
      </c>
      <c r="F265" s="5">
        <f t="shared" si="21"/>
        <v>716.57256368798733</v>
      </c>
      <c r="G265" s="11">
        <f t="shared" si="23"/>
        <v>262468.37038989674</v>
      </c>
    </row>
    <row r="266" spans="1:7" x14ac:dyDescent="0.25">
      <c r="A266">
        <v>254</v>
      </c>
      <c r="B266" s="8">
        <f t="shared" si="18"/>
        <v>50346</v>
      </c>
      <c r="C266" s="11">
        <f t="shared" si="22"/>
        <v>262468.37038989674</v>
      </c>
      <c r="D266" s="9">
        <f t="shared" si="19"/>
        <v>2828.8410739704736</v>
      </c>
      <c r="E266" s="5">
        <f t="shared" si="20"/>
        <v>2117.9892374978349</v>
      </c>
      <c r="F266" s="5">
        <f t="shared" si="21"/>
        <v>710.85183647263887</v>
      </c>
      <c r="G266" s="11">
        <f t="shared" si="23"/>
        <v>260350.38115239891</v>
      </c>
    </row>
    <row r="267" spans="1:7" x14ac:dyDescent="0.25">
      <c r="A267">
        <v>255</v>
      </c>
      <c r="B267" s="8">
        <f t="shared" si="18"/>
        <v>50375</v>
      </c>
      <c r="C267" s="11">
        <f t="shared" si="22"/>
        <v>260350.38115239891</v>
      </c>
      <c r="D267" s="9">
        <f t="shared" si="19"/>
        <v>2828.8410739704736</v>
      </c>
      <c r="E267" s="5">
        <f t="shared" si="20"/>
        <v>2123.7254583493918</v>
      </c>
      <c r="F267" s="5">
        <f t="shared" si="21"/>
        <v>705.1156156210825</v>
      </c>
      <c r="G267" s="11">
        <f t="shared" si="23"/>
        <v>258226.65569404952</v>
      </c>
    </row>
    <row r="268" spans="1:7" x14ac:dyDescent="0.25">
      <c r="A268">
        <v>256</v>
      </c>
      <c r="B268" s="8">
        <f t="shared" si="18"/>
        <v>50406</v>
      </c>
      <c r="C268" s="11">
        <f t="shared" si="22"/>
        <v>258226.65569404952</v>
      </c>
      <c r="D268" s="9">
        <f t="shared" si="19"/>
        <v>2828.8410739704736</v>
      </c>
      <c r="E268" s="5">
        <f t="shared" si="20"/>
        <v>2129.4772147990875</v>
      </c>
      <c r="F268" s="5">
        <f t="shared" si="21"/>
        <v>699.36385917138603</v>
      </c>
      <c r="G268" s="11">
        <f t="shared" si="23"/>
        <v>256097.17847925043</v>
      </c>
    </row>
    <row r="269" spans="1:7" x14ac:dyDescent="0.25">
      <c r="A269">
        <v>257</v>
      </c>
      <c r="B269" s="8">
        <f t="shared" ref="B269:B332" si="24">WORKDAY(DATE(YEAR(LoanDate),MONTH(LoanDate)+A269,1)-1,1)</f>
        <v>50437</v>
      </c>
      <c r="C269" s="11">
        <f t="shared" si="22"/>
        <v>256097.17847925043</v>
      </c>
      <c r="D269" s="9">
        <f t="shared" ref="D269:D332" si="25">MonthlyPayment</f>
        <v>2828.8410739704736</v>
      </c>
      <c r="E269" s="5">
        <f t="shared" ref="E269:E332" si="26">-PPMT(APR/12,$A269,MAX(PmtNo),LoanAmt)</f>
        <v>2135.244548922502</v>
      </c>
      <c r="F269" s="5">
        <f t="shared" ref="F269:F332" si="27">-IPMT(APR/12,$A269,MAX(PmtNo),LoanAmt)</f>
        <v>693.59652504797191</v>
      </c>
      <c r="G269" s="11">
        <f t="shared" si="23"/>
        <v>253961.93393032794</v>
      </c>
    </row>
    <row r="270" spans="1:7" x14ac:dyDescent="0.25">
      <c r="A270">
        <v>258</v>
      </c>
      <c r="B270" s="8">
        <f t="shared" si="24"/>
        <v>50465</v>
      </c>
      <c r="C270" s="11">
        <f t="shared" si="22"/>
        <v>253961.93393032794</v>
      </c>
      <c r="D270" s="9">
        <f t="shared" si="25"/>
        <v>2828.8410739704736</v>
      </c>
      <c r="E270" s="5">
        <f t="shared" si="26"/>
        <v>2141.0275029091672</v>
      </c>
      <c r="F270" s="5">
        <f t="shared" si="27"/>
        <v>687.81357106130679</v>
      </c>
      <c r="G270" s="11">
        <f t="shared" si="23"/>
        <v>251820.90642741878</v>
      </c>
    </row>
    <row r="271" spans="1:7" x14ac:dyDescent="0.25">
      <c r="A271">
        <v>259</v>
      </c>
      <c r="B271" s="8">
        <f t="shared" si="24"/>
        <v>50496</v>
      </c>
      <c r="C271" s="11">
        <f t="shared" ref="C271:C334" si="28">G270</f>
        <v>251820.90642741878</v>
      </c>
      <c r="D271" s="9">
        <f t="shared" si="25"/>
        <v>2828.8410739704736</v>
      </c>
      <c r="E271" s="5">
        <f t="shared" si="26"/>
        <v>2146.8261190628791</v>
      </c>
      <c r="F271" s="5">
        <f t="shared" si="27"/>
        <v>682.01495490759442</v>
      </c>
      <c r="G271" s="11">
        <f t="shared" ref="G271:G334" si="29">C271-E271</f>
        <v>249674.08030835591</v>
      </c>
    </row>
    <row r="272" spans="1:7" x14ac:dyDescent="0.25">
      <c r="A272">
        <v>260</v>
      </c>
      <c r="B272" s="8">
        <f t="shared" si="24"/>
        <v>50528</v>
      </c>
      <c r="C272" s="11">
        <f t="shared" si="28"/>
        <v>249674.08030835591</v>
      </c>
      <c r="D272" s="9">
        <f t="shared" si="25"/>
        <v>2828.8410739704736</v>
      </c>
      <c r="E272" s="5">
        <f t="shared" si="26"/>
        <v>2152.6404398020081</v>
      </c>
      <c r="F272" s="5">
        <f t="shared" si="27"/>
        <v>676.20063416846597</v>
      </c>
      <c r="G272" s="11">
        <f t="shared" si="29"/>
        <v>247521.43986855392</v>
      </c>
    </row>
    <row r="273" spans="1:7" x14ac:dyDescent="0.25">
      <c r="A273">
        <v>261</v>
      </c>
      <c r="B273" s="8">
        <f t="shared" si="24"/>
        <v>50557</v>
      </c>
      <c r="C273" s="11">
        <f t="shared" si="28"/>
        <v>247521.43986855392</v>
      </c>
      <c r="D273" s="9">
        <f t="shared" si="25"/>
        <v>2828.8410739704736</v>
      </c>
      <c r="E273" s="5">
        <f t="shared" si="26"/>
        <v>2158.4705076598052</v>
      </c>
      <c r="F273" s="5">
        <f t="shared" si="27"/>
        <v>670.37056631066866</v>
      </c>
      <c r="G273" s="11">
        <f t="shared" si="29"/>
        <v>245362.96936089412</v>
      </c>
    </row>
    <row r="274" spans="1:7" x14ac:dyDescent="0.25">
      <c r="A274">
        <v>262</v>
      </c>
      <c r="B274" s="8">
        <f t="shared" si="24"/>
        <v>50587</v>
      </c>
      <c r="C274" s="11">
        <f t="shared" si="28"/>
        <v>245362.96936089412</v>
      </c>
      <c r="D274" s="9">
        <f t="shared" si="25"/>
        <v>2828.8410739704736</v>
      </c>
      <c r="E274" s="5">
        <f t="shared" si="26"/>
        <v>2164.316365284717</v>
      </c>
      <c r="F274" s="5">
        <f t="shared" si="27"/>
        <v>664.52470868575676</v>
      </c>
      <c r="G274" s="11">
        <f t="shared" si="29"/>
        <v>243198.65299560939</v>
      </c>
    </row>
    <row r="275" spans="1:7" x14ac:dyDescent="0.25">
      <c r="A275">
        <v>263</v>
      </c>
      <c r="B275" s="8">
        <f t="shared" si="24"/>
        <v>50619</v>
      </c>
      <c r="C275" s="11">
        <f t="shared" si="28"/>
        <v>243198.65299560939</v>
      </c>
      <c r="D275" s="9">
        <f t="shared" si="25"/>
        <v>2828.8410739704736</v>
      </c>
      <c r="E275" s="5">
        <f t="shared" si="26"/>
        <v>2170.1780554406964</v>
      </c>
      <c r="F275" s="5">
        <f t="shared" si="27"/>
        <v>658.66301852977722</v>
      </c>
      <c r="G275" s="11">
        <f t="shared" si="29"/>
        <v>241028.4749401687</v>
      </c>
    </row>
    <row r="276" spans="1:7" x14ac:dyDescent="0.25">
      <c r="A276">
        <v>264</v>
      </c>
      <c r="B276" s="8">
        <f t="shared" si="24"/>
        <v>50649</v>
      </c>
      <c r="C276" s="11">
        <f t="shared" si="28"/>
        <v>241028.4749401687</v>
      </c>
      <c r="D276" s="9">
        <f t="shared" si="25"/>
        <v>2828.8410739704736</v>
      </c>
      <c r="E276" s="5">
        <f t="shared" si="26"/>
        <v>2176.0556210075151</v>
      </c>
      <c r="F276" s="5">
        <f t="shared" si="27"/>
        <v>652.78545296295874</v>
      </c>
      <c r="G276" s="11">
        <f t="shared" si="29"/>
        <v>238852.41931916118</v>
      </c>
    </row>
    <row r="277" spans="1:7" x14ac:dyDescent="0.25">
      <c r="A277">
        <v>265</v>
      </c>
      <c r="B277" s="8">
        <f t="shared" si="24"/>
        <v>50679</v>
      </c>
      <c r="C277" s="11">
        <f t="shared" si="28"/>
        <v>238852.41931916118</v>
      </c>
      <c r="D277" s="9">
        <f t="shared" si="25"/>
        <v>2828.8410739704736</v>
      </c>
      <c r="E277" s="5">
        <f t="shared" si="26"/>
        <v>2181.9491049810767</v>
      </c>
      <c r="F277" s="5">
        <f t="shared" si="27"/>
        <v>646.8919689893969</v>
      </c>
      <c r="G277" s="11">
        <f t="shared" si="29"/>
        <v>236670.4702141801</v>
      </c>
    </row>
    <row r="278" spans="1:7" x14ac:dyDescent="0.25">
      <c r="A278">
        <v>266</v>
      </c>
      <c r="B278" s="8">
        <f t="shared" si="24"/>
        <v>50710</v>
      </c>
      <c r="C278" s="11">
        <f t="shared" si="28"/>
        <v>236670.4702141801</v>
      </c>
      <c r="D278" s="9">
        <f t="shared" si="25"/>
        <v>2828.8410739704736</v>
      </c>
      <c r="E278" s="5">
        <f t="shared" si="26"/>
        <v>2187.8585504737343</v>
      </c>
      <c r="F278" s="5">
        <f t="shared" si="27"/>
        <v>640.98252349673965</v>
      </c>
      <c r="G278" s="11">
        <f t="shared" si="29"/>
        <v>234482.61166370637</v>
      </c>
    </row>
    <row r="279" spans="1:7" x14ac:dyDescent="0.25">
      <c r="A279">
        <v>267</v>
      </c>
      <c r="B279" s="8">
        <f t="shared" si="24"/>
        <v>50740</v>
      </c>
      <c r="C279" s="11">
        <f t="shared" si="28"/>
        <v>234482.61166370637</v>
      </c>
      <c r="D279" s="9">
        <f t="shared" si="25"/>
        <v>2828.8410739704736</v>
      </c>
      <c r="E279" s="5">
        <f t="shared" si="26"/>
        <v>2193.7840007146006</v>
      </c>
      <c r="F279" s="5">
        <f t="shared" si="27"/>
        <v>635.05707325587332</v>
      </c>
      <c r="G279" s="11">
        <f t="shared" si="29"/>
        <v>232288.82766299177</v>
      </c>
    </row>
    <row r="280" spans="1:7" x14ac:dyDescent="0.25">
      <c r="A280">
        <v>268</v>
      </c>
      <c r="B280" s="8">
        <f t="shared" si="24"/>
        <v>50773</v>
      </c>
      <c r="C280" s="11">
        <f t="shared" si="28"/>
        <v>232288.82766299177</v>
      </c>
      <c r="D280" s="9">
        <f t="shared" si="25"/>
        <v>2828.8410739704736</v>
      </c>
      <c r="E280" s="5">
        <f t="shared" si="26"/>
        <v>2199.7254990498691</v>
      </c>
      <c r="F280" s="5">
        <f t="shared" si="27"/>
        <v>629.11557492060456</v>
      </c>
      <c r="G280" s="11">
        <f t="shared" si="29"/>
        <v>230089.10216394189</v>
      </c>
    </row>
    <row r="281" spans="1:7" x14ac:dyDescent="0.25">
      <c r="A281">
        <v>269</v>
      </c>
      <c r="B281" s="8">
        <f t="shared" si="24"/>
        <v>50802</v>
      </c>
      <c r="C281" s="11">
        <f t="shared" si="28"/>
        <v>230089.10216394189</v>
      </c>
      <c r="D281" s="9">
        <f t="shared" si="25"/>
        <v>2828.8410739704736</v>
      </c>
      <c r="E281" s="5">
        <f t="shared" si="26"/>
        <v>2205.6830889431294</v>
      </c>
      <c r="F281" s="5">
        <f t="shared" si="27"/>
        <v>623.15798502734458</v>
      </c>
      <c r="G281" s="11">
        <f t="shared" si="29"/>
        <v>227883.41907499876</v>
      </c>
    </row>
    <row r="282" spans="1:7" x14ac:dyDescent="0.25">
      <c r="A282">
        <v>270</v>
      </c>
      <c r="B282" s="8">
        <f t="shared" si="24"/>
        <v>50830</v>
      </c>
      <c r="C282" s="11">
        <f t="shared" si="28"/>
        <v>227883.41907499876</v>
      </c>
      <c r="D282" s="9">
        <f t="shared" si="25"/>
        <v>2828.8410739704736</v>
      </c>
      <c r="E282" s="5">
        <f t="shared" si="26"/>
        <v>2211.6568139756832</v>
      </c>
      <c r="F282" s="5">
        <f t="shared" si="27"/>
        <v>617.18425999479018</v>
      </c>
      <c r="G282" s="11">
        <f t="shared" si="29"/>
        <v>225671.76226102308</v>
      </c>
    </row>
    <row r="283" spans="1:7" x14ac:dyDescent="0.25">
      <c r="A283">
        <v>271</v>
      </c>
      <c r="B283" s="8">
        <f t="shared" si="24"/>
        <v>50861</v>
      </c>
      <c r="C283" s="11">
        <f t="shared" si="28"/>
        <v>225671.76226102308</v>
      </c>
      <c r="D283" s="9">
        <f t="shared" si="25"/>
        <v>2828.8410739704736</v>
      </c>
      <c r="E283" s="5">
        <f t="shared" si="26"/>
        <v>2217.6467178468674</v>
      </c>
      <c r="F283" s="5">
        <f t="shared" si="27"/>
        <v>611.1943561236061</v>
      </c>
      <c r="G283" s="11">
        <f t="shared" si="29"/>
        <v>223454.11554317622</v>
      </c>
    </row>
    <row r="284" spans="1:7" x14ac:dyDescent="0.25">
      <c r="A284">
        <v>272</v>
      </c>
      <c r="B284" s="8">
        <f t="shared" si="24"/>
        <v>50892</v>
      </c>
      <c r="C284" s="11">
        <f t="shared" si="28"/>
        <v>223454.11554317622</v>
      </c>
      <c r="D284" s="9">
        <f t="shared" si="25"/>
        <v>2828.8410739704736</v>
      </c>
      <c r="E284" s="5">
        <f t="shared" si="26"/>
        <v>2223.6528443743696</v>
      </c>
      <c r="F284" s="5">
        <f t="shared" si="27"/>
        <v>605.18822959610418</v>
      </c>
      <c r="G284" s="11">
        <f t="shared" si="29"/>
        <v>221230.46269880186</v>
      </c>
    </row>
    <row r="285" spans="1:7" x14ac:dyDescent="0.25">
      <c r="A285">
        <v>273</v>
      </c>
      <c r="B285" s="8">
        <f t="shared" si="24"/>
        <v>50922</v>
      </c>
      <c r="C285" s="11">
        <f t="shared" si="28"/>
        <v>221230.46269880186</v>
      </c>
      <c r="D285" s="9">
        <f t="shared" si="25"/>
        <v>2828.8410739704736</v>
      </c>
      <c r="E285" s="5">
        <f t="shared" si="26"/>
        <v>2229.6752374945504</v>
      </c>
      <c r="F285" s="5">
        <f t="shared" si="27"/>
        <v>599.16583647592358</v>
      </c>
      <c r="G285" s="11">
        <f t="shared" si="29"/>
        <v>219000.78746130731</v>
      </c>
    </row>
    <row r="286" spans="1:7" x14ac:dyDescent="0.25">
      <c r="A286">
        <v>274</v>
      </c>
      <c r="B286" s="8">
        <f t="shared" si="24"/>
        <v>50952</v>
      </c>
      <c r="C286" s="11">
        <f t="shared" si="28"/>
        <v>219000.78746130731</v>
      </c>
      <c r="D286" s="9">
        <f t="shared" si="25"/>
        <v>2828.8410739704736</v>
      </c>
      <c r="E286" s="5">
        <f t="shared" si="26"/>
        <v>2235.7139412627648</v>
      </c>
      <c r="F286" s="5">
        <f t="shared" si="27"/>
        <v>593.12713270770917</v>
      </c>
      <c r="G286" s="11">
        <f t="shared" si="29"/>
        <v>216765.07352004453</v>
      </c>
    </row>
    <row r="287" spans="1:7" x14ac:dyDescent="0.25">
      <c r="A287">
        <v>275</v>
      </c>
      <c r="B287" s="8">
        <f t="shared" si="24"/>
        <v>50983</v>
      </c>
      <c r="C287" s="11">
        <f t="shared" si="28"/>
        <v>216765.07352004453</v>
      </c>
      <c r="D287" s="9">
        <f t="shared" si="25"/>
        <v>2828.8410739704736</v>
      </c>
      <c r="E287" s="5">
        <f t="shared" si="26"/>
        <v>2241.7689998536848</v>
      </c>
      <c r="F287" s="5">
        <f t="shared" si="27"/>
        <v>587.07207411678917</v>
      </c>
      <c r="G287" s="11">
        <f t="shared" si="29"/>
        <v>214523.30452019084</v>
      </c>
    </row>
    <row r="288" spans="1:7" x14ac:dyDescent="0.25">
      <c r="A288">
        <v>276</v>
      </c>
      <c r="B288" s="8">
        <f t="shared" si="24"/>
        <v>51014</v>
      </c>
      <c r="C288" s="11">
        <f t="shared" si="28"/>
        <v>214523.30452019084</v>
      </c>
      <c r="D288" s="9">
        <f t="shared" si="25"/>
        <v>2828.8410739704736</v>
      </c>
      <c r="E288" s="5">
        <f t="shared" si="26"/>
        <v>2247.8404575616219</v>
      </c>
      <c r="F288" s="5">
        <f t="shared" si="27"/>
        <v>581.00061640885201</v>
      </c>
      <c r="G288" s="11">
        <f t="shared" si="29"/>
        <v>212275.46406262921</v>
      </c>
    </row>
    <row r="289" spans="1:7" x14ac:dyDescent="0.25">
      <c r="A289">
        <v>277</v>
      </c>
      <c r="B289" s="8">
        <f t="shared" si="24"/>
        <v>51046</v>
      </c>
      <c r="C289" s="11">
        <f t="shared" si="28"/>
        <v>212275.46406262921</v>
      </c>
      <c r="D289" s="9">
        <f t="shared" si="25"/>
        <v>2828.8410739704736</v>
      </c>
      <c r="E289" s="5">
        <f t="shared" si="26"/>
        <v>2253.9283588008511</v>
      </c>
      <c r="F289" s="5">
        <f t="shared" si="27"/>
        <v>574.91271516962274</v>
      </c>
      <c r="G289" s="11">
        <f t="shared" si="29"/>
        <v>210021.53570382835</v>
      </c>
    </row>
    <row r="290" spans="1:7" x14ac:dyDescent="0.25">
      <c r="A290">
        <v>278</v>
      </c>
      <c r="B290" s="8">
        <f t="shared" si="24"/>
        <v>51075</v>
      </c>
      <c r="C290" s="11">
        <f t="shared" si="28"/>
        <v>210021.53570382835</v>
      </c>
      <c r="D290" s="9">
        <f t="shared" si="25"/>
        <v>2828.8410739704736</v>
      </c>
      <c r="E290" s="5">
        <f t="shared" si="26"/>
        <v>2260.0327481059367</v>
      </c>
      <c r="F290" s="5">
        <f t="shared" si="27"/>
        <v>568.80832586453698</v>
      </c>
      <c r="G290" s="11">
        <f t="shared" si="29"/>
        <v>207761.50295572242</v>
      </c>
    </row>
    <row r="291" spans="1:7" x14ac:dyDescent="0.25">
      <c r="A291">
        <v>279</v>
      </c>
      <c r="B291" s="8">
        <f t="shared" si="24"/>
        <v>51105</v>
      </c>
      <c r="C291" s="11">
        <f t="shared" si="28"/>
        <v>207761.50295572242</v>
      </c>
      <c r="D291" s="9">
        <f t="shared" si="25"/>
        <v>2828.8410739704736</v>
      </c>
      <c r="E291" s="5">
        <f t="shared" si="26"/>
        <v>2266.153670132057</v>
      </c>
      <c r="F291" s="5">
        <f t="shared" si="27"/>
        <v>562.68740383841691</v>
      </c>
      <c r="G291" s="11">
        <f t="shared" si="29"/>
        <v>205495.34928559038</v>
      </c>
    </row>
    <row r="292" spans="1:7" x14ac:dyDescent="0.25">
      <c r="A292">
        <v>280</v>
      </c>
      <c r="B292" s="8">
        <f t="shared" si="24"/>
        <v>51137</v>
      </c>
      <c r="C292" s="11">
        <f t="shared" si="28"/>
        <v>205495.34928559038</v>
      </c>
      <c r="D292" s="9">
        <f t="shared" si="25"/>
        <v>2828.8410739704736</v>
      </c>
      <c r="E292" s="5">
        <f t="shared" si="26"/>
        <v>2272.2911696553315</v>
      </c>
      <c r="F292" s="5">
        <f t="shared" si="27"/>
        <v>556.5499043151425</v>
      </c>
      <c r="G292" s="11">
        <f t="shared" si="29"/>
        <v>203223.05811593504</v>
      </c>
    </row>
    <row r="293" spans="1:7" x14ac:dyDescent="0.25">
      <c r="A293">
        <v>281</v>
      </c>
      <c r="B293" s="8">
        <f t="shared" si="24"/>
        <v>51167</v>
      </c>
      <c r="C293" s="11">
        <f t="shared" si="28"/>
        <v>203223.05811593504</v>
      </c>
      <c r="D293" s="9">
        <f t="shared" si="25"/>
        <v>2828.8410739704736</v>
      </c>
      <c r="E293" s="5">
        <f t="shared" si="26"/>
        <v>2278.4452915731481</v>
      </c>
      <c r="F293" s="5">
        <f t="shared" si="27"/>
        <v>550.39578239732589</v>
      </c>
      <c r="G293" s="11">
        <f t="shared" si="29"/>
        <v>200944.61282436189</v>
      </c>
    </row>
    <row r="294" spans="1:7" x14ac:dyDescent="0.25">
      <c r="A294">
        <v>282</v>
      </c>
      <c r="B294" s="8">
        <f t="shared" si="24"/>
        <v>51196</v>
      </c>
      <c r="C294" s="11">
        <f t="shared" si="28"/>
        <v>200944.61282436189</v>
      </c>
      <c r="D294" s="9">
        <f t="shared" si="25"/>
        <v>2828.8410739704736</v>
      </c>
      <c r="E294" s="5">
        <f t="shared" si="26"/>
        <v>2284.6160809044918</v>
      </c>
      <c r="F294" s="5">
        <f t="shared" si="27"/>
        <v>544.22499306598206</v>
      </c>
      <c r="G294" s="11">
        <f t="shared" si="29"/>
        <v>198659.99674345739</v>
      </c>
    </row>
    <row r="295" spans="1:7" x14ac:dyDescent="0.25">
      <c r="A295">
        <v>283</v>
      </c>
      <c r="B295" s="8">
        <f t="shared" si="24"/>
        <v>51228</v>
      </c>
      <c r="C295" s="11">
        <f t="shared" si="28"/>
        <v>198659.99674345739</v>
      </c>
      <c r="D295" s="9">
        <f t="shared" si="25"/>
        <v>2828.8410739704736</v>
      </c>
      <c r="E295" s="5">
        <f t="shared" si="26"/>
        <v>2290.803582790275</v>
      </c>
      <c r="F295" s="5">
        <f t="shared" si="27"/>
        <v>538.03749118019903</v>
      </c>
      <c r="G295" s="11">
        <f t="shared" si="29"/>
        <v>196369.19316066711</v>
      </c>
    </row>
    <row r="296" spans="1:7" x14ac:dyDescent="0.25">
      <c r="A296">
        <v>284</v>
      </c>
      <c r="B296" s="8">
        <f t="shared" si="24"/>
        <v>51257</v>
      </c>
      <c r="C296" s="11">
        <f t="shared" si="28"/>
        <v>196369.19316066711</v>
      </c>
      <c r="D296" s="9">
        <f t="shared" si="25"/>
        <v>2828.8410739704736</v>
      </c>
      <c r="E296" s="5">
        <f t="shared" si="26"/>
        <v>2297.0078424936651</v>
      </c>
      <c r="F296" s="5">
        <f t="shared" si="27"/>
        <v>531.83323147680881</v>
      </c>
      <c r="G296" s="11">
        <f t="shared" si="29"/>
        <v>194072.18531817346</v>
      </c>
    </row>
    <row r="297" spans="1:7" x14ac:dyDescent="0.25">
      <c r="A297">
        <v>285</v>
      </c>
      <c r="B297" s="8">
        <f t="shared" si="24"/>
        <v>51288</v>
      </c>
      <c r="C297" s="11">
        <f t="shared" si="28"/>
        <v>194072.18531817346</v>
      </c>
      <c r="D297" s="9">
        <f t="shared" si="25"/>
        <v>2828.8410739704736</v>
      </c>
      <c r="E297" s="5">
        <f t="shared" si="26"/>
        <v>2303.2289054004186</v>
      </c>
      <c r="F297" s="5">
        <f t="shared" si="27"/>
        <v>525.61216857005502</v>
      </c>
      <c r="G297" s="11">
        <f t="shared" si="29"/>
        <v>191768.95641277306</v>
      </c>
    </row>
    <row r="298" spans="1:7" x14ac:dyDescent="0.25">
      <c r="A298">
        <v>286</v>
      </c>
      <c r="B298" s="8">
        <f t="shared" si="24"/>
        <v>51319</v>
      </c>
      <c r="C298" s="11">
        <f t="shared" si="28"/>
        <v>191768.95641277306</v>
      </c>
      <c r="D298" s="9">
        <f t="shared" si="25"/>
        <v>2828.8410739704736</v>
      </c>
      <c r="E298" s="5">
        <f t="shared" si="26"/>
        <v>2309.4668170192117</v>
      </c>
      <c r="F298" s="5">
        <f t="shared" si="27"/>
        <v>519.37425695126228</v>
      </c>
      <c r="G298" s="11">
        <f t="shared" si="29"/>
        <v>189459.48959575384</v>
      </c>
    </row>
    <row r="299" spans="1:7" x14ac:dyDescent="0.25">
      <c r="A299">
        <v>287</v>
      </c>
      <c r="B299" s="8">
        <f t="shared" si="24"/>
        <v>51349</v>
      </c>
      <c r="C299" s="11">
        <f t="shared" si="28"/>
        <v>189459.48959575384</v>
      </c>
      <c r="D299" s="9">
        <f t="shared" si="25"/>
        <v>2828.8410739704736</v>
      </c>
      <c r="E299" s="5">
        <f t="shared" si="26"/>
        <v>2315.7216229819719</v>
      </c>
      <c r="F299" s="5">
        <f t="shared" si="27"/>
        <v>513.11945098850185</v>
      </c>
      <c r="G299" s="11">
        <f t="shared" si="29"/>
        <v>187143.76797277186</v>
      </c>
    </row>
    <row r="300" spans="1:7" x14ac:dyDescent="0.25">
      <c r="A300">
        <v>288</v>
      </c>
      <c r="B300" s="8">
        <f t="shared" si="24"/>
        <v>51382</v>
      </c>
      <c r="C300" s="11">
        <f t="shared" si="28"/>
        <v>187143.76797277186</v>
      </c>
      <c r="D300" s="9">
        <f t="shared" si="25"/>
        <v>2828.8410739704736</v>
      </c>
      <c r="E300" s="5">
        <f t="shared" si="26"/>
        <v>2321.9933690442149</v>
      </c>
      <c r="F300" s="5">
        <f t="shared" si="27"/>
        <v>506.84770492625898</v>
      </c>
      <c r="G300" s="11">
        <f t="shared" si="29"/>
        <v>184821.77460372765</v>
      </c>
    </row>
    <row r="301" spans="1:7" x14ac:dyDescent="0.25">
      <c r="A301">
        <v>289</v>
      </c>
      <c r="B301" s="8">
        <f t="shared" si="24"/>
        <v>51410</v>
      </c>
      <c r="C301" s="11">
        <f t="shared" si="28"/>
        <v>184821.77460372765</v>
      </c>
      <c r="D301" s="9">
        <f t="shared" si="25"/>
        <v>2828.8410739704736</v>
      </c>
      <c r="E301" s="5">
        <f t="shared" si="26"/>
        <v>2328.2821010853763</v>
      </c>
      <c r="F301" s="5">
        <f t="shared" si="27"/>
        <v>500.55897288509755</v>
      </c>
      <c r="G301" s="11">
        <f t="shared" si="29"/>
        <v>182493.49250264227</v>
      </c>
    </row>
    <row r="302" spans="1:7" x14ac:dyDescent="0.25">
      <c r="A302">
        <v>290</v>
      </c>
      <c r="B302" s="8">
        <f t="shared" si="24"/>
        <v>51441</v>
      </c>
      <c r="C302" s="11">
        <f t="shared" si="28"/>
        <v>182493.49250264227</v>
      </c>
      <c r="D302" s="9">
        <f t="shared" si="25"/>
        <v>2828.8410739704736</v>
      </c>
      <c r="E302" s="5">
        <f t="shared" si="26"/>
        <v>2334.5878651091493</v>
      </c>
      <c r="F302" s="5">
        <f t="shared" si="27"/>
        <v>494.25320886132471</v>
      </c>
      <c r="G302" s="11">
        <f t="shared" si="29"/>
        <v>180158.90463753312</v>
      </c>
    </row>
    <row r="303" spans="1:7" x14ac:dyDescent="0.25">
      <c r="A303">
        <v>291</v>
      </c>
      <c r="B303" s="8">
        <f t="shared" si="24"/>
        <v>51473</v>
      </c>
      <c r="C303" s="11">
        <f t="shared" si="28"/>
        <v>180158.90463753312</v>
      </c>
      <c r="D303" s="9">
        <f t="shared" si="25"/>
        <v>2828.8410739704736</v>
      </c>
      <c r="E303" s="5">
        <f t="shared" si="26"/>
        <v>2340.9107072438196</v>
      </c>
      <c r="F303" s="5">
        <f t="shared" si="27"/>
        <v>487.93036672665414</v>
      </c>
      <c r="G303" s="11">
        <f t="shared" si="29"/>
        <v>177817.99393028932</v>
      </c>
    </row>
    <row r="304" spans="1:7" x14ac:dyDescent="0.25">
      <c r="A304">
        <v>292</v>
      </c>
      <c r="B304" s="8">
        <f t="shared" si="24"/>
        <v>51502</v>
      </c>
      <c r="C304" s="11">
        <f t="shared" si="28"/>
        <v>177817.99393028932</v>
      </c>
      <c r="D304" s="9">
        <f t="shared" si="25"/>
        <v>2828.8410739704736</v>
      </c>
      <c r="E304" s="5">
        <f t="shared" si="26"/>
        <v>2347.2506737426052</v>
      </c>
      <c r="F304" s="5">
        <f t="shared" si="27"/>
        <v>481.59040022786871</v>
      </c>
      <c r="G304" s="11">
        <f t="shared" si="29"/>
        <v>175470.7432565467</v>
      </c>
    </row>
    <row r="305" spans="1:7" x14ac:dyDescent="0.25">
      <c r="A305">
        <v>293</v>
      </c>
      <c r="B305" s="8">
        <f t="shared" si="24"/>
        <v>51533</v>
      </c>
      <c r="C305" s="11">
        <f t="shared" si="28"/>
        <v>175470.7432565467</v>
      </c>
      <c r="D305" s="9">
        <f t="shared" si="25"/>
        <v>2828.8410739704736</v>
      </c>
      <c r="E305" s="5">
        <f t="shared" si="26"/>
        <v>2353.6078109839914</v>
      </c>
      <c r="F305" s="5">
        <f t="shared" si="27"/>
        <v>475.23326298648254</v>
      </c>
      <c r="G305" s="11">
        <f t="shared" si="29"/>
        <v>173117.13544556272</v>
      </c>
    </row>
    <row r="306" spans="1:7" x14ac:dyDescent="0.25">
      <c r="A306">
        <v>294</v>
      </c>
      <c r="B306" s="8">
        <f t="shared" si="24"/>
        <v>51561</v>
      </c>
      <c r="C306" s="11">
        <f t="shared" si="28"/>
        <v>173117.13544556272</v>
      </c>
      <c r="D306" s="9">
        <f t="shared" si="25"/>
        <v>2828.8410739704736</v>
      </c>
      <c r="E306" s="5">
        <f t="shared" si="26"/>
        <v>2359.9821654720731</v>
      </c>
      <c r="F306" s="5">
        <f t="shared" si="27"/>
        <v>468.85890849840092</v>
      </c>
      <c r="G306" s="11">
        <f t="shared" si="29"/>
        <v>170757.15328009063</v>
      </c>
    </row>
    <row r="307" spans="1:7" x14ac:dyDescent="0.25">
      <c r="A307">
        <v>295</v>
      </c>
      <c r="B307" s="8">
        <f t="shared" si="24"/>
        <v>51592</v>
      </c>
      <c r="C307" s="11">
        <f t="shared" si="28"/>
        <v>170757.15328009063</v>
      </c>
      <c r="D307" s="9">
        <f t="shared" si="25"/>
        <v>2828.8410739704736</v>
      </c>
      <c r="E307" s="5">
        <f t="shared" si="26"/>
        <v>2366.3737838368934</v>
      </c>
      <c r="F307" s="5">
        <f t="shared" si="27"/>
        <v>462.46729013358072</v>
      </c>
      <c r="G307" s="11">
        <f t="shared" si="29"/>
        <v>168390.77949625373</v>
      </c>
    </row>
    <row r="308" spans="1:7" x14ac:dyDescent="0.25">
      <c r="A308">
        <v>296</v>
      </c>
      <c r="B308" s="8">
        <f t="shared" si="24"/>
        <v>51622</v>
      </c>
      <c r="C308" s="11">
        <f t="shared" si="28"/>
        <v>168390.77949625373</v>
      </c>
      <c r="D308" s="9">
        <f t="shared" si="25"/>
        <v>2828.8410739704736</v>
      </c>
      <c r="E308" s="5">
        <f t="shared" si="26"/>
        <v>2372.7827128347844</v>
      </c>
      <c r="F308" s="5">
        <f t="shared" si="27"/>
        <v>456.0583611356891</v>
      </c>
      <c r="G308" s="11">
        <f t="shared" si="29"/>
        <v>166017.99678341896</v>
      </c>
    </row>
    <row r="309" spans="1:7" x14ac:dyDescent="0.25">
      <c r="A309">
        <v>297</v>
      </c>
      <c r="B309" s="8">
        <f t="shared" si="24"/>
        <v>51655</v>
      </c>
      <c r="C309" s="11">
        <f t="shared" si="28"/>
        <v>166017.99678341896</v>
      </c>
      <c r="D309" s="9">
        <f t="shared" si="25"/>
        <v>2828.8410739704736</v>
      </c>
      <c r="E309" s="5">
        <f t="shared" si="26"/>
        <v>2379.2089993487125</v>
      </c>
      <c r="F309" s="5">
        <f t="shared" si="27"/>
        <v>449.63207462176149</v>
      </c>
      <c r="G309" s="11">
        <f t="shared" si="29"/>
        <v>163638.78778407024</v>
      </c>
    </row>
    <row r="310" spans="1:7" x14ac:dyDescent="0.25">
      <c r="A310">
        <v>298</v>
      </c>
      <c r="B310" s="8">
        <f t="shared" si="24"/>
        <v>51683</v>
      </c>
      <c r="C310" s="11">
        <f t="shared" si="28"/>
        <v>163638.78778407024</v>
      </c>
      <c r="D310" s="9">
        <f t="shared" si="25"/>
        <v>2828.8410739704736</v>
      </c>
      <c r="E310" s="5">
        <f t="shared" si="26"/>
        <v>2385.6526903886152</v>
      </c>
      <c r="F310" s="5">
        <f t="shared" si="27"/>
        <v>443.18838358185883</v>
      </c>
      <c r="G310" s="11">
        <f t="shared" si="29"/>
        <v>161253.13509368163</v>
      </c>
    </row>
    <row r="311" spans="1:7" x14ac:dyDescent="0.25">
      <c r="A311">
        <v>299</v>
      </c>
      <c r="B311" s="8">
        <f t="shared" si="24"/>
        <v>51714</v>
      </c>
      <c r="C311" s="11">
        <f t="shared" si="28"/>
        <v>161253.13509368163</v>
      </c>
      <c r="D311" s="9">
        <f t="shared" si="25"/>
        <v>2828.8410739704736</v>
      </c>
      <c r="E311" s="5">
        <f t="shared" si="26"/>
        <v>2392.1138330917511</v>
      </c>
      <c r="F311" s="5">
        <f t="shared" si="27"/>
        <v>436.72724087872297</v>
      </c>
      <c r="G311" s="11">
        <f t="shared" si="29"/>
        <v>158861.02126058989</v>
      </c>
    </row>
    <row r="312" spans="1:7" x14ac:dyDescent="0.25">
      <c r="A312">
        <v>300</v>
      </c>
      <c r="B312" s="8">
        <f t="shared" si="24"/>
        <v>51746</v>
      </c>
      <c r="C312" s="11">
        <f t="shared" si="28"/>
        <v>158861.02126058989</v>
      </c>
      <c r="D312" s="9">
        <f t="shared" si="25"/>
        <v>2828.8410739704736</v>
      </c>
      <c r="E312" s="5">
        <f t="shared" si="26"/>
        <v>2398.5924747230411</v>
      </c>
      <c r="F312" s="5">
        <f t="shared" si="27"/>
        <v>430.24859924743276</v>
      </c>
      <c r="G312" s="11">
        <f t="shared" si="29"/>
        <v>156462.42878586685</v>
      </c>
    </row>
    <row r="313" spans="1:7" x14ac:dyDescent="0.25">
      <c r="A313">
        <v>301</v>
      </c>
      <c r="B313" s="8">
        <f t="shared" si="24"/>
        <v>51775</v>
      </c>
      <c r="C313" s="11">
        <f t="shared" si="28"/>
        <v>156462.42878586685</v>
      </c>
      <c r="D313" s="9">
        <f t="shared" si="25"/>
        <v>2828.8410739704736</v>
      </c>
      <c r="E313" s="5">
        <f t="shared" si="26"/>
        <v>2405.0886626754159</v>
      </c>
      <c r="F313" s="5">
        <f t="shared" si="27"/>
        <v>423.75241129505798</v>
      </c>
      <c r="G313" s="11">
        <f t="shared" si="29"/>
        <v>154057.34012319145</v>
      </c>
    </row>
    <row r="314" spans="1:7" x14ac:dyDescent="0.25">
      <c r="A314">
        <v>302</v>
      </c>
      <c r="B314" s="8">
        <f t="shared" si="24"/>
        <v>51806</v>
      </c>
      <c r="C314" s="11">
        <f t="shared" si="28"/>
        <v>154057.34012319145</v>
      </c>
      <c r="D314" s="9">
        <f t="shared" si="25"/>
        <v>2828.8410739704736</v>
      </c>
      <c r="E314" s="5">
        <f t="shared" si="26"/>
        <v>2411.6024444701616</v>
      </c>
      <c r="F314" s="5">
        <f t="shared" si="27"/>
        <v>417.2386295003119</v>
      </c>
      <c r="G314" s="11">
        <f t="shared" si="29"/>
        <v>151645.73767872129</v>
      </c>
    </row>
    <row r="315" spans="1:7" x14ac:dyDescent="0.25">
      <c r="A315">
        <v>303</v>
      </c>
      <c r="B315" s="8">
        <f t="shared" si="24"/>
        <v>51837</v>
      </c>
      <c r="C315" s="11">
        <f t="shared" si="28"/>
        <v>151645.73767872129</v>
      </c>
      <c r="D315" s="9">
        <f t="shared" si="25"/>
        <v>2828.8410739704736</v>
      </c>
      <c r="E315" s="5">
        <f t="shared" si="26"/>
        <v>2418.1338677572685</v>
      </c>
      <c r="F315" s="5">
        <f t="shared" si="27"/>
        <v>410.70720621320538</v>
      </c>
      <c r="G315" s="11">
        <f t="shared" si="29"/>
        <v>149227.60381096401</v>
      </c>
    </row>
    <row r="316" spans="1:7" x14ac:dyDescent="0.25">
      <c r="A316">
        <v>304</v>
      </c>
      <c r="B316" s="8">
        <f t="shared" si="24"/>
        <v>51867</v>
      </c>
      <c r="C316" s="11">
        <f t="shared" si="28"/>
        <v>149227.60381096401</v>
      </c>
      <c r="D316" s="9">
        <f t="shared" si="25"/>
        <v>2828.8410739704736</v>
      </c>
      <c r="E316" s="5">
        <f t="shared" si="26"/>
        <v>2424.6829803157775</v>
      </c>
      <c r="F316" s="5">
        <f t="shared" si="27"/>
        <v>404.15809365469602</v>
      </c>
      <c r="G316" s="11">
        <f t="shared" si="29"/>
        <v>146802.92083064822</v>
      </c>
    </row>
    <row r="317" spans="1:7" x14ac:dyDescent="0.25">
      <c r="A317">
        <v>305</v>
      </c>
      <c r="B317" s="8">
        <f t="shared" si="24"/>
        <v>51900</v>
      </c>
      <c r="C317" s="11">
        <f t="shared" si="28"/>
        <v>146802.92083064822</v>
      </c>
      <c r="D317" s="9">
        <f t="shared" si="25"/>
        <v>2828.8410739704736</v>
      </c>
      <c r="E317" s="5">
        <f t="shared" si="26"/>
        <v>2431.2498300541329</v>
      </c>
      <c r="F317" s="5">
        <f t="shared" si="27"/>
        <v>397.59124391634083</v>
      </c>
      <c r="G317" s="11">
        <f t="shared" si="29"/>
        <v>144371.6710005941</v>
      </c>
    </row>
    <row r="318" spans="1:7" x14ac:dyDescent="0.25">
      <c r="A318">
        <v>306</v>
      </c>
      <c r="B318" s="8">
        <f t="shared" si="24"/>
        <v>51928</v>
      </c>
      <c r="C318" s="11">
        <f t="shared" si="28"/>
        <v>144371.6710005941</v>
      </c>
      <c r="D318" s="9">
        <f t="shared" si="25"/>
        <v>2828.8410739704736</v>
      </c>
      <c r="E318" s="5">
        <f t="shared" si="26"/>
        <v>2437.8344650105296</v>
      </c>
      <c r="F318" s="5">
        <f t="shared" si="27"/>
        <v>391.00660895994417</v>
      </c>
      <c r="G318" s="11">
        <f t="shared" si="29"/>
        <v>141933.83653558357</v>
      </c>
    </row>
    <row r="319" spans="1:7" x14ac:dyDescent="0.25">
      <c r="A319">
        <v>307</v>
      </c>
      <c r="B319" s="8">
        <f t="shared" si="24"/>
        <v>51957</v>
      </c>
      <c r="C319" s="11">
        <f t="shared" si="28"/>
        <v>141933.83653558357</v>
      </c>
      <c r="D319" s="9">
        <f t="shared" si="25"/>
        <v>2828.8410739704736</v>
      </c>
      <c r="E319" s="5">
        <f t="shared" si="26"/>
        <v>2444.4369333532668</v>
      </c>
      <c r="F319" s="5">
        <f t="shared" si="27"/>
        <v>384.4041406172073</v>
      </c>
      <c r="G319" s="11">
        <f t="shared" si="29"/>
        <v>139489.39960223029</v>
      </c>
    </row>
    <row r="320" spans="1:7" x14ac:dyDescent="0.25">
      <c r="A320">
        <v>308</v>
      </c>
      <c r="B320" s="8">
        <f t="shared" si="24"/>
        <v>51987</v>
      </c>
      <c r="C320" s="11">
        <f t="shared" si="28"/>
        <v>139489.39960223029</v>
      </c>
      <c r="D320" s="9">
        <f t="shared" si="25"/>
        <v>2828.8410739704736</v>
      </c>
      <c r="E320" s="5">
        <f t="shared" si="26"/>
        <v>2451.0572833810984</v>
      </c>
      <c r="F320" s="5">
        <f t="shared" si="27"/>
        <v>377.78379058937554</v>
      </c>
      <c r="G320" s="11">
        <f t="shared" si="29"/>
        <v>137038.3423188492</v>
      </c>
    </row>
    <row r="321" spans="1:7" x14ac:dyDescent="0.25">
      <c r="A321">
        <v>309</v>
      </c>
      <c r="B321" s="8">
        <f t="shared" si="24"/>
        <v>52019</v>
      </c>
      <c r="C321" s="11">
        <f t="shared" si="28"/>
        <v>137038.3423188492</v>
      </c>
      <c r="D321" s="9">
        <f t="shared" si="25"/>
        <v>2828.8410739704736</v>
      </c>
      <c r="E321" s="5">
        <f t="shared" si="26"/>
        <v>2457.6955635235886</v>
      </c>
      <c r="F321" s="5">
        <f t="shared" si="27"/>
        <v>371.14551044688505</v>
      </c>
      <c r="G321" s="11">
        <f t="shared" si="29"/>
        <v>134580.64675532561</v>
      </c>
    </row>
    <row r="322" spans="1:7" x14ac:dyDescent="0.25">
      <c r="A322">
        <v>310</v>
      </c>
      <c r="B322" s="8">
        <f t="shared" si="24"/>
        <v>52048</v>
      </c>
      <c r="C322" s="11">
        <f t="shared" si="28"/>
        <v>134580.64675532561</v>
      </c>
      <c r="D322" s="9">
        <f t="shared" si="25"/>
        <v>2828.8410739704736</v>
      </c>
      <c r="E322" s="5">
        <f t="shared" si="26"/>
        <v>2464.3518223414649</v>
      </c>
      <c r="F322" s="5">
        <f t="shared" si="27"/>
        <v>364.48925162900878</v>
      </c>
      <c r="G322" s="11">
        <f t="shared" si="29"/>
        <v>132116.29493298414</v>
      </c>
    </row>
    <row r="323" spans="1:7" x14ac:dyDescent="0.25">
      <c r="A323">
        <v>311</v>
      </c>
      <c r="B323" s="8">
        <f t="shared" si="24"/>
        <v>52079</v>
      </c>
      <c r="C323" s="11">
        <f t="shared" si="28"/>
        <v>132116.29493298414</v>
      </c>
      <c r="D323" s="9">
        <f t="shared" si="25"/>
        <v>2828.8410739704736</v>
      </c>
      <c r="E323" s="5">
        <f t="shared" si="26"/>
        <v>2471.0261085269731</v>
      </c>
      <c r="F323" s="5">
        <f t="shared" si="27"/>
        <v>357.81496544350051</v>
      </c>
      <c r="G323" s="11">
        <f t="shared" si="29"/>
        <v>129645.26882445716</v>
      </c>
    </row>
    <row r="324" spans="1:7" x14ac:dyDescent="0.25">
      <c r="A324">
        <v>312</v>
      </c>
      <c r="B324" s="8">
        <f t="shared" si="24"/>
        <v>52110</v>
      </c>
      <c r="C324" s="11">
        <f t="shared" si="28"/>
        <v>129645.26882445716</v>
      </c>
      <c r="D324" s="9">
        <f t="shared" si="25"/>
        <v>2828.8410739704736</v>
      </c>
      <c r="E324" s="5">
        <f t="shared" si="26"/>
        <v>2477.7184709042335</v>
      </c>
      <c r="F324" s="5">
        <f t="shared" si="27"/>
        <v>351.12260306623995</v>
      </c>
      <c r="G324" s="11">
        <f t="shared" si="29"/>
        <v>127167.55035355293</v>
      </c>
    </row>
    <row r="325" spans="1:7" x14ac:dyDescent="0.25">
      <c r="A325">
        <v>313</v>
      </c>
      <c r="B325" s="8">
        <f t="shared" si="24"/>
        <v>52140</v>
      </c>
      <c r="C325" s="11">
        <f t="shared" si="28"/>
        <v>127167.55035355293</v>
      </c>
      <c r="D325" s="9">
        <f t="shared" si="25"/>
        <v>2828.8410739704736</v>
      </c>
      <c r="E325" s="5">
        <f t="shared" si="26"/>
        <v>2484.4289584295993</v>
      </c>
      <c r="F325" s="5">
        <f t="shared" si="27"/>
        <v>344.41211554087448</v>
      </c>
      <c r="G325" s="11">
        <f t="shared" si="29"/>
        <v>124683.12139512332</v>
      </c>
    </row>
    <row r="326" spans="1:7" x14ac:dyDescent="0.25">
      <c r="A326">
        <v>314</v>
      </c>
      <c r="B326" s="8">
        <f t="shared" si="24"/>
        <v>52173</v>
      </c>
      <c r="C326" s="11">
        <f t="shared" si="28"/>
        <v>124683.12139512332</v>
      </c>
      <c r="D326" s="9">
        <f t="shared" si="25"/>
        <v>2828.8410739704736</v>
      </c>
      <c r="E326" s="5">
        <f t="shared" si="26"/>
        <v>2491.1576201920129</v>
      </c>
      <c r="F326" s="5">
        <f t="shared" si="27"/>
        <v>337.68345377846089</v>
      </c>
      <c r="G326" s="11">
        <f t="shared" si="29"/>
        <v>122191.96377493131</v>
      </c>
    </row>
    <row r="327" spans="1:7" x14ac:dyDescent="0.25">
      <c r="A327">
        <v>315</v>
      </c>
      <c r="B327" s="8">
        <f t="shared" si="24"/>
        <v>52201</v>
      </c>
      <c r="C327" s="11">
        <f t="shared" si="28"/>
        <v>122191.96377493131</v>
      </c>
      <c r="D327" s="9">
        <f t="shared" si="25"/>
        <v>2828.8410739704736</v>
      </c>
      <c r="E327" s="5">
        <f t="shared" si="26"/>
        <v>2497.9045054133662</v>
      </c>
      <c r="F327" s="5">
        <f t="shared" si="27"/>
        <v>330.93656855710748</v>
      </c>
      <c r="G327" s="11">
        <f t="shared" si="29"/>
        <v>119694.05926951795</v>
      </c>
    </row>
    <row r="328" spans="1:7" x14ac:dyDescent="0.25">
      <c r="A328">
        <v>316</v>
      </c>
      <c r="B328" s="8">
        <f t="shared" si="24"/>
        <v>52232</v>
      </c>
      <c r="C328" s="11">
        <f t="shared" si="28"/>
        <v>119694.05926951795</v>
      </c>
      <c r="D328" s="9">
        <f t="shared" si="25"/>
        <v>2828.8410739704736</v>
      </c>
      <c r="E328" s="5">
        <f t="shared" si="26"/>
        <v>2504.6696634488608</v>
      </c>
      <c r="F328" s="5">
        <f t="shared" si="27"/>
        <v>324.17141052161304</v>
      </c>
      <c r="G328" s="11">
        <f t="shared" si="29"/>
        <v>117189.38960606909</v>
      </c>
    </row>
    <row r="329" spans="1:7" x14ac:dyDescent="0.25">
      <c r="A329">
        <v>317</v>
      </c>
      <c r="B329" s="8">
        <f t="shared" si="24"/>
        <v>52264</v>
      </c>
      <c r="C329" s="11">
        <f t="shared" si="28"/>
        <v>117189.38960606909</v>
      </c>
      <c r="D329" s="9">
        <f t="shared" si="25"/>
        <v>2828.8410739704736</v>
      </c>
      <c r="E329" s="5">
        <f t="shared" si="26"/>
        <v>2511.4531437873684</v>
      </c>
      <c r="F329" s="5">
        <f t="shared" si="27"/>
        <v>317.38793018310571</v>
      </c>
      <c r="G329" s="11">
        <f t="shared" si="29"/>
        <v>114677.93646228172</v>
      </c>
    </row>
    <row r="330" spans="1:7" x14ac:dyDescent="0.25">
      <c r="A330">
        <v>318</v>
      </c>
      <c r="B330" s="8">
        <f t="shared" si="24"/>
        <v>52292</v>
      </c>
      <c r="C330" s="11">
        <f t="shared" si="28"/>
        <v>114677.93646228172</v>
      </c>
      <c r="D330" s="9">
        <f t="shared" si="25"/>
        <v>2828.8410739704736</v>
      </c>
      <c r="E330" s="5">
        <f t="shared" si="26"/>
        <v>2518.2549960517922</v>
      </c>
      <c r="F330" s="5">
        <f t="shared" si="27"/>
        <v>310.58607791868155</v>
      </c>
      <c r="G330" s="11">
        <f t="shared" si="29"/>
        <v>112159.68146622993</v>
      </c>
    </row>
    <row r="331" spans="1:7" x14ac:dyDescent="0.25">
      <c r="A331">
        <v>319</v>
      </c>
      <c r="B331" s="8">
        <f t="shared" si="24"/>
        <v>52322</v>
      </c>
      <c r="C331" s="11">
        <f t="shared" si="28"/>
        <v>112159.68146622993</v>
      </c>
      <c r="D331" s="9">
        <f t="shared" si="25"/>
        <v>2828.8410739704736</v>
      </c>
      <c r="E331" s="5">
        <f t="shared" si="26"/>
        <v>2525.0752699994327</v>
      </c>
      <c r="F331" s="5">
        <f t="shared" si="27"/>
        <v>303.76580397104124</v>
      </c>
      <c r="G331" s="11">
        <f t="shared" si="29"/>
        <v>109634.6061962305</v>
      </c>
    </row>
    <row r="332" spans="1:7" x14ac:dyDescent="0.25">
      <c r="A332">
        <v>320</v>
      </c>
      <c r="B332" s="8">
        <f t="shared" si="24"/>
        <v>52352</v>
      </c>
      <c r="C332" s="11">
        <f t="shared" si="28"/>
        <v>109634.6061962305</v>
      </c>
      <c r="D332" s="9">
        <f t="shared" si="25"/>
        <v>2828.8410739704736</v>
      </c>
      <c r="E332" s="5">
        <f t="shared" si="26"/>
        <v>2531.9140155223477</v>
      </c>
      <c r="F332" s="5">
        <f t="shared" si="27"/>
        <v>296.9270584481261</v>
      </c>
      <c r="G332" s="11">
        <f t="shared" si="29"/>
        <v>107102.69218070815</v>
      </c>
    </row>
    <row r="333" spans="1:7" x14ac:dyDescent="0.25">
      <c r="A333">
        <v>321</v>
      </c>
      <c r="B333" s="8">
        <f t="shared" ref="B333:B372" si="30">WORKDAY(DATE(YEAR(LoanDate),MONTH(LoanDate)+A333,1)-1,1)</f>
        <v>52383</v>
      </c>
      <c r="C333" s="11">
        <f t="shared" si="28"/>
        <v>107102.69218070815</v>
      </c>
      <c r="D333" s="9">
        <f t="shared" ref="D333:D372" si="31">MonthlyPayment</f>
        <v>2828.8410739704736</v>
      </c>
      <c r="E333" s="5">
        <f t="shared" ref="E333:E372" si="32">-PPMT(APR/12,$A333,MAX(PmtNo),LoanAmt)</f>
        <v>2538.7712826477205</v>
      </c>
      <c r="F333" s="5">
        <f t="shared" ref="F333:F372" si="33">-IPMT(APR/12,$A333,MAX(PmtNo),LoanAmt)</f>
        <v>290.06979132275313</v>
      </c>
      <c r="G333" s="11">
        <f t="shared" si="29"/>
        <v>104563.92089806043</v>
      </c>
    </row>
    <row r="334" spans="1:7" x14ac:dyDescent="0.25">
      <c r="A334">
        <v>322</v>
      </c>
      <c r="B334" s="8">
        <f t="shared" si="30"/>
        <v>52413</v>
      </c>
      <c r="C334" s="11">
        <f t="shared" si="28"/>
        <v>104563.92089806043</v>
      </c>
      <c r="D334" s="9">
        <f t="shared" si="31"/>
        <v>2828.8410739704736</v>
      </c>
      <c r="E334" s="5">
        <f t="shared" si="32"/>
        <v>2545.6471215382248</v>
      </c>
      <c r="F334" s="5">
        <f t="shared" si="33"/>
        <v>283.19395243224886</v>
      </c>
      <c r="G334" s="11">
        <f t="shared" si="29"/>
        <v>102018.27377652221</v>
      </c>
    </row>
    <row r="335" spans="1:7" x14ac:dyDescent="0.25">
      <c r="A335">
        <v>323</v>
      </c>
      <c r="B335" s="8">
        <f t="shared" si="30"/>
        <v>52446</v>
      </c>
      <c r="C335" s="11">
        <f t="shared" ref="C335:C372" si="34">G334</f>
        <v>102018.27377652221</v>
      </c>
      <c r="D335" s="9">
        <f t="shared" si="31"/>
        <v>2828.8410739704736</v>
      </c>
      <c r="E335" s="5">
        <f t="shared" si="32"/>
        <v>2552.5415824923912</v>
      </c>
      <c r="F335" s="5">
        <f t="shared" si="33"/>
        <v>276.29949147808287</v>
      </c>
      <c r="G335" s="11">
        <f t="shared" ref="G335:G372" si="35">C335-E335</f>
        <v>99465.732194029813</v>
      </c>
    </row>
    <row r="336" spans="1:7" x14ac:dyDescent="0.25">
      <c r="A336">
        <v>324</v>
      </c>
      <c r="B336" s="8">
        <f t="shared" si="30"/>
        <v>52475</v>
      </c>
      <c r="C336" s="11">
        <f t="shared" si="34"/>
        <v>99465.732194029813</v>
      </c>
      <c r="D336" s="9">
        <f t="shared" si="31"/>
        <v>2828.8410739704736</v>
      </c>
      <c r="E336" s="5">
        <f t="shared" si="32"/>
        <v>2559.4547159449744</v>
      </c>
      <c r="F336" s="5">
        <f t="shared" si="33"/>
        <v>269.38635802549925</v>
      </c>
      <c r="G336" s="11">
        <f t="shared" si="35"/>
        <v>96906.277478084841</v>
      </c>
    </row>
    <row r="337" spans="1:7" x14ac:dyDescent="0.25">
      <c r="A337">
        <v>325</v>
      </c>
      <c r="B337" s="8">
        <f t="shared" si="30"/>
        <v>52505</v>
      </c>
      <c r="C337" s="11">
        <f t="shared" si="34"/>
        <v>96906.277478084841</v>
      </c>
      <c r="D337" s="9">
        <f t="shared" si="31"/>
        <v>2828.8410739704736</v>
      </c>
      <c r="E337" s="5">
        <f t="shared" si="32"/>
        <v>2566.3865724673255</v>
      </c>
      <c r="F337" s="5">
        <f t="shared" si="33"/>
        <v>262.45450150314832</v>
      </c>
      <c r="G337" s="11">
        <f t="shared" si="35"/>
        <v>94339.890905617518</v>
      </c>
    </row>
    <row r="338" spans="1:7" x14ac:dyDescent="0.25">
      <c r="A338">
        <v>326</v>
      </c>
      <c r="B338" s="8">
        <f t="shared" si="30"/>
        <v>52537</v>
      </c>
      <c r="C338" s="11">
        <f t="shared" si="34"/>
        <v>94339.890905617518</v>
      </c>
      <c r="D338" s="9">
        <f t="shared" si="31"/>
        <v>2828.8410739704736</v>
      </c>
      <c r="E338" s="5">
        <f t="shared" si="32"/>
        <v>2573.3372027677578</v>
      </c>
      <c r="F338" s="5">
        <f t="shared" si="33"/>
        <v>255.50387120271594</v>
      </c>
      <c r="G338" s="11">
        <f t="shared" si="35"/>
        <v>91766.553702849764</v>
      </c>
    </row>
    <row r="339" spans="1:7" x14ac:dyDescent="0.25">
      <c r="A339">
        <v>327</v>
      </c>
      <c r="B339" s="8">
        <f t="shared" si="30"/>
        <v>52566</v>
      </c>
      <c r="C339" s="11">
        <f t="shared" si="34"/>
        <v>91766.553702849764</v>
      </c>
      <c r="D339" s="9">
        <f t="shared" si="31"/>
        <v>2828.8410739704736</v>
      </c>
      <c r="E339" s="5">
        <f t="shared" si="32"/>
        <v>2580.3066576919205</v>
      </c>
      <c r="F339" s="5">
        <f t="shared" si="33"/>
        <v>248.53441627855335</v>
      </c>
      <c r="G339" s="11">
        <f t="shared" si="35"/>
        <v>89186.247045157841</v>
      </c>
    </row>
    <row r="340" spans="1:7" x14ac:dyDescent="0.25">
      <c r="A340">
        <v>328</v>
      </c>
      <c r="B340" s="8">
        <f t="shared" si="30"/>
        <v>52597</v>
      </c>
      <c r="C340" s="11">
        <f t="shared" si="34"/>
        <v>89186.247045157841</v>
      </c>
      <c r="D340" s="9">
        <f t="shared" si="31"/>
        <v>2828.8410739704736</v>
      </c>
      <c r="E340" s="5">
        <f t="shared" si="32"/>
        <v>2587.2949882231696</v>
      </c>
      <c r="F340" s="5">
        <f t="shared" si="33"/>
        <v>241.54608574730437</v>
      </c>
      <c r="G340" s="11">
        <f t="shared" si="35"/>
        <v>86598.952056934679</v>
      </c>
    </row>
    <row r="341" spans="1:7" x14ac:dyDescent="0.25">
      <c r="A341">
        <v>329</v>
      </c>
      <c r="B341" s="8">
        <f t="shared" si="30"/>
        <v>52628</v>
      </c>
      <c r="C341" s="11">
        <f t="shared" si="34"/>
        <v>86598.952056934679</v>
      </c>
      <c r="D341" s="9">
        <f t="shared" si="31"/>
        <v>2828.8410739704736</v>
      </c>
      <c r="E341" s="5">
        <f t="shared" si="32"/>
        <v>2594.3022454829406</v>
      </c>
      <c r="F341" s="5">
        <f t="shared" si="33"/>
        <v>234.53882848753329</v>
      </c>
      <c r="G341" s="11">
        <f t="shared" si="35"/>
        <v>84004.649811451731</v>
      </c>
    </row>
    <row r="342" spans="1:7" x14ac:dyDescent="0.25">
      <c r="A342">
        <v>330</v>
      </c>
      <c r="B342" s="8">
        <f t="shared" si="30"/>
        <v>52657</v>
      </c>
      <c r="C342" s="11">
        <f t="shared" si="34"/>
        <v>84004.649811451731</v>
      </c>
      <c r="D342" s="9">
        <f t="shared" si="31"/>
        <v>2828.8410739704736</v>
      </c>
      <c r="E342" s="5">
        <f t="shared" si="32"/>
        <v>2601.3284807311234</v>
      </c>
      <c r="F342" s="5">
        <f t="shared" si="33"/>
        <v>227.51259323935031</v>
      </c>
      <c r="G342" s="11">
        <f t="shared" si="35"/>
        <v>81403.321330720602</v>
      </c>
    </row>
    <row r="343" spans="1:7" x14ac:dyDescent="0.25">
      <c r="A343">
        <v>331</v>
      </c>
      <c r="B343" s="8">
        <f t="shared" si="30"/>
        <v>52688</v>
      </c>
      <c r="C343" s="11">
        <f t="shared" si="34"/>
        <v>81403.321330720602</v>
      </c>
      <c r="D343" s="9">
        <f t="shared" si="31"/>
        <v>2828.8410739704736</v>
      </c>
      <c r="E343" s="5">
        <f t="shared" si="32"/>
        <v>2608.3737453664371</v>
      </c>
      <c r="F343" s="5">
        <f t="shared" si="33"/>
        <v>220.46732860403682</v>
      </c>
      <c r="G343" s="11">
        <f t="shared" si="35"/>
        <v>78794.947585354166</v>
      </c>
    </row>
    <row r="344" spans="1:7" x14ac:dyDescent="0.25">
      <c r="A344">
        <v>332</v>
      </c>
      <c r="B344" s="8">
        <f t="shared" si="30"/>
        <v>52719</v>
      </c>
      <c r="C344" s="11">
        <f t="shared" si="34"/>
        <v>78794.947585354166</v>
      </c>
      <c r="D344" s="9">
        <f t="shared" si="31"/>
        <v>2828.8410739704736</v>
      </c>
      <c r="E344" s="5">
        <f t="shared" si="32"/>
        <v>2615.4380909268043</v>
      </c>
      <c r="F344" s="5">
        <f t="shared" si="33"/>
        <v>213.40298304366939</v>
      </c>
      <c r="G344" s="11">
        <f t="shared" si="35"/>
        <v>76179.509494427359</v>
      </c>
    </row>
    <row r="345" spans="1:7" x14ac:dyDescent="0.25">
      <c r="A345">
        <v>333</v>
      </c>
      <c r="B345" s="8">
        <f t="shared" si="30"/>
        <v>52749</v>
      </c>
      <c r="C345" s="11">
        <f t="shared" si="34"/>
        <v>76179.509494427359</v>
      </c>
      <c r="D345" s="9">
        <f t="shared" si="31"/>
        <v>2828.8410739704736</v>
      </c>
      <c r="E345" s="5">
        <f t="shared" si="32"/>
        <v>2622.5215690897312</v>
      </c>
      <c r="F345" s="5">
        <f t="shared" si="33"/>
        <v>206.31950488074261</v>
      </c>
      <c r="G345" s="11">
        <f t="shared" si="35"/>
        <v>73556.987925337628</v>
      </c>
    </row>
    <row r="346" spans="1:7" x14ac:dyDescent="0.25">
      <c r="A346">
        <v>334</v>
      </c>
      <c r="B346" s="8">
        <f t="shared" si="30"/>
        <v>52779</v>
      </c>
      <c r="C346" s="11">
        <f t="shared" si="34"/>
        <v>73556.987925337628</v>
      </c>
      <c r="D346" s="9">
        <f t="shared" si="31"/>
        <v>2828.8410739704736</v>
      </c>
      <c r="E346" s="5">
        <f t="shared" si="32"/>
        <v>2629.6242316726825</v>
      </c>
      <c r="F346" s="5">
        <f t="shared" si="33"/>
        <v>199.21684229779126</v>
      </c>
      <c r="G346" s="11">
        <f t="shared" si="35"/>
        <v>70927.363693664942</v>
      </c>
    </row>
    <row r="347" spans="1:7" x14ac:dyDescent="0.25">
      <c r="A347">
        <v>335</v>
      </c>
      <c r="B347" s="8">
        <f t="shared" si="30"/>
        <v>52810</v>
      </c>
      <c r="C347" s="11">
        <f t="shared" si="34"/>
        <v>70927.363693664942</v>
      </c>
      <c r="D347" s="9">
        <f t="shared" si="31"/>
        <v>2828.8410739704736</v>
      </c>
      <c r="E347" s="5">
        <f t="shared" si="32"/>
        <v>2636.7461306334626</v>
      </c>
      <c r="F347" s="5">
        <f t="shared" si="33"/>
        <v>192.09494333701116</v>
      </c>
      <c r="G347" s="11">
        <f t="shared" si="35"/>
        <v>68290.617563031483</v>
      </c>
    </row>
    <row r="348" spans="1:7" x14ac:dyDescent="0.25">
      <c r="A348">
        <v>336</v>
      </c>
      <c r="B348" s="8">
        <f t="shared" si="30"/>
        <v>52841</v>
      </c>
      <c r="C348" s="11">
        <f t="shared" si="34"/>
        <v>68290.617563031483</v>
      </c>
      <c r="D348" s="9">
        <f t="shared" si="31"/>
        <v>2828.8410739704736</v>
      </c>
      <c r="E348" s="5">
        <f t="shared" si="32"/>
        <v>2643.887318070595</v>
      </c>
      <c r="F348" s="5">
        <f t="shared" si="33"/>
        <v>184.95375589987884</v>
      </c>
      <c r="G348" s="11">
        <f t="shared" si="35"/>
        <v>65646.730244960883</v>
      </c>
    </row>
    <row r="349" spans="1:7" x14ac:dyDescent="0.25">
      <c r="A349">
        <v>337</v>
      </c>
      <c r="B349" s="8">
        <f t="shared" si="30"/>
        <v>52873</v>
      </c>
      <c r="C349" s="11">
        <f t="shared" si="34"/>
        <v>65646.730244960883</v>
      </c>
      <c r="D349" s="9">
        <f t="shared" si="31"/>
        <v>2828.8410739704736</v>
      </c>
      <c r="E349" s="5">
        <f t="shared" si="32"/>
        <v>2651.0478462237029</v>
      </c>
      <c r="F349" s="5">
        <f t="shared" si="33"/>
        <v>177.79322774677095</v>
      </c>
      <c r="G349" s="11">
        <f t="shared" si="35"/>
        <v>62995.682398737183</v>
      </c>
    </row>
    <row r="350" spans="1:7" x14ac:dyDescent="0.25">
      <c r="A350">
        <v>338</v>
      </c>
      <c r="B350" s="8">
        <f t="shared" si="30"/>
        <v>52902</v>
      </c>
      <c r="C350" s="11">
        <f t="shared" si="34"/>
        <v>62995.682398737183</v>
      </c>
      <c r="D350" s="9">
        <f t="shared" si="31"/>
        <v>2828.8410739704736</v>
      </c>
      <c r="E350" s="5">
        <f t="shared" si="32"/>
        <v>2658.2277674738921</v>
      </c>
      <c r="F350" s="5">
        <f t="shared" si="33"/>
        <v>170.61330649658174</v>
      </c>
      <c r="G350" s="11">
        <f t="shared" si="35"/>
        <v>60337.454631263288</v>
      </c>
    </row>
    <row r="351" spans="1:7" x14ac:dyDescent="0.25">
      <c r="A351">
        <v>339</v>
      </c>
      <c r="B351" s="8">
        <f t="shared" si="30"/>
        <v>52932</v>
      </c>
      <c r="C351" s="11">
        <f t="shared" si="34"/>
        <v>60337.454631263288</v>
      </c>
      <c r="D351" s="9">
        <f t="shared" si="31"/>
        <v>2828.8410739704736</v>
      </c>
      <c r="E351" s="5">
        <f t="shared" si="32"/>
        <v>2665.4271343441337</v>
      </c>
      <c r="F351" s="5">
        <f t="shared" si="33"/>
        <v>163.41393962633998</v>
      </c>
      <c r="G351" s="11">
        <f t="shared" si="35"/>
        <v>57672.027496919152</v>
      </c>
    </row>
    <row r="352" spans="1:7" x14ac:dyDescent="0.25">
      <c r="A352">
        <v>340</v>
      </c>
      <c r="B352" s="8">
        <f t="shared" si="30"/>
        <v>52964</v>
      </c>
      <c r="C352" s="11">
        <f t="shared" si="34"/>
        <v>57672.027496919152</v>
      </c>
      <c r="D352" s="9">
        <f t="shared" si="31"/>
        <v>2828.8410739704736</v>
      </c>
      <c r="E352" s="5">
        <f t="shared" si="32"/>
        <v>2672.6459994996494</v>
      </c>
      <c r="F352" s="5">
        <f t="shared" si="33"/>
        <v>156.19507447082461</v>
      </c>
      <c r="G352" s="11">
        <f t="shared" si="35"/>
        <v>54999.381497419505</v>
      </c>
    </row>
    <row r="353" spans="1:7" x14ac:dyDescent="0.25">
      <c r="A353">
        <v>341</v>
      </c>
      <c r="B353" s="8">
        <f t="shared" si="30"/>
        <v>52994</v>
      </c>
      <c r="C353" s="11">
        <f t="shared" si="34"/>
        <v>54999.381497419505</v>
      </c>
      <c r="D353" s="9">
        <f t="shared" si="31"/>
        <v>2828.8410739704736</v>
      </c>
      <c r="E353" s="5">
        <f t="shared" si="32"/>
        <v>2679.8844157482945</v>
      </c>
      <c r="F353" s="5">
        <f t="shared" si="33"/>
        <v>148.95665822217973</v>
      </c>
      <c r="G353" s="11">
        <f t="shared" si="35"/>
        <v>52319.497081671208</v>
      </c>
    </row>
    <row r="354" spans="1:7" x14ac:dyDescent="0.25">
      <c r="A354">
        <v>342</v>
      </c>
      <c r="B354" s="8">
        <f t="shared" si="30"/>
        <v>53022</v>
      </c>
      <c r="C354" s="11">
        <f t="shared" si="34"/>
        <v>52319.497081671208</v>
      </c>
      <c r="D354" s="9">
        <f t="shared" si="31"/>
        <v>2828.8410739704736</v>
      </c>
      <c r="E354" s="5">
        <f t="shared" si="32"/>
        <v>2687.142436040946</v>
      </c>
      <c r="F354" s="5">
        <f t="shared" si="33"/>
        <v>141.69863792952808</v>
      </c>
      <c r="G354" s="11">
        <f t="shared" si="35"/>
        <v>49632.354645630265</v>
      </c>
    </row>
    <row r="355" spans="1:7" x14ac:dyDescent="0.25">
      <c r="A355">
        <v>343</v>
      </c>
      <c r="B355" s="8">
        <f t="shared" si="30"/>
        <v>53055</v>
      </c>
      <c r="C355" s="11">
        <f t="shared" si="34"/>
        <v>49632.354645630265</v>
      </c>
      <c r="D355" s="9">
        <f t="shared" si="31"/>
        <v>2828.8410739704736</v>
      </c>
      <c r="E355" s="5">
        <f t="shared" si="32"/>
        <v>2694.4201134718901</v>
      </c>
      <c r="F355" s="5">
        <f t="shared" si="33"/>
        <v>134.4209604985839</v>
      </c>
      <c r="G355" s="11">
        <f t="shared" si="35"/>
        <v>46937.934532158375</v>
      </c>
    </row>
    <row r="356" spans="1:7" x14ac:dyDescent="0.25">
      <c r="A356">
        <v>344</v>
      </c>
      <c r="B356" s="8">
        <f t="shared" si="30"/>
        <v>53083</v>
      </c>
      <c r="C356" s="11">
        <f t="shared" si="34"/>
        <v>46937.934532158375</v>
      </c>
      <c r="D356" s="9">
        <f t="shared" si="31"/>
        <v>2828.8410739704736</v>
      </c>
      <c r="E356" s="5">
        <f t="shared" si="32"/>
        <v>2701.71750127921</v>
      </c>
      <c r="F356" s="5">
        <f t="shared" si="33"/>
        <v>127.1235726912642</v>
      </c>
      <c r="G356" s="11">
        <f t="shared" si="35"/>
        <v>44236.217030879168</v>
      </c>
    </row>
    <row r="357" spans="1:7" x14ac:dyDescent="0.25">
      <c r="A357">
        <v>345</v>
      </c>
      <c r="B357" s="8">
        <f t="shared" si="30"/>
        <v>53114</v>
      </c>
      <c r="C357" s="11">
        <f t="shared" si="34"/>
        <v>44236.217030879168</v>
      </c>
      <c r="D357" s="9">
        <f t="shared" si="31"/>
        <v>2828.8410739704736</v>
      </c>
      <c r="E357" s="5">
        <f t="shared" si="32"/>
        <v>2709.0346528451742</v>
      </c>
      <c r="F357" s="5">
        <f t="shared" si="33"/>
        <v>119.80642112529965</v>
      </c>
      <c r="G357" s="11">
        <f t="shared" si="35"/>
        <v>41527.182378033991</v>
      </c>
    </row>
    <row r="358" spans="1:7" x14ac:dyDescent="0.25">
      <c r="A358">
        <v>346</v>
      </c>
      <c r="B358" s="8">
        <f t="shared" si="30"/>
        <v>53146</v>
      </c>
      <c r="C358" s="11">
        <f t="shared" si="34"/>
        <v>41527.182378033991</v>
      </c>
      <c r="D358" s="9">
        <f t="shared" si="31"/>
        <v>2828.8410739704736</v>
      </c>
      <c r="E358" s="5">
        <f t="shared" si="32"/>
        <v>2716.37162169663</v>
      </c>
      <c r="F358" s="5">
        <f t="shared" si="33"/>
        <v>112.46945227384396</v>
      </c>
      <c r="G358" s="11">
        <f t="shared" si="35"/>
        <v>38810.810756337363</v>
      </c>
    </row>
    <row r="359" spans="1:7" x14ac:dyDescent="0.25">
      <c r="A359">
        <v>347</v>
      </c>
      <c r="B359" s="8">
        <f t="shared" si="30"/>
        <v>53175</v>
      </c>
      <c r="C359" s="11">
        <f t="shared" si="34"/>
        <v>38810.810756337363</v>
      </c>
      <c r="D359" s="9">
        <f t="shared" si="31"/>
        <v>2828.8410739704736</v>
      </c>
      <c r="E359" s="5">
        <f t="shared" si="32"/>
        <v>2723.7284615053914</v>
      </c>
      <c r="F359" s="5">
        <f t="shared" si="33"/>
        <v>105.11261246508225</v>
      </c>
      <c r="G359" s="11">
        <f t="shared" si="35"/>
        <v>36087.082294831969</v>
      </c>
    </row>
    <row r="360" spans="1:7" x14ac:dyDescent="0.25">
      <c r="A360">
        <v>348</v>
      </c>
      <c r="B360" s="8">
        <f t="shared" si="30"/>
        <v>53206</v>
      </c>
      <c r="C360" s="11">
        <f t="shared" si="34"/>
        <v>36087.082294831969</v>
      </c>
      <c r="D360" s="9">
        <f t="shared" si="31"/>
        <v>2828.8410739704736</v>
      </c>
      <c r="E360" s="5">
        <f t="shared" si="32"/>
        <v>2731.1052260886354</v>
      </c>
      <c r="F360" s="5">
        <f t="shared" si="33"/>
        <v>97.735847881838495</v>
      </c>
      <c r="G360" s="11">
        <f t="shared" si="35"/>
        <v>33355.977068743334</v>
      </c>
    </row>
    <row r="361" spans="1:7" x14ac:dyDescent="0.25">
      <c r="A361">
        <v>349</v>
      </c>
      <c r="B361" s="8">
        <f t="shared" si="30"/>
        <v>53237</v>
      </c>
      <c r="C361" s="11">
        <f t="shared" si="34"/>
        <v>33355.977068743334</v>
      </c>
      <c r="D361" s="9">
        <f t="shared" si="31"/>
        <v>2828.8410739704736</v>
      </c>
      <c r="E361" s="5">
        <f t="shared" si="32"/>
        <v>2738.5019694092921</v>
      </c>
      <c r="F361" s="5">
        <f t="shared" si="33"/>
        <v>90.33910456118177</v>
      </c>
      <c r="G361" s="11">
        <f t="shared" si="35"/>
        <v>30617.475099334042</v>
      </c>
    </row>
    <row r="362" spans="1:7" x14ac:dyDescent="0.25">
      <c r="A362">
        <v>350</v>
      </c>
      <c r="B362" s="8">
        <f t="shared" si="30"/>
        <v>53267</v>
      </c>
      <c r="C362" s="11">
        <f t="shared" si="34"/>
        <v>30617.475099334042</v>
      </c>
      <c r="D362" s="9">
        <f t="shared" si="31"/>
        <v>2828.8410739704736</v>
      </c>
      <c r="E362" s="5">
        <f t="shared" si="32"/>
        <v>2745.9187455764422</v>
      </c>
      <c r="F362" s="5">
        <f t="shared" si="33"/>
        <v>82.922328394031609</v>
      </c>
      <c r="G362" s="11">
        <f t="shared" si="35"/>
        <v>27871.556353757602</v>
      </c>
    </row>
    <row r="363" spans="1:7" x14ac:dyDescent="0.25">
      <c r="A363">
        <v>351</v>
      </c>
      <c r="B363" s="8">
        <f t="shared" si="30"/>
        <v>53297</v>
      </c>
      <c r="C363" s="11">
        <f t="shared" si="34"/>
        <v>27871.556353757602</v>
      </c>
      <c r="D363" s="9">
        <f t="shared" si="31"/>
        <v>2828.8410739704736</v>
      </c>
      <c r="E363" s="5">
        <f t="shared" si="32"/>
        <v>2753.3556088457117</v>
      </c>
      <c r="F363" s="5">
        <f t="shared" si="33"/>
        <v>75.485465124762072</v>
      </c>
      <c r="G363" s="11">
        <f t="shared" si="35"/>
        <v>25118.20074491189</v>
      </c>
    </row>
    <row r="364" spans="1:7" x14ac:dyDescent="0.25">
      <c r="A364">
        <v>352</v>
      </c>
      <c r="B364" s="8">
        <f t="shared" si="30"/>
        <v>53328</v>
      </c>
      <c r="C364" s="11">
        <f t="shared" si="34"/>
        <v>25118.20074491189</v>
      </c>
      <c r="D364" s="9">
        <f t="shared" si="31"/>
        <v>2828.8410739704736</v>
      </c>
      <c r="E364" s="5">
        <f t="shared" si="32"/>
        <v>2760.8126136196688</v>
      </c>
      <c r="F364" s="5">
        <f t="shared" si="33"/>
        <v>68.028460350804934</v>
      </c>
      <c r="G364" s="11">
        <f t="shared" si="35"/>
        <v>22357.38813129222</v>
      </c>
    </row>
    <row r="365" spans="1:7" x14ac:dyDescent="0.25">
      <c r="A365">
        <v>353</v>
      </c>
      <c r="B365" s="8">
        <f t="shared" si="30"/>
        <v>53359</v>
      </c>
      <c r="C365" s="11">
        <f t="shared" si="34"/>
        <v>22357.38813129222</v>
      </c>
      <c r="D365" s="9">
        <f t="shared" si="31"/>
        <v>2828.8410739704736</v>
      </c>
      <c r="E365" s="5">
        <f t="shared" si="32"/>
        <v>2768.2898144482219</v>
      </c>
      <c r="F365" s="5">
        <f t="shared" si="33"/>
        <v>60.551259522251669</v>
      </c>
      <c r="G365" s="11">
        <f t="shared" si="35"/>
        <v>19589.098316844</v>
      </c>
    </row>
    <row r="366" spans="1:7" x14ac:dyDescent="0.25">
      <c r="A366">
        <v>354</v>
      </c>
      <c r="B366" s="8">
        <f t="shared" si="30"/>
        <v>53387</v>
      </c>
      <c r="C366" s="11">
        <f t="shared" si="34"/>
        <v>19589.098316844</v>
      </c>
      <c r="D366" s="9">
        <f t="shared" si="31"/>
        <v>2828.8410739704736</v>
      </c>
      <c r="E366" s="5">
        <f t="shared" si="32"/>
        <v>2775.7872660290195</v>
      </c>
      <c r="F366" s="5">
        <f t="shared" si="33"/>
        <v>53.053807941454416</v>
      </c>
      <c r="G366" s="11">
        <f t="shared" si="35"/>
        <v>16813.31105081498</v>
      </c>
    </row>
    <row r="367" spans="1:7" x14ac:dyDescent="0.25">
      <c r="A367">
        <v>355</v>
      </c>
      <c r="B367" s="8">
        <f t="shared" si="30"/>
        <v>53419</v>
      </c>
      <c r="C367" s="11">
        <f t="shared" si="34"/>
        <v>16813.31105081498</v>
      </c>
      <c r="D367" s="9">
        <f t="shared" si="31"/>
        <v>2828.8410739704736</v>
      </c>
      <c r="E367" s="5">
        <f t="shared" si="32"/>
        <v>2783.3050232078481</v>
      </c>
      <c r="F367" s="5">
        <f t="shared" si="33"/>
        <v>45.536050762625806</v>
      </c>
      <c r="G367" s="11">
        <f t="shared" si="35"/>
        <v>14030.006027607133</v>
      </c>
    </row>
    <row r="368" spans="1:7" x14ac:dyDescent="0.25">
      <c r="A368">
        <v>356</v>
      </c>
      <c r="B368" s="8">
        <f t="shared" si="30"/>
        <v>53448</v>
      </c>
      <c r="C368" s="11">
        <f t="shared" si="34"/>
        <v>14030.006027607133</v>
      </c>
      <c r="D368" s="9">
        <f t="shared" si="31"/>
        <v>2828.8410739704736</v>
      </c>
      <c r="E368" s="5">
        <f t="shared" si="32"/>
        <v>2790.843140979036</v>
      </c>
      <c r="F368" s="5">
        <f t="shared" si="33"/>
        <v>37.997932991437885</v>
      </c>
      <c r="G368" s="11">
        <f t="shared" si="35"/>
        <v>11239.162886628097</v>
      </c>
    </row>
    <row r="369" spans="1:7" x14ac:dyDescent="0.25">
      <c r="A369">
        <v>357</v>
      </c>
      <c r="B369" s="8">
        <f t="shared" si="30"/>
        <v>53479</v>
      </c>
      <c r="C369" s="11">
        <f t="shared" si="34"/>
        <v>11239.162886628097</v>
      </c>
      <c r="D369" s="9">
        <f t="shared" si="31"/>
        <v>2828.8410739704736</v>
      </c>
      <c r="E369" s="5">
        <f t="shared" si="32"/>
        <v>2798.4016744858541</v>
      </c>
      <c r="F369" s="5">
        <f t="shared" si="33"/>
        <v>30.439399484619667</v>
      </c>
      <c r="G369" s="11">
        <f t="shared" si="35"/>
        <v>8440.7612121422426</v>
      </c>
    </row>
    <row r="370" spans="1:7" x14ac:dyDescent="0.25">
      <c r="A370">
        <v>358</v>
      </c>
      <c r="B370" s="8">
        <f t="shared" si="30"/>
        <v>53510</v>
      </c>
      <c r="C370" s="11">
        <f t="shared" si="34"/>
        <v>8440.7612121422426</v>
      </c>
      <c r="D370" s="9">
        <f t="shared" si="31"/>
        <v>2828.8410739704736</v>
      </c>
      <c r="E370" s="5">
        <f t="shared" si="32"/>
        <v>2805.98067902092</v>
      </c>
      <c r="F370" s="5">
        <f t="shared" si="33"/>
        <v>22.860394949553815</v>
      </c>
      <c r="G370" s="11">
        <f t="shared" si="35"/>
        <v>5634.7805331213222</v>
      </c>
    </row>
    <row r="371" spans="1:7" x14ac:dyDescent="0.25">
      <c r="A371">
        <v>359</v>
      </c>
      <c r="B371" s="8">
        <f t="shared" si="30"/>
        <v>53540</v>
      </c>
      <c r="C371" s="11">
        <f t="shared" si="34"/>
        <v>5634.7805331213222</v>
      </c>
      <c r="D371" s="9">
        <f t="shared" si="31"/>
        <v>2828.8410739704736</v>
      </c>
      <c r="E371" s="5">
        <f t="shared" si="32"/>
        <v>2813.5802100266014</v>
      </c>
      <c r="F371" s="5">
        <f t="shared" si="33"/>
        <v>15.260863943872153</v>
      </c>
      <c r="G371" s="11">
        <f t="shared" si="35"/>
        <v>2821.2003230947207</v>
      </c>
    </row>
    <row r="372" spans="1:7" x14ac:dyDescent="0.25">
      <c r="A372">
        <v>360</v>
      </c>
      <c r="B372" s="8">
        <f t="shared" si="30"/>
        <v>53573</v>
      </c>
      <c r="C372" s="11">
        <f t="shared" si="34"/>
        <v>2821.2003230947207</v>
      </c>
      <c r="D372" s="9">
        <f t="shared" si="31"/>
        <v>2828.8410739704736</v>
      </c>
      <c r="E372" s="5">
        <f t="shared" si="32"/>
        <v>2821.2003230954238</v>
      </c>
      <c r="F372" s="5">
        <f t="shared" si="33"/>
        <v>7.640750875050105</v>
      </c>
      <c r="G372" s="11">
        <f t="shared" si="35"/>
        <v>-7.0303940447047353E-10</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4:H19"/>
  <sheetViews>
    <sheetView workbookViewId="0"/>
  </sheetViews>
  <sheetFormatPr defaultRowHeight="15" x14ac:dyDescent="0.25"/>
  <cols>
    <col min="7" max="7" width="10.7109375" bestFit="1" customWidth="1"/>
    <col min="8" max="8" width="31.140625" bestFit="1" customWidth="1"/>
  </cols>
  <sheetData>
    <row r="4" spans="3:8" x14ac:dyDescent="0.25">
      <c r="C4" s="1" t="s">
        <v>21</v>
      </c>
      <c r="D4" s="2">
        <v>2016</v>
      </c>
    </row>
    <row r="5" spans="3:8" x14ac:dyDescent="0.25">
      <c r="C5" s="1" t="s">
        <v>22</v>
      </c>
      <c r="D5" s="3">
        <f>NETWORKDAYS.INTL(DATE(D4,1,1),DATE(D4,12,31),1,Holidays)</f>
        <v>251</v>
      </c>
    </row>
    <row r="6" spans="3:8" x14ac:dyDescent="0.25">
      <c r="C6" s="1" t="s">
        <v>23</v>
      </c>
      <c r="D6" s="3">
        <f>D5*8</f>
        <v>2008</v>
      </c>
      <c r="E6" t="s">
        <v>24</v>
      </c>
    </row>
    <row r="9" spans="3:8" x14ac:dyDescent="0.25">
      <c r="G9" t="s">
        <v>8</v>
      </c>
      <c r="H9" t="s">
        <v>35</v>
      </c>
    </row>
    <row r="10" spans="3:8" x14ac:dyDescent="0.25">
      <c r="G10" s="7">
        <v>42370</v>
      </c>
      <c r="H10" t="s">
        <v>25</v>
      </c>
    </row>
    <row r="11" spans="3:8" x14ac:dyDescent="0.25">
      <c r="G11" s="7">
        <v>42387</v>
      </c>
      <c r="H11" t="s">
        <v>26</v>
      </c>
    </row>
    <row r="12" spans="3:8" x14ac:dyDescent="0.25">
      <c r="G12" s="7">
        <v>42415</v>
      </c>
      <c r="H12" t="s">
        <v>27</v>
      </c>
    </row>
    <row r="13" spans="3:8" x14ac:dyDescent="0.25">
      <c r="G13" s="7">
        <v>42520</v>
      </c>
      <c r="H13" t="s">
        <v>28</v>
      </c>
    </row>
    <row r="14" spans="3:8" x14ac:dyDescent="0.25">
      <c r="G14" s="7">
        <v>42555</v>
      </c>
      <c r="H14" t="s">
        <v>29</v>
      </c>
    </row>
    <row r="15" spans="3:8" x14ac:dyDescent="0.25">
      <c r="G15" s="7">
        <v>42618</v>
      </c>
      <c r="H15" t="s">
        <v>30</v>
      </c>
    </row>
    <row r="16" spans="3:8" x14ac:dyDescent="0.25">
      <c r="G16" s="7">
        <v>42653</v>
      </c>
      <c r="H16" t="s">
        <v>31</v>
      </c>
    </row>
    <row r="17" spans="7:8" x14ac:dyDescent="0.25">
      <c r="G17" s="7">
        <v>42685</v>
      </c>
      <c r="H17" t="s">
        <v>32</v>
      </c>
    </row>
    <row r="18" spans="7:8" x14ac:dyDescent="0.25">
      <c r="G18" s="7">
        <v>42698</v>
      </c>
      <c r="H18" t="s">
        <v>33</v>
      </c>
    </row>
    <row r="19" spans="7:8" x14ac:dyDescent="0.25">
      <c r="G19" s="7">
        <v>42730</v>
      </c>
      <c r="H19" t="s">
        <v>34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E10"/>
  <sheetViews>
    <sheetView workbookViewId="0"/>
  </sheetViews>
  <sheetFormatPr defaultRowHeight="15" x14ac:dyDescent="0.25"/>
  <cols>
    <col min="4" max="4" width="14.28515625" bestFit="1" customWidth="1"/>
  </cols>
  <sheetData>
    <row r="4" spans="3:5" x14ac:dyDescent="0.25">
      <c r="C4" s="1" t="s">
        <v>39</v>
      </c>
      <c r="D4" s="2">
        <v>25</v>
      </c>
      <c r="E4" t="s">
        <v>41</v>
      </c>
    </row>
    <row r="5" spans="3:5" x14ac:dyDescent="0.25">
      <c r="C5" s="1" t="s">
        <v>38</v>
      </c>
      <c r="D5" s="10">
        <v>30000</v>
      </c>
    </row>
    <row r="6" spans="3:5" x14ac:dyDescent="0.25">
      <c r="C6" s="1" t="s">
        <v>36</v>
      </c>
      <c r="D6" s="12">
        <v>0.02</v>
      </c>
    </row>
    <row r="7" spans="3:5" x14ac:dyDescent="0.25">
      <c r="C7" s="1" t="s">
        <v>37</v>
      </c>
      <c r="D7" s="10">
        <v>1000</v>
      </c>
    </row>
    <row r="8" spans="3:5" x14ac:dyDescent="0.25">
      <c r="C8" s="1" t="s">
        <v>40</v>
      </c>
      <c r="D8" s="2">
        <v>67</v>
      </c>
    </row>
    <row r="9" spans="3:5" x14ac:dyDescent="0.25">
      <c r="C9" s="1" t="s">
        <v>42</v>
      </c>
      <c r="D9" s="3">
        <f>(RetAge-Age)*12</f>
        <v>504</v>
      </c>
    </row>
    <row r="10" spans="3:5" x14ac:dyDescent="0.25">
      <c r="C10" s="4" t="s">
        <v>43</v>
      </c>
      <c r="D10" s="5">
        <f>-FV(Rate/12,D9,Pmt,CurrentBal)</f>
        <v>858291.16779334005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6:F11"/>
  <sheetViews>
    <sheetView workbookViewId="0"/>
  </sheetViews>
  <sheetFormatPr defaultRowHeight="15" x14ac:dyDescent="0.25"/>
  <cols>
    <col min="4" max="4" width="17.5703125" bestFit="1" customWidth="1"/>
    <col min="5" max="5" width="18.7109375" bestFit="1" customWidth="1"/>
  </cols>
  <sheetData>
    <row r="6" spans="3:6" x14ac:dyDescent="0.25">
      <c r="C6" t="s">
        <v>44</v>
      </c>
      <c r="D6" t="s">
        <v>49</v>
      </c>
      <c r="E6" t="s">
        <v>50</v>
      </c>
      <c r="F6" t="s">
        <v>51</v>
      </c>
    </row>
    <row r="7" spans="3:6" x14ac:dyDescent="0.25">
      <c r="C7" t="s">
        <v>45</v>
      </c>
      <c r="D7" s="13">
        <v>42622.958333333336</v>
      </c>
      <c r="E7" s="13">
        <v>42623.25</v>
      </c>
      <c r="F7" s="3">
        <f>(E7-D7)*24</f>
        <v>6.9999999999417923</v>
      </c>
    </row>
    <row r="8" spans="3:6" x14ac:dyDescent="0.25">
      <c r="C8" t="s">
        <v>46</v>
      </c>
      <c r="D8" s="13">
        <v>42623.25</v>
      </c>
      <c r="E8" s="13">
        <v>42623.416666666664</v>
      </c>
      <c r="F8" s="3">
        <f t="shared" ref="F8:F10" si="0">(E8-D8)*24</f>
        <v>3.9999999999417923</v>
      </c>
    </row>
    <row r="9" spans="3:6" x14ac:dyDescent="0.25">
      <c r="C9" t="s">
        <v>47</v>
      </c>
      <c r="D9" s="13">
        <v>42623.416666666664</v>
      </c>
      <c r="E9" s="13">
        <v>42623.75</v>
      </c>
      <c r="F9" s="3">
        <f t="shared" si="0"/>
        <v>8.0000000000582077</v>
      </c>
    </row>
    <row r="10" spans="3:6" x14ac:dyDescent="0.25">
      <c r="C10" t="s">
        <v>48</v>
      </c>
      <c r="D10" s="13">
        <v>42623.75</v>
      </c>
      <c r="E10" s="13">
        <v>42624.041666666664</v>
      </c>
      <c r="F10" s="3">
        <f t="shared" si="0"/>
        <v>6.9999999999417923</v>
      </c>
    </row>
    <row r="11" spans="3:6" x14ac:dyDescent="0.25">
      <c r="E11" t="s">
        <v>52</v>
      </c>
      <c r="F11" s="3">
        <f>SUM(F7:F10)</f>
        <v>25.999999999883585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7:H11"/>
  <sheetViews>
    <sheetView workbookViewId="0"/>
  </sheetViews>
  <sheetFormatPr defaultRowHeight="15" x14ac:dyDescent="0.25"/>
  <cols>
    <col min="3" max="3" width="39" customWidth="1"/>
    <col min="5" max="5" width="34" bestFit="1" customWidth="1"/>
    <col min="6" max="6" width="15.140625" customWidth="1"/>
  </cols>
  <sheetData>
    <row r="7" spans="3:8" x14ac:dyDescent="0.25">
      <c r="C7" t="s">
        <v>53</v>
      </c>
      <c r="D7" t="s">
        <v>55</v>
      </c>
      <c r="E7" t="s">
        <v>58</v>
      </c>
      <c r="F7" t="s">
        <v>63</v>
      </c>
      <c r="G7" t="s">
        <v>56</v>
      </c>
      <c r="H7" t="s">
        <v>57</v>
      </c>
    </row>
    <row r="8" spans="3:8" x14ac:dyDescent="0.25">
      <c r="C8" s="2" t="s">
        <v>54</v>
      </c>
      <c r="D8" s="3" t="str">
        <f>TRIM(LEFT(C8,FIND(" ",C8)))</f>
        <v>100</v>
      </c>
      <c r="E8" s="3" t="str">
        <f>TRIM(MID(C8,FIND(" ",C8),FIND("St.",C8)-FIND(" ",C8)))</f>
        <v>Some Tree</v>
      </c>
      <c r="F8" s="3" t="str">
        <f>TRIM(MID(C8,FIND("St.",C8)+4,FIND(",",C8)-FIND("St.",C8)-4))</f>
        <v>Yorba Linda</v>
      </c>
      <c r="G8" s="3" t="str">
        <f>TRIM(MID(C8,FIND(", ",C8)+2,2))</f>
        <v>CA</v>
      </c>
      <c r="H8" s="3" t="str">
        <f>TRIM(RIGHT(C8,6))</f>
        <v>94000</v>
      </c>
    </row>
    <row r="9" spans="3:8" x14ac:dyDescent="0.25">
      <c r="C9" s="2" t="s">
        <v>60</v>
      </c>
      <c r="D9" s="3" t="str">
        <f>TRIM(LEFT(C9,FIND(" ",C9)))</f>
        <v>1001</v>
      </c>
      <c r="E9" s="3" t="str">
        <f>TRIM(MID(C9,FIND(" ",C9),FIND("St.",C9)-FIND(" ",C9)))</f>
        <v>Some Other Tree</v>
      </c>
      <c r="F9" s="3" t="str">
        <f t="shared" ref="F9:F11" si="0">TRIM(MID(C9,FIND("St.",C9)+4,FIND(",",C9)-FIND("St.",C9)-4))</f>
        <v>Anahem</v>
      </c>
      <c r="G9" s="3" t="str">
        <f>TRIM(MID(C9,FIND(", ",C9)+2,2))</f>
        <v>CA</v>
      </c>
      <c r="H9" s="3" t="str">
        <f>TRIM(RIGHT(C9,6))</f>
        <v>94500</v>
      </c>
    </row>
    <row r="10" spans="3:8" x14ac:dyDescent="0.25">
      <c r="C10" s="2" t="s">
        <v>61</v>
      </c>
      <c r="D10" s="3" t="str">
        <f>TRIM(LEFT(C10,FIND(" ",C10)))</f>
        <v>10100</v>
      </c>
      <c r="E10" s="3" t="str">
        <f>TRIM(MID(C10,FIND(" ",C10),FIND("St.",C10)-FIND(" ",C10)))</f>
        <v>Oak</v>
      </c>
      <c r="F10" s="3" t="str">
        <f t="shared" si="0"/>
        <v>Orange</v>
      </c>
      <c r="G10" s="3" t="str">
        <f>TRIM(MID(C10,FIND(", ",C10)+2,2))</f>
        <v>CA</v>
      </c>
      <c r="H10" s="3" t="str">
        <f>TRIM(RIGHT(C10,6))</f>
        <v>92000</v>
      </c>
    </row>
    <row r="11" spans="3:8" x14ac:dyDescent="0.25">
      <c r="C11" s="2" t="s">
        <v>62</v>
      </c>
      <c r="D11" s="3" t="str">
        <f>TRIM(LEFT(C11,FIND(" ",C11)))</f>
        <v>10</v>
      </c>
      <c r="E11" s="3" t="str">
        <f>TRIM(MID(C11,FIND(" ",C11),FIND("St.",C11)-FIND(" ",C11)))</f>
        <v>Elm</v>
      </c>
      <c r="F11" s="3" t="str">
        <f t="shared" si="0"/>
        <v>Tustin</v>
      </c>
      <c r="G11" s="3" t="str">
        <f>TRIM(MID(C11,FIND(", ",C11)+2,2))</f>
        <v>CA</v>
      </c>
      <c r="H11" s="3" t="str">
        <f>TRIM(RIGHT(C11,6))</f>
        <v>91000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ReadMeFirst</vt:lpstr>
      <vt:lpstr>P1</vt:lpstr>
      <vt:lpstr>P2</vt:lpstr>
      <vt:lpstr>P3</vt:lpstr>
      <vt:lpstr>P4</vt:lpstr>
      <vt:lpstr>P5</vt:lpstr>
      <vt:lpstr>Age</vt:lpstr>
      <vt:lpstr>APR</vt:lpstr>
      <vt:lpstr>CurrentBal</vt:lpstr>
      <vt:lpstr>Holidays</vt:lpstr>
      <vt:lpstr>Interest</vt:lpstr>
      <vt:lpstr>LoanAmt</vt:lpstr>
      <vt:lpstr>LoanDate</vt:lpstr>
      <vt:lpstr>MonthlyPayment</vt:lpstr>
      <vt:lpstr>Pmt</vt:lpstr>
      <vt:lpstr>PmtNo</vt:lpstr>
      <vt:lpstr>Rate</vt:lpstr>
      <vt:lpstr>RetAge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2016-09-02T13:13:18Z</dcterms:created>
  <dcterms:modified xsi:type="dcterms:W3CDTF">2018-08-27T18:52:41Z</dcterms:modified>
</cp:coreProperties>
</file>