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gha\Documents\Excel Practice\"/>
    </mc:Choice>
  </mc:AlternateContent>
  <xr:revisionPtr revIDLastSave="0" documentId="13_ncr:1_{BDEC69BC-1750-45CD-8E90-2B74672F2EA7}" xr6:coauthVersionLast="34" xr6:coauthVersionMax="34" xr10:uidLastSave="{00000000-0000-0000-0000-000000000000}"/>
  <bookViews>
    <workbookView xWindow="0" yWindow="0" windowWidth="20490" windowHeight="7830" activeTab="3" xr2:uid="{00000000-000D-0000-FFFF-FFFF00000000}"/>
  </bookViews>
  <sheets>
    <sheet name="ReadMeFirst" sheetId="4" r:id="rId1"/>
    <sheet name="P1" sheetId="18" r:id="rId2"/>
    <sheet name="P2" sheetId="21" r:id="rId3"/>
    <sheet name="P3" sheetId="20" r:id="rId4"/>
  </sheets>
  <definedNames>
    <definedName name="_xlnm._FilterDatabase" localSheetId="3" hidden="1">'P3'!$E$12:$L$26</definedName>
    <definedName name="FT_Cost">#REF!</definedName>
    <definedName name="nine_six">#REF!</definedName>
    <definedName name="part_time">#REF!</definedName>
    <definedName name="PT_Cost">#REF!</definedName>
    <definedName name="solver_adj" localSheetId="1" hidden="1">'P1'!$F$10:$K$11</definedName>
    <definedName name="solver_adj" localSheetId="2" hidden="1">'P2'!$I$12:$I$14</definedName>
    <definedName name="solver_adj" localSheetId="3" hidden="1">'P3'!$G$13:$I$16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1" hidden="1">2</definedName>
    <definedName name="solver_drv" localSheetId="2" hidden="1">2</definedName>
    <definedName name="solver_drv" localSheetId="3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1" hidden="1">'P1'!$F$10:$K$10</definedName>
    <definedName name="solver_lhs1" localSheetId="2" hidden="1">'P2'!$B$18:$B$27</definedName>
    <definedName name="solver_lhs1" localSheetId="3" hidden="1">'P3'!$G$17:$I$17</definedName>
    <definedName name="solver_lhs2" localSheetId="1" hidden="1">'P1'!$F$12:$K$12</definedName>
    <definedName name="solver_lhs2" localSheetId="2" hidden="1">'P2'!$I$12:$I$14</definedName>
    <definedName name="solver_lhs2" localSheetId="3" hidden="1">'P3'!$J$13:$J$16</definedName>
    <definedName name="solver_lhs3" localSheetId="1" hidden="1">'P1'!$F$25:$F$26</definedName>
    <definedName name="solver_lhs3" localSheetId="2" hidden="1">'P2'!$I$14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1" hidden="1">3</definedName>
    <definedName name="solver_num" localSheetId="2" hidden="1">3</definedName>
    <definedName name="solver_num" localSheetId="3" hidden="1">2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1" hidden="1">'P1'!$F$23</definedName>
    <definedName name="solver_opt" localSheetId="2" hidden="1">'P2'!$I$10</definedName>
    <definedName name="solver_opt" localSheetId="3" hidden="1">'P3'!$F$28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1" hidden="1">2</definedName>
    <definedName name="solver_rbv" localSheetId="2" hidden="1">2</definedName>
    <definedName name="solver_rbv" localSheetId="3" hidden="1">2</definedName>
    <definedName name="solver_rel1" localSheetId="1" hidden="1">1</definedName>
    <definedName name="solver_rel1" localSheetId="2" hidden="1">3</definedName>
    <definedName name="solver_rel1" localSheetId="3" hidden="1">2</definedName>
    <definedName name="solver_rel2" localSheetId="1" hidden="1">1</definedName>
    <definedName name="solver_rel2" localSheetId="2" hidden="1">4</definedName>
    <definedName name="solver_rel2" localSheetId="3" hidden="1">1</definedName>
    <definedName name="solver_rel3" localSheetId="1" hidden="1">1</definedName>
    <definedName name="solver_rel3" localSheetId="2" hidden="1">1</definedName>
    <definedName name="solver_rhs1" localSheetId="1" hidden="1">'P1'!$F$8</definedName>
    <definedName name="solver_rhs1" localSheetId="2" hidden="1">'P2'!$D$18:$D$27</definedName>
    <definedName name="solver_rhs1" localSheetId="3" hidden="1">'P3'!$G$19:$I$19</definedName>
    <definedName name="solver_rhs2" localSheetId="1" hidden="1">'P1'!$F$18:$K$18</definedName>
    <definedName name="solver_rhs2" localSheetId="2" hidden="1">integer</definedName>
    <definedName name="solver_rhs2" localSheetId="3" hidden="1">'P3'!$L$13:$L$16</definedName>
    <definedName name="solver_rhs3" localSheetId="1" hidden="1">'P1'!$H$25:$H$26</definedName>
    <definedName name="solver_rhs3" localSheetId="2" hidden="1">'P2'!$E$12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1" hidden="1">2</definedName>
    <definedName name="solver_scl" localSheetId="2" hidden="1">2</definedName>
    <definedName name="solver_scl" localSheetId="3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1" hidden="1">1</definedName>
    <definedName name="solver_typ" localSheetId="2" hidden="1">2</definedName>
    <definedName name="solver_typ" localSheetId="3" hidden="1">2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2" i="18" l="1"/>
  <c r="H12" i="18"/>
  <c r="I12" i="18"/>
  <c r="J12" i="18"/>
  <c r="K12" i="18"/>
  <c r="F12" i="18"/>
  <c r="G19" i="18"/>
  <c r="H19" i="18"/>
  <c r="H20" i="18" s="1"/>
  <c r="I19" i="18"/>
  <c r="I20" i="18" s="1"/>
  <c r="J19" i="18"/>
  <c r="K19" i="18"/>
  <c r="K20" i="18" s="1"/>
  <c r="G20" i="18"/>
  <c r="J20" i="18"/>
  <c r="F19" i="18"/>
  <c r="F20" i="18" s="1"/>
  <c r="F23" i="18" l="1"/>
  <c r="F26" i="18"/>
  <c r="F25" i="18"/>
  <c r="I10" i="21" l="1"/>
  <c r="H16" i="21"/>
  <c r="G16" i="21"/>
  <c r="F16" i="21"/>
  <c r="F28" i="20"/>
  <c r="I17" i="20"/>
  <c r="H17" i="20"/>
  <c r="G17" i="20"/>
  <c r="J13" i="20"/>
  <c r="J14" i="20"/>
  <c r="J15" i="20"/>
  <c r="J16" i="20"/>
  <c r="B21" i="21" l="1"/>
  <c r="B20" i="21"/>
  <c r="B27" i="21"/>
  <c r="B23" i="21"/>
  <c r="B19" i="21"/>
  <c r="B26" i="21"/>
  <c r="B22" i="21"/>
  <c r="B25" i="21"/>
  <c r="B18" i="21"/>
  <c r="B24" i="21"/>
</calcChain>
</file>

<file path=xl/sharedStrings.xml><?xml version="1.0" encoding="utf-8"?>
<sst xmlns="http://schemas.openxmlformats.org/spreadsheetml/2006/main" count="105" uniqueCount="73">
  <si>
    <t>input cell</t>
  </si>
  <si>
    <t>output cell</t>
  </si>
  <si>
    <t>You may add column or row labels and/or range names to input and output cells.</t>
  </si>
  <si>
    <t>Please complete the assignment by building the required model in each of the worksheets provided</t>
  </si>
  <si>
    <t>You may (and should) change the display format of input and output cells.</t>
  </si>
  <si>
    <t>You may add calculation or check cells but you may not add/change/delete input and output cells.</t>
  </si>
  <si>
    <t>You may add validation rules to input cells.</t>
  </si>
  <si>
    <t>Product</t>
  </si>
  <si>
    <t>For this assignment, please do not delete input data.</t>
  </si>
  <si>
    <t>Available</t>
  </si>
  <si>
    <t>Labor</t>
  </si>
  <si>
    <t>Raw Material</t>
  </si>
  <si>
    <t>Unit price</t>
  </si>
  <si>
    <t>Variable cost</t>
  </si>
  <si>
    <t>Demand</t>
  </si>
  <si>
    <t>Profit</t>
  </si>
  <si>
    <t>Labor Used</t>
  </si>
  <si>
    <t>&lt;=</t>
  </si>
  <si>
    <t>Raw Material Used</t>
  </si>
  <si>
    <t>Total made</t>
  </si>
  <si>
    <t>remember that you may add as many calculation cells as you wish</t>
  </si>
  <si>
    <t>Needed</t>
  </si>
  <si>
    <t>Time</t>
  </si>
  <si>
    <t>8-9</t>
  </si>
  <si>
    <t>9-10</t>
  </si>
  <si>
    <t>10-11</t>
  </si>
  <si>
    <t>11-12</t>
  </si>
  <si>
    <t>12-1</t>
  </si>
  <si>
    <t>1-2</t>
  </si>
  <si>
    <t>2-3</t>
  </si>
  <si>
    <t>3-4</t>
  </si>
  <si>
    <t>4-5</t>
  </si>
  <si>
    <t>5-6</t>
  </si>
  <si>
    <t>FT Cost</t>
  </si>
  <si>
    <t>PT Cost</t>
  </si>
  <si>
    <t>Total Daily Salary Cost:</t>
  </si>
  <si>
    <t>Northern</t>
  </si>
  <si>
    <t xml:space="preserve">Central </t>
  </si>
  <si>
    <t>Southern</t>
  </si>
  <si>
    <t>Sent</t>
  </si>
  <si>
    <t>From</t>
  </si>
  <si>
    <t>Central</t>
  </si>
  <si>
    <t>Shortage</t>
  </si>
  <si>
    <t>Received</t>
  </si>
  <si>
    <t>=</t>
  </si>
  <si>
    <t>Unit cost</t>
  </si>
  <si>
    <t xml:space="preserve">per </t>
  </si>
  <si>
    <t>To</t>
  </si>
  <si>
    <t>bill. Gall.</t>
  </si>
  <si>
    <t>total cost</t>
  </si>
  <si>
    <t xml:space="preserve">To test it, please save your complete file and close it. Then open it and press the Solver button again. </t>
  </si>
  <si>
    <t>If you can see the settings (objective, variable cells, and constrains) - the Solver settings are saved.</t>
  </si>
  <si>
    <t>INSTEAD PLEASE MAKE SURE THAT THE SOLVER SETTINGS ARE SAVED FOR EACH PROBLEM.</t>
  </si>
  <si>
    <t>I will be replacing the original input given with my data and re-running your Solver to test it.</t>
  </si>
  <si>
    <t>8-5</t>
  </si>
  <si>
    <t>9-6</t>
  </si>
  <si>
    <t>Working</t>
  </si>
  <si>
    <t>Tellers needed (by work schedule):</t>
  </si>
  <si>
    <t>12-1 lunch</t>
  </si>
  <si>
    <t>1-2 lunch</t>
  </si>
  <si>
    <t>parttime</t>
  </si>
  <si>
    <t>no lunch</t>
  </si>
  <si>
    <t>&gt;=</t>
  </si>
  <si>
    <t>Max PT</t>
  </si>
  <si>
    <t>Discount p/pound:</t>
  </si>
  <si>
    <t>Unit profit cont.</t>
  </si>
  <si>
    <t>Discount profit</t>
  </si>
  <si>
    <t>Discount threshold:</t>
  </si>
  <si>
    <t>Pounds made &gt; threshold (discount):</t>
  </si>
  <si>
    <t>Pounds made &lt;= threshold:</t>
  </si>
  <si>
    <t>NOTE TO GRADER: THE DATA IN THE SOLUTION FILE IS DIFFERENT THAN THE CONTENT OF THE PROBLEM</t>
  </si>
  <si>
    <t>COPY INPUT DATA TO THE STUDENT'S SOLUTION AND RUN SOLVER WITH STUDENT'S SETTINGS</t>
  </si>
  <si>
    <t xml:space="preserve">Solver 
Optimal Product Mix 
Workforce Scheduling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</si>
</sst>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rgb="FFFA7D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5" fillId="3" borderId="1" applyNumberFormat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1"/>
    <xf numFmtId="0" fontId="2" fillId="3" borderId="2" xfId="2"/>
    <xf numFmtId="0" fontId="3" fillId="0" borderId="0" xfId="0" applyFont="1"/>
    <xf numFmtId="0" fontId="4" fillId="0" borderId="0" xfId="0" applyFont="1"/>
    <xf numFmtId="0" fontId="5" fillId="3" borderId="1" xfId="3"/>
    <xf numFmtId="44" fontId="1" fillId="2" borderId="1" xfId="1" applyNumberFormat="1"/>
    <xf numFmtId="44" fontId="2" fillId="3" borderId="2" xfId="2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right"/>
    </xf>
    <xf numFmtId="0" fontId="6" fillId="0" borderId="0" xfId="0" applyFont="1"/>
    <xf numFmtId="0" fontId="7" fillId="0" borderId="0" xfId="0" applyFont="1"/>
    <xf numFmtId="44" fontId="2" fillId="3" borderId="2" xfId="4" applyFont="1" applyFill="1" applyBorder="1"/>
    <xf numFmtId="0" fontId="3" fillId="0" borderId="0" xfId="0" applyFont="1" applyAlignment="1">
      <alignment horizontal="right"/>
    </xf>
    <xf numFmtId="44" fontId="1" fillId="2" borderId="1" xfId="4" applyFont="1" applyFill="1" applyBorder="1"/>
    <xf numFmtId="44" fontId="5" fillId="3" borderId="1" xfId="3" applyNumberFormat="1"/>
    <xf numFmtId="0" fontId="4" fillId="0" borderId="0" xfId="0" applyFont="1" applyAlignment="1">
      <alignment horizontal="right"/>
    </xf>
    <xf numFmtId="0" fontId="0" fillId="4" borderId="0" xfId="0" applyFill="1"/>
    <xf numFmtId="43" fontId="1" fillId="2" borderId="1" xfId="5" applyFont="1" applyFill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 wrapText="1"/>
    </xf>
  </cellXfs>
  <cellStyles count="6">
    <cellStyle name="Calculation" xfId="3" builtinId="22"/>
    <cellStyle name="Comma" xfId="5" builtinId="3"/>
    <cellStyle name="Currency" xfId="4" builtinId="4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0</xdr:row>
      <xdr:rowOff>133350</xdr:rowOff>
    </xdr:from>
    <xdr:to>
      <xdr:col>14</xdr:col>
      <xdr:colOff>228600</xdr:colOff>
      <xdr:row>5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819275" y="133350"/>
          <a:ext cx="7620000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Revisit the first </a:t>
          </a:r>
          <a:r>
            <a:rPr lang="en-US" sz="1100" baseline="0"/>
            <a:t>example  covered in Chapter 29. Consider all constraints but - in addition - assume that, whenever you sell more than 320 units (pounds) of any product, you must give a discount of $1.00 per pound on each pound above 320 sold. </a:t>
          </a:r>
        </a:p>
        <a:p>
          <a:endParaRPr lang="en-US" sz="1100" baseline="0"/>
        </a:p>
        <a:p>
          <a:r>
            <a:rPr lang="en-US" sz="1100" baseline="0"/>
            <a:t>What is the optimal product mix, total labor and material used and maximum profit subject to all these constraints?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0</xdr:row>
      <xdr:rowOff>133350</xdr:rowOff>
    </xdr:from>
    <xdr:to>
      <xdr:col>14</xdr:col>
      <xdr:colOff>228600</xdr:colOff>
      <xdr:row>8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819275" y="133350"/>
          <a:ext cx="8239125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Pine</a:t>
          </a:r>
          <a:r>
            <a:rPr lang="en-US" sz="1100" baseline="0"/>
            <a:t> Valley Credit Union is trying to schedule bank tellers. The credit union is open 8AM-6PM and needs a certain number of tellers each hour (see table below). Full-time tellers can work 8AM-5PM with 12PM-1PM lunch hour or 9AM-6PM with 1PM-2PM lunch hour. </a:t>
          </a:r>
        </a:p>
        <a:p>
          <a:r>
            <a:rPr lang="en-US" sz="1100" baseline="0"/>
            <a:t>Part-time tellers work 10AM-2PM. Full-time tellers receive $160 per day and part-time tellers $70 per day. At most four part-time tellers can be hired.</a:t>
          </a:r>
        </a:p>
        <a:p>
          <a:endParaRPr lang="en-US" sz="1100" baseline="0"/>
        </a:p>
        <a:p>
          <a:r>
            <a:rPr lang="en-US" sz="1100" baseline="0"/>
            <a:t>Please note that the number of tellers must be integer.</a:t>
          </a:r>
        </a:p>
        <a:p>
          <a:endParaRPr lang="en-US" sz="1100" baseline="0"/>
        </a:p>
        <a:p>
          <a:r>
            <a:rPr lang="en-US" sz="1100" baseline="0"/>
            <a:t>How can the credit union minimize their daily teller salary cost?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0</xdr:row>
      <xdr:rowOff>133350</xdr:rowOff>
    </xdr:from>
    <xdr:to>
      <xdr:col>14</xdr:col>
      <xdr:colOff>228600</xdr:colOff>
      <xdr:row>6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819275" y="133350"/>
          <a:ext cx="8639175" cy="112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Each day,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northern, central, and southern California use 120, 140, and 160 billion gallons of water respectively.  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number or gallons each region has available is given below. 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cost of shipping 1B gallons of water between the three regions is given below.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Each billion of gallons of unmet demands incurres shortage costs (see  below).  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should California water be distributed to minimize the total cost, i.e., the sum of shipping and shortage cost?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1"/>
  <sheetViews>
    <sheetView workbookViewId="0">
      <selection activeCell="M15" sqref="M15"/>
    </sheetView>
  </sheetViews>
  <sheetFormatPr defaultRowHeight="15" x14ac:dyDescent="0.25"/>
  <cols>
    <col min="2" max="2" width="11.42578125" customWidth="1"/>
  </cols>
  <sheetData>
    <row r="2" spans="2:10" x14ac:dyDescent="0.25">
      <c r="C2" s="21" t="s">
        <v>72</v>
      </c>
      <c r="D2" s="20"/>
      <c r="E2" s="20"/>
      <c r="F2" s="20"/>
      <c r="G2" s="20"/>
      <c r="H2" s="20"/>
      <c r="I2" s="20"/>
      <c r="J2" s="20"/>
    </row>
    <row r="3" spans="2:10" x14ac:dyDescent="0.25">
      <c r="C3" s="20"/>
      <c r="D3" s="20"/>
      <c r="E3" s="20"/>
      <c r="F3" s="20"/>
      <c r="G3" s="20"/>
      <c r="H3" s="20"/>
      <c r="I3" s="20"/>
      <c r="J3" s="20"/>
    </row>
    <row r="4" spans="2:10" x14ac:dyDescent="0.25">
      <c r="C4" s="20"/>
      <c r="D4" s="20"/>
      <c r="E4" s="20"/>
      <c r="F4" s="20"/>
      <c r="G4" s="20"/>
      <c r="H4" s="20"/>
      <c r="I4" s="20"/>
      <c r="J4" s="20"/>
    </row>
    <row r="5" spans="2:10" x14ac:dyDescent="0.25">
      <c r="C5" s="20"/>
      <c r="D5" s="20"/>
      <c r="E5" s="20"/>
      <c r="F5" s="20"/>
      <c r="G5" s="20"/>
      <c r="H5" s="20"/>
      <c r="I5" s="20"/>
      <c r="J5" s="20"/>
    </row>
    <row r="6" spans="2:10" x14ac:dyDescent="0.25">
      <c r="C6" s="20"/>
      <c r="D6" s="20"/>
      <c r="E6" s="20"/>
      <c r="F6" s="20"/>
      <c r="G6" s="20"/>
      <c r="H6" s="20"/>
      <c r="I6" s="20"/>
      <c r="J6" s="20"/>
    </row>
    <row r="7" spans="2:10" x14ac:dyDescent="0.25">
      <c r="C7" s="20"/>
      <c r="D7" s="20"/>
      <c r="E7" s="20"/>
      <c r="F7" s="20"/>
      <c r="G7" s="20"/>
      <c r="H7" s="20"/>
      <c r="I7" s="20"/>
      <c r="J7" s="20"/>
    </row>
    <row r="9" spans="2:10" x14ac:dyDescent="0.25">
      <c r="B9" t="s">
        <v>3</v>
      </c>
    </row>
    <row r="11" spans="2:10" x14ac:dyDescent="0.25">
      <c r="B11" t="s">
        <v>5</v>
      </c>
    </row>
    <row r="13" spans="2:10" x14ac:dyDescent="0.25">
      <c r="B13" s="1" t="s">
        <v>0</v>
      </c>
    </row>
    <row r="14" spans="2:10" x14ac:dyDescent="0.25">
      <c r="B14" s="2" t="s">
        <v>1</v>
      </c>
    </row>
    <row r="16" spans="2:10" x14ac:dyDescent="0.25">
      <c r="B16" t="s">
        <v>4</v>
      </c>
    </row>
    <row r="18" spans="2:11" x14ac:dyDescent="0.25">
      <c r="B18" t="s">
        <v>2</v>
      </c>
    </row>
    <row r="20" spans="2:11" x14ac:dyDescent="0.25">
      <c r="B20" t="s">
        <v>6</v>
      </c>
    </row>
    <row r="22" spans="2:11" x14ac:dyDescent="0.25">
      <c r="B22" s="3" t="s">
        <v>8</v>
      </c>
    </row>
    <row r="24" spans="2:11" x14ac:dyDescent="0.25">
      <c r="B24" s="11" t="s">
        <v>52</v>
      </c>
    </row>
    <row r="25" spans="2:11" x14ac:dyDescent="0.25">
      <c r="B25" s="12" t="s">
        <v>50</v>
      </c>
    </row>
    <row r="26" spans="2:11" x14ac:dyDescent="0.25">
      <c r="B26" s="12" t="s">
        <v>51</v>
      </c>
    </row>
    <row r="27" spans="2:11" x14ac:dyDescent="0.25">
      <c r="B27" t="s">
        <v>53</v>
      </c>
    </row>
    <row r="30" spans="2:11" x14ac:dyDescent="0.25">
      <c r="B30" s="18" t="s">
        <v>70</v>
      </c>
      <c r="C30" s="18"/>
      <c r="D30" s="18"/>
      <c r="E30" s="18"/>
      <c r="F30" s="18"/>
      <c r="G30" s="18"/>
      <c r="H30" s="18"/>
      <c r="I30" s="18"/>
      <c r="J30" s="18"/>
      <c r="K30" s="18"/>
    </row>
    <row r="31" spans="2:11" x14ac:dyDescent="0.25">
      <c r="B31" s="18" t="s">
        <v>71</v>
      </c>
      <c r="C31" s="18"/>
      <c r="D31" s="18"/>
      <c r="E31" s="18"/>
      <c r="F31" s="18"/>
      <c r="G31" s="18"/>
      <c r="H31" s="18"/>
      <c r="I31" s="18"/>
      <c r="J31" s="18"/>
      <c r="K31" s="18"/>
    </row>
  </sheetData>
  <mergeCells count="1">
    <mergeCell ref="C2:J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M26"/>
  <sheetViews>
    <sheetView workbookViewId="0"/>
  </sheetViews>
  <sheetFormatPr defaultRowHeight="15" x14ac:dyDescent="0.25"/>
  <cols>
    <col min="4" max="4" width="9" customWidth="1"/>
    <col min="5" max="5" width="18.28515625" bestFit="1" customWidth="1"/>
    <col min="6" max="6" width="10.7109375" bestFit="1" customWidth="1"/>
    <col min="7" max="9" width="9" customWidth="1"/>
  </cols>
  <sheetData>
    <row r="7" spans="4:11" x14ac:dyDescent="0.25">
      <c r="E7" s="3" t="s">
        <v>64</v>
      </c>
      <c r="F7" s="15">
        <v>1</v>
      </c>
    </row>
    <row r="8" spans="4:11" x14ac:dyDescent="0.25">
      <c r="E8" s="3" t="s">
        <v>67</v>
      </c>
      <c r="F8" s="19">
        <v>320</v>
      </c>
    </row>
    <row r="10" spans="4:11" x14ac:dyDescent="0.25">
      <c r="E10" s="17" t="s">
        <v>69</v>
      </c>
      <c r="F10" s="1">
        <v>0</v>
      </c>
      <c r="G10" s="1">
        <v>0</v>
      </c>
      <c r="H10" s="1">
        <v>320</v>
      </c>
      <c r="I10" s="1">
        <v>320</v>
      </c>
      <c r="J10" s="1">
        <v>320</v>
      </c>
      <c r="K10" s="1">
        <v>320</v>
      </c>
    </row>
    <row r="11" spans="4:11" x14ac:dyDescent="0.25">
      <c r="E11" s="17" t="s">
        <v>68</v>
      </c>
      <c r="F11" s="1">
        <v>0</v>
      </c>
      <c r="G11" s="1">
        <v>0</v>
      </c>
      <c r="H11" s="1">
        <v>0</v>
      </c>
      <c r="I11" s="1">
        <v>0</v>
      </c>
      <c r="J11" s="1">
        <v>392.00000000000011</v>
      </c>
      <c r="K11" s="1">
        <v>0</v>
      </c>
    </row>
    <row r="12" spans="4:11" x14ac:dyDescent="0.25">
      <c r="D12" s="4"/>
      <c r="E12" s="4" t="s">
        <v>19</v>
      </c>
      <c r="F12" s="2">
        <f>SUM(F10:F11)</f>
        <v>0</v>
      </c>
      <c r="G12" s="2">
        <f t="shared" ref="G12:K12" si="0">SUM(G10:G11)</f>
        <v>0</v>
      </c>
      <c r="H12" s="2">
        <f t="shared" si="0"/>
        <v>320</v>
      </c>
      <c r="I12" s="2">
        <f t="shared" si="0"/>
        <v>320</v>
      </c>
      <c r="J12" s="2">
        <f t="shared" si="0"/>
        <v>712.00000000000011</v>
      </c>
      <c r="K12" s="2">
        <f t="shared" si="0"/>
        <v>320</v>
      </c>
    </row>
    <row r="13" spans="4:11" x14ac:dyDescent="0.25">
      <c r="D13" s="4"/>
      <c r="E13" s="4" t="s">
        <v>7</v>
      </c>
      <c r="F13" s="4">
        <v>1</v>
      </c>
      <c r="G13" s="4">
        <v>2</v>
      </c>
      <c r="H13" s="4">
        <v>3</v>
      </c>
      <c r="I13" s="4">
        <v>4</v>
      </c>
      <c r="J13" s="4">
        <v>5</v>
      </c>
      <c r="K13" s="4">
        <v>6</v>
      </c>
    </row>
    <row r="14" spans="4:11" x14ac:dyDescent="0.25">
      <c r="D14" s="4"/>
      <c r="E14" s="4" t="s">
        <v>10</v>
      </c>
      <c r="F14" s="1">
        <v>6</v>
      </c>
      <c r="G14" s="1">
        <v>5</v>
      </c>
      <c r="H14" s="1">
        <v>4</v>
      </c>
      <c r="I14" s="1">
        <v>3</v>
      </c>
      <c r="J14" s="1">
        <v>2.5</v>
      </c>
      <c r="K14" s="1">
        <v>1.5</v>
      </c>
    </row>
    <row r="15" spans="4:11" x14ac:dyDescent="0.25">
      <c r="D15" s="4"/>
      <c r="E15" s="4" t="s">
        <v>11</v>
      </c>
      <c r="F15" s="1">
        <v>3.2</v>
      </c>
      <c r="G15" s="1">
        <v>2.6</v>
      </c>
      <c r="H15" s="1">
        <v>1.5</v>
      </c>
      <c r="I15" s="1">
        <v>0.8</v>
      </c>
      <c r="J15" s="1">
        <v>0.7</v>
      </c>
      <c r="K15" s="1">
        <v>0.3</v>
      </c>
    </row>
    <row r="16" spans="4:11" x14ac:dyDescent="0.25">
      <c r="D16" s="4"/>
      <c r="E16" s="4" t="s">
        <v>12</v>
      </c>
      <c r="F16" s="6">
        <v>12.5</v>
      </c>
      <c r="G16" s="6">
        <v>11</v>
      </c>
      <c r="H16" s="6">
        <v>9</v>
      </c>
      <c r="I16" s="6">
        <v>7</v>
      </c>
      <c r="J16" s="6">
        <v>6</v>
      </c>
      <c r="K16" s="6">
        <v>3</v>
      </c>
    </row>
    <row r="17" spans="4:13" x14ac:dyDescent="0.25">
      <c r="D17" s="4"/>
      <c r="E17" s="4" t="s">
        <v>13</v>
      </c>
      <c r="F17" s="6">
        <v>6.5</v>
      </c>
      <c r="G17" s="6">
        <v>5.7</v>
      </c>
      <c r="H17" s="6">
        <v>3.6</v>
      </c>
      <c r="I17" s="6">
        <v>2.8</v>
      </c>
      <c r="J17" s="6">
        <v>2.2000000000000002</v>
      </c>
      <c r="K17" s="6">
        <v>1.2</v>
      </c>
    </row>
    <row r="18" spans="4:13" x14ac:dyDescent="0.25">
      <c r="D18" s="4"/>
      <c r="E18" s="4" t="s">
        <v>14</v>
      </c>
      <c r="F18" s="1">
        <v>960</v>
      </c>
      <c r="G18" s="1">
        <v>928</v>
      </c>
      <c r="H18" s="1">
        <v>1041</v>
      </c>
      <c r="I18" s="1">
        <v>977</v>
      </c>
      <c r="J18" s="1">
        <v>1084</v>
      </c>
      <c r="K18" s="1">
        <v>1055</v>
      </c>
    </row>
    <row r="19" spans="4:13" x14ac:dyDescent="0.25">
      <c r="D19" s="4"/>
      <c r="E19" s="4" t="s">
        <v>65</v>
      </c>
      <c r="F19" s="16">
        <f>F16-F17</f>
        <v>6</v>
      </c>
      <c r="G19" s="16">
        <f t="shared" ref="G19:K19" si="1">G16-G17</f>
        <v>5.3</v>
      </c>
      <c r="H19" s="16">
        <f t="shared" si="1"/>
        <v>5.4</v>
      </c>
      <c r="I19" s="16">
        <f t="shared" si="1"/>
        <v>4.2</v>
      </c>
      <c r="J19" s="16">
        <f t="shared" si="1"/>
        <v>3.8</v>
      </c>
      <c r="K19" s="16">
        <f t="shared" si="1"/>
        <v>1.8</v>
      </c>
      <c r="M19" t="s">
        <v>20</v>
      </c>
    </row>
    <row r="20" spans="4:13" x14ac:dyDescent="0.25">
      <c r="D20" s="4"/>
      <c r="E20" s="4" t="s">
        <v>66</v>
      </c>
      <c r="F20" s="16">
        <f>F19-$F$7</f>
        <v>5</v>
      </c>
      <c r="G20" s="16">
        <f t="shared" ref="G20:K20" si="2">G19-$F$7</f>
        <v>4.3</v>
      </c>
      <c r="H20" s="16">
        <f t="shared" si="2"/>
        <v>4.4000000000000004</v>
      </c>
      <c r="I20" s="16">
        <f t="shared" si="2"/>
        <v>3.2</v>
      </c>
      <c r="J20" s="16">
        <f t="shared" si="2"/>
        <v>2.8</v>
      </c>
      <c r="K20" s="16">
        <f t="shared" si="2"/>
        <v>0.8</v>
      </c>
    </row>
    <row r="21" spans="4:13" x14ac:dyDescent="0.25">
      <c r="D21" s="4"/>
      <c r="E21" s="4"/>
      <c r="F21" s="4"/>
      <c r="G21" s="4"/>
      <c r="H21" s="4"/>
      <c r="I21" s="4"/>
      <c r="J21" s="4"/>
      <c r="K21" s="4"/>
    </row>
    <row r="22" spans="4:13" x14ac:dyDescent="0.25">
      <c r="D22" s="4"/>
      <c r="I22" s="4"/>
      <c r="J22" s="4"/>
      <c r="K22" s="4"/>
    </row>
    <row r="23" spans="4:13" x14ac:dyDescent="0.25">
      <c r="D23" s="4"/>
      <c r="E23" s="4" t="s">
        <v>15</v>
      </c>
      <c r="F23" s="7">
        <f>SUMPRODUCT(F10:K11,F19:K20)</f>
        <v>5961.6</v>
      </c>
      <c r="G23" s="4"/>
      <c r="H23" s="4"/>
      <c r="I23" s="4"/>
      <c r="J23" s="4"/>
      <c r="K23" s="4"/>
    </row>
    <row r="24" spans="4:13" x14ac:dyDescent="0.25">
      <c r="D24" s="4"/>
      <c r="E24" s="4"/>
      <c r="F24" s="4"/>
      <c r="G24" s="4"/>
      <c r="H24" s="4" t="s">
        <v>9</v>
      </c>
      <c r="I24" s="4"/>
      <c r="J24" s="4"/>
      <c r="K24" s="4"/>
    </row>
    <row r="25" spans="4:13" x14ac:dyDescent="0.25">
      <c r="E25" s="4" t="s">
        <v>16</v>
      </c>
      <c r="F25" s="2">
        <f>SUMPRODUCT($F$12:$K$12,F14:K14)</f>
        <v>4500</v>
      </c>
      <c r="G25" s="4" t="s">
        <v>17</v>
      </c>
      <c r="H25" s="1">
        <v>4500</v>
      </c>
      <c r="I25" s="4"/>
      <c r="J25" s="4"/>
      <c r="K25" s="4"/>
    </row>
    <row r="26" spans="4:13" x14ac:dyDescent="0.25">
      <c r="E26" s="4" t="s">
        <v>18</v>
      </c>
      <c r="F26" s="2">
        <f>SUMPRODUCT($F$12:$K$12,F15:K15)</f>
        <v>1330.4</v>
      </c>
      <c r="G26" s="4" t="s">
        <v>17</v>
      </c>
      <c r="H26" s="1">
        <v>1600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0:K27"/>
  <sheetViews>
    <sheetView workbookViewId="0"/>
  </sheetViews>
  <sheetFormatPr defaultRowHeight="15" x14ac:dyDescent="0.25"/>
  <cols>
    <col min="4" max="4" width="9" customWidth="1"/>
    <col min="5" max="5" width="18.28515625" bestFit="1" customWidth="1"/>
    <col min="6" max="7" width="10.5703125" bestFit="1" customWidth="1"/>
    <col min="8" max="8" width="14.7109375" customWidth="1"/>
    <col min="9" max="9" width="11.140625" customWidth="1"/>
  </cols>
  <sheetData>
    <row r="10" spans="4:11" x14ac:dyDescent="0.25">
      <c r="D10" t="s">
        <v>33</v>
      </c>
      <c r="E10" s="6">
        <v>160</v>
      </c>
      <c r="H10" s="10" t="s">
        <v>35</v>
      </c>
      <c r="I10" s="7">
        <f>E10*(I12+I13)+E11*I14</f>
        <v>4440</v>
      </c>
      <c r="K10" t="s">
        <v>20</v>
      </c>
    </row>
    <row r="11" spans="4:11" x14ac:dyDescent="0.25">
      <c r="D11" t="s">
        <v>34</v>
      </c>
      <c r="E11" s="6">
        <v>70</v>
      </c>
      <c r="H11" s="14" t="s">
        <v>57</v>
      </c>
    </row>
    <row r="12" spans="4:11" x14ac:dyDescent="0.25">
      <c r="D12" t="s">
        <v>63</v>
      </c>
      <c r="E12" s="1">
        <v>4</v>
      </c>
      <c r="H12" s="9" t="s">
        <v>54</v>
      </c>
      <c r="I12" s="1">
        <v>12</v>
      </c>
      <c r="J12" t="s">
        <v>58</v>
      </c>
    </row>
    <row r="13" spans="4:11" x14ac:dyDescent="0.25">
      <c r="H13" s="9" t="s">
        <v>55</v>
      </c>
      <c r="I13" s="1">
        <v>14</v>
      </c>
      <c r="J13" t="s">
        <v>59</v>
      </c>
    </row>
    <row r="14" spans="4:11" x14ac:dyDescent="0.25">
      <c r="H14" t="s">
        <v>60</v>
      </c>
      <c r="I14" s="1">
        <v>4</v>
      </c>
      <c r="J14" t="s">
        <v>61</v>
      </c>
    </row>
    <row r="16" spans="4:11" x14ac:dyDescent="0.25">
      <c r="F16">
        <f>I12</f>
        <v>12</v>
      </c>
      <c r="G16">
        <f>I13</f>
        <v>14</v>
      </c>
      <c r="H16">
        <f>I14</f>
        <v>4</v>
      </c>
    </row>
    <row r="17" spans="2:8" x14ac:dyDescent="0.25">
      <c r="B17" t="s">
        <v>56</v>
      </c>
      <c r="D17" t="s">
        <v>21</v>
      </c>
      <c r="E17" t="s">
        <v>22</v>
      </c>
      <c r="F17" s="9" t="s">
        <v>54</v>
      </c>
      <c r="G17" s="9" t="s">
        <v>55</v>
      </c>
      <c r="H17" t="s">
        <v>60</v>
      </c>
    </row>
    <row r="18" spans="2:8" x14ac:dyDescent="0.25">
      <c r="B18" s="5">
        <f>SUMPRODUCT($F$16:$H$16,$F18:$H18)</f>
        <v>12</v>
      </c>
      <c r="C18" t="s">
        <v>62</v>
      </c>
      <c r="D18" s="1">
        <v>8</v>
      </c>
      <c r="E18" s="8" t="s">
        <v>23</v>
      </c>
      <c r="F18" s="1">
        <v>1</v>
      </c>
      <c r="G18" s="1">
        <v>0</v>
      </c>
      <c r="H18" s="1">
        <v>0</v>
      </c>
    </row>
    <row r="19" spans="2:8" x14ac:dyDescent="0.25">
      <c r="B19" s="5">
        <f t="shared" ref="B19:B27" si="0">SUMPRODUCT($F$16:$H$16,$F19:$H19)</f>
        <v>26</v>
      </c>
      <c r="C19" t="s">
        <v>62</v>
      </c>
      <c r="D19" s="1">
        <v>16</v>
      </c>
      <c r="E19" s="9" t="s">
        <v>24</v>
      </c>
      <c r="F19" s="1">
        <v>1</v>
      </c>
      <c r="G19" s="1">
        <v>1</v>
      </c>
      <c r="H19" s="1">
        <v>0</v>
      </c>
    </row>
    <row r="20" spans="2:8" x14ac:dyDescent="0.25">
      <c r="B20" s="5">
        <f t="shared" si="0"/>
        <v>30</v>
      </c>
      <c r="C20" t="s">
        <v>62</v>
      </c>
      <c r="D20" s="1">
        <v>12</v>
      </c>
      <c r="E20" s="9" t="s">
        <v>25</v>
      </c>
      <c r="F20" s="1">
        <v>1</v>
      </c>
      <c r="G20" s="1">
        <v>1</v>
      </c>
      <c r="H20" s="1">
        <v>1</v>
      </c>
    </row>
    <row r="21" spans="2:8" x14ac:dyDescent="0.25">
      <c r="B21" s="5">
        <f t="shared" si="0"/>
        <v>30</v>
      </c>
      <c r="C21" t="s">
        <v>62</v>
      </c>
      <c r="D21" s="1">
        <v>8</v>
      </c>
      <c r="E21" s="9" t="s">
        <v>26</v>
      </c>
      <c r="F21" s="1">
        <v>1</v>
      </c>
      <c r="G21" s="1">
        <v>1</v>
      </c>
      <c r="H21" s="1">
        <v>1</v>
      </c>
    </row>
    <row r="22" spans="2:8" x14ac:dyDescent="0.25">
      <c r="B22" s="5">
        <f t="shared" si="0"/>
        <v>18</v>
      </c>
      <c r="C22" t="s">
        <v>62</v>
      </c>
      <c r="D22" s="1">
        <v>18</v>
      </c>
      <c r="E22" s="9" t="s">
        <v>27</v>
      </c>
      <c r="F22" s="1">
        <v>0</v>
      </c>
      <c r="G22" s="1">
        <v>1</v>
      </c>
      <c r="H22" s="1">
        <v>1</v>
      </c>
    </row>
    <row r="23" spans="2:8" x14ac:dyDescent="0.25">
      <c r="B23" s="5">
        <f t="shared" si="0"/>
        <v>16</v>
      </c>
      <c r="C23" t="s">
        <v>62</v>
      </c>
      <c r="D23" s="1">
        <v>16</v>
      </c>
      <c r="E23" s="9" t="s">
        <v>28</v>
      </c>
      <c r="F23" s="1">
        <v>1</v>
      </c>
      <c r="G23" s="1">
        <v>0</v>
      </c>
      <c r="H23" s="1">
        <v>1</v>
      </c>
    </row>
    <row r="24" spans="2:8" x14ac:dyDescent="0.25">
      <c r="B24" s="5">
        <f t="shared" si="0"/>
        <v>26</v>
      </c>
      <c r="C24" t="s">
        <v>62</v>
      </c>
      <c r="D24" s="1">
        <v>10</v>
      </c>
      <c r="E24" s="9" t="s">
        <v>29</v>
      </c>
      <c r="F24" s="1">
        <v>1</v>
      </c>
      <c r="G24" s="1">
        <v>1</v>
      </c>
      <c r="H24" s="1">
        <v>0</v>
      </c>
    </row>
    <row r="25" spans="2:8" x14ac:dyDescent="0.25">
      <c r="B25" s="5">
        <f t="shared" si="0"/>
        <v>26</v>
      </c>
      <c r="C25" t="s">
        <v>62</v>
      </c>
      <c r="D25" s="1">
        <v>8</v>
      </c>
      <c r="E25" s="9" t="s">
        <v>30</v>
      </c>
      <c r="F25" s="1">
        <v>1</v>
      </c>
      <c r="G25" s="1">
        <v>1</v>
      </c>
      <c r="H25" s="1">
        <v>0</v>
      </c>
    </row>
    <row r="26" spans="2:8" x14ac:dyDescent="0.25">
      <c r="B26" s="5">
        <f t="shared" si="0"/>
        <v>26</v>
      </c>
      <c r="C26" t="s">
        <v>62</v>
      </c>
      <c r="D26" s="1">
        <v>8</v>
      </c>
      <c r="E26" s="8" t="s">
        <v>31</v>
      </c>
      <c r="F26" s="1">
        <v>1</v>
      </c>
      <c r="G26" s="1">
        <v>1</v>
      </c>
      <c r="H26" s="1">
        <v>0</v>
      </c>
    </row>
    <row r="27" spans="2:8" x14ac:dyDescent="0.25">
      <c r="B27" s="5">
        <f t="shared" si="0"/>
        <v>14</v>
      </c>
      <c r="C27" t="s">
        <v>62</v>
      </c>
      <c r="D27" s="1">
        <v>10</v>
      </c>
      <c r="E27" s="9" t="s">
        <v>32</v>
      </c>
      <c r="F27" s="1">
        <v>0</v>
      </c>
      <c r="G27" s="1">
        <v>1</v>
      </c>
      <c r="H27" s="1">
        <v>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12:L28"/>
  <sheetViews>
    <sheetView tabSelected="1" workbookViewId="0"/>
  </sheetViews>
  <sheetFormatPr defaultRowHeight="15" x14ac:dyDescent="0.25"/>
  <cols>
    <col min="4" max="4" width="9" customWidth="1"/>
    <col min="5" max="5" width="18.28515625" bestFit="1" customWidth="1"/>
    <col min="6" max="6" width="14.28515625" bestFit="1" customWidth="1"/>
    <col min="7" max="7" width="11.5703125" bestFit="1" customWidth="1"/>
    <col min="8" max="8" width="14.7109375" customWidth="1"/>
    <col min="9" max="9" width="12.42578125" customWidth="1"/>
  </cols>
  <sheetData>
    <row r="12" spans="5:12" x14ac:dyDescent="0.25">
      <c r="G12" t="s">
        <v>36</v>
      </c>
      <c r="H12" t="s">
        <v>37</v>
      </c>
      <c r="I12" t="s">
        <v>38</v>
      </c>
      <c r="J12" t="s">
        <v>39</v>
      </c>
      <c r="L12" t="s">
        <v>9</v>
      </c>
    </row>
    <row r="13" spans="5:12" x14ac:dyDescent="0.25">
      <c r="E13" t="s">
        <v>40</v>
      </c>
      <c r="F13" t="s">
        <v>36</v>
      </c>
      <c r="G13" s="1">
        <v>120</v>
      </c>
      <c r="H13" s="1">
        <v>0</v>
      </c>
      <c r="I13" s="1">
        <v>0</v>
      </c>
      <c r="J13" s="5">
        <f>SUM(G13:I13)</f>
        <v>120</v>
      </c>
      <c r="K13" t="s">
        <v>17</v>
      </c>
      <c r="L13" s="1">
        <v>140</v>
      </c>
    </row>
    <row r="14" spans="5:12" x14ac:dyDescent="0.25">
      <c r="F14" t="s">
        <v>41</v>
      </c>
      <c r="G14" s="1">
        <v>0</v>
      </c>
      <c r="H14" s="1">
        <v>60</v>
      </c>
      <c r="I14" s="1">
        <v>80</v>
      </c>
      <c r="J14" s="5">
        <f>SUM(G14:I14)</f>
        <v>140</v>
      </c>
      <c r="K14" t="s">
        <v>17</v>
      </c>
      <c r="L14" s="1">
        <v>140</v>
      </c>
    </row>
    <row r="15" spans="5:12" x14ac:dyDescent="0.25">
      <c r="F15" t="s">
        <v>38</v>
      </c>
      <c r="G15" s="1">
        <v>0</v>
      </c>
      <c r="H15" s="1">
        <v>0</v>
      </c>
      <c r="I15" s="1">
        <v>80</v>
      </c>
      <c r="J15" s="5">
        <f>SUM(G15:I15)</f>
        <v>80</v>
      </c>
      <c r="K15" t="s">
        <v>17</v>
      </c>
      <c r="L15" s="1">
        <v>80</v>
      </c>
    </row>
    <row r="16" spans="5:12" x14ac:dyDescent="0.25">
      <c r="F16" t="s">
        <v>42</v>
      </c>
      <c r="G16" s="1">
        <v>0</v>
      </c>
      <c r="H16" s="1">
        <v>80</v>
      </c>
      <c r="I16" s="1">
        <v>0</v>
      </c>
      <c r="J16" s="5">
        <f>SUM(G16:I16)</f>
        <v>80</v>
      </c>
      <c r="K16" t="s">
        <v>17</v>
      </c>
      <c r="L16" s="1">
        <v>80</v>
      </c>
    </row>
    <row r="17" spans="5:9" x14ac:dyDescent="0.25">
      <c r="F17" t="s">
        <v>43</v>
      </c>
      <c r="G17" s="5">
        <f>SUM(G13:G16)</f>
        <v>120</v>
      </c>
      <c r="H17" s="5">
        <f>SUM(H13:H16)</f>
        <v>140</v>
      </c>
      <c r="I17" s="5">
        <f>SUM(I13:I16)</f>
        <v>160</v>
      </c>
    </row>
    <row r="18" spans="5:9" x14ac:dyDescent="0.25">
      <c r="G18" t="s">
        <v>44</v>
      </c>
      <c r="H18" t="s">
        <v>44</v>
      </c>
      <c r="I18" t="s">
        <v>44</v>
      </c>
    </row>
    <row r="19" spans="5:9" x14ac:dyDescent="0.25">
      <c r="F19" t="s">
        <v>21</v>
      </c>
      <c r="G19" s="1">
        <v>120</v>
      </c>
      <c r="H19" s="1">
        <v>140</v>
      </c>
      <c r="I19" s="1">
        <v>160</v>
      </c>
    </row>
    <row r="20" spans="5:9" x14ac:dyDescent="0.25">
      <c r="E20" t="s">
        <v>45</v>
      </c>
    </row>
    <row r="21" spans="5:9" x14ac:dyDescent="0.25">
      <c r="E21" t="s">
        <v>46</v>
      </c>
      <c r="H21" t="s">
        <v>47</v>
      </c>
    </row>
    <row r="22" spans="5:9" x14ac:dyDescent="0.25">
      <c r="E22" t="s">
        <v>48</v>
      </c>
      <c r="G22" t="s">
        <v>36</v>
      </c>
      <c r="H22" t="s">
        <v>37</v>
      </c>
      <c r="I22" t="s">
        <v>38</v>
      </c>
    </row>
    <row r="23" spans="5:9" x14ac:dyDescent="0.25">
      <c r="E23" t="s">
        <v>40</v>
      </c>
      <c r="F23" t="s">
        <v>36</v>
      </c>
      <c r="G23" s="6">
        <v>5000</v>
      </c>
      <c r="H23" s="6">
        <v>7000</v>
      </c>
      <c r="I23" s="6">
        <v>10000</v>
      </c>
    </row>
    <row r="24" spans="5:9" x14ac:dyDescent="0.25">
      <c r="F24" t="s">
        <v>41</v>
      </c>
      <c r="G24" s="6">
        <v>7000</v>
      </c>
      <c r="H24" s="6">
        <v>5000</v>
      </c>
      <c r="I24" s="6">
        <v>6000</v>
      </c>
    </row>
    <row r="25" spans="5:9" x14ac:dyDescent="0.25">
      <c r="F25" t="s">
        <v>38</v>
      </c>
      <c r="G25" s="6">
        <v>10000</v>
      </c>
      <c r="H25" s="6">
        <v>6000</v>
      </c>
      <c r="I25" s="6">
        <v>5000</v>
      </c>
    </row>
    <row r="26" spans="5:9" x14ac:dyDescent="0.25">
      <c r="F26" t="s">
        <v>42</v>
      </c>
      <c r="G26" s="6">
        <v>6000</v>
      </c>
      <c r="H26" s="6">
        <v>5500</v>
      </c>
      <c r="I26" s="6">
        <v>9000</v>
      </c>
    </row>
    <row r="28" spans="5:9" x14ac:dyDescent="0.25">
      <c r="E28" t="s">
        <v>49</v>
      </c>
      <c r="F28" s="13">
        <f>SUMPRODUCT(G23:I26,G13:I16)</f>
        <v>2220000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ReadMeFirst</vt:lpstr>
      <vt:lpstr>P1</vt:lpstr>
      <vt:lpstr>P2</vt:lpstr>
      <vt:lpstr>P3</vt:lpstr>
    </vt:vector>
  </TitlesOfParts>
  <Company>California State University, Fullerton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Kalczynski</dc:creator>
  <cp:lastModifiedBy>reach</cp:lastModifiedBy>
  <dcterms:created xsi:type="dcterms:W3CDTF">2014-08-11T12:20:33Z</dcterms:created>
  <dcterms:modified xsi:type="dcterms:W3CDTF">2018-08-27T19:04:18Z</dcterms:modified>
</cp:coreProperties>
</file>