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2023\Stefan Ionescu LEW\Sustainable Development of Railway Transport. Assessing the Impact of Electrified Lines on Greenhouse Gas Emissions\17.08.2023\"/>
    </mc:Choice>
  </mc:AlternateContent>
  <xr:revisionPtr revIDLastSave="0" documentId="13_ncr:1_{34536BFD-3EE5-4F7D-AB5A-4614243D51C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ummary" sheetId="1" r:id="rId1"/>
    <sheet name="Structure" sheetId="2" r:id="rId2"/>
    <sheet name="Railway" sheetId="6" r:id="rId3"/>
    <sheet name="GHG transp" sheetId="3" r:id="rId4"/>
    <sheet name="Spain" sheetId="7" r:id="rId5"/>
    <sheet name="Italy" sheetId="8" r:id="rId6"/>
    <sheet name="France" sheetId="9" r:id="rId7"/>
    <sheet name="Romania" sheetId="10" r:id="rId8"/>
    <sheet name="Grafice 2021" sheetId="4" r:id="rId9"/>
    <sheet name="Luxembourg" sheetId="11" r:id="rId10"/>
    <sheet name="Slovenia" sheetId="12" r:id="rId11"/>
    <sheet name="Estonia" sheetId="13" r:id="rId12"/>
  </sheets>
  <definedNames>
    <definedName name="_xlnm._FilterDatabase" localSheetId="8" hidden="1">'Grafice 2021'!$A$10:$M$38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N63" i="6"/>
  <c r="M63" i="6"/>
  <c r="N62" i="6"/>
  <c r="M62" i="6"/>
  <c r="M61" i="6"/>
  <c r="N61" i="6" s="1"/>
  <c r="N60" i="6"/>
  <c r="M60" i="6"/>
  <c r="N59" i="6"/>
  <c r="M59" i="6"/>
  <c r="N58" i="6"/>
  <c r="M58" i="6"/>
  <c r="M57" i="6"/>
  <c r="N57" i="6" s="1"/>
  <c r="N56" i="6"/>
  <c r="M56" i="6"/>
  <c r="N55" i="6"/>
  <c r="M55" i="6"/>
  <c r="N54" i="6"/>
  <c r="M54" i="6"/>
  <c r="M53" i="6"/>
  <c r="N53" i="6" s="1"/>
  <c r="N52" i="6"/>
  <c r="M52" i="6"/>
  <c r="N51" i="6"/>
  <c r="M51" i="6"/>
  <c r="N50" i="6"/>
  <c r="M50" i="6"/>
  <c r="M49" i="6"/>
  <c r="N49" i="6" s="1"/>
  <c r="N48" i="6"/>
  <c r="M48" i="6"/>
  <c r="N47" i="6"/>
  <c r="M47" i="6"/>
  <c r="N46" i="6"/>
  <c r="M46" i="6"/>
  <c r="M45" i="6"/>
  <c r="N45" i="6" s="1"/>
  <c r="N44" i="6"/>
  <c r="M44" i="6"/>
  <c r="N43" i="6"/>
  <c r="M43" i="6"/>
  <c r="N42" i="6"/>
  <c r="M42" i="6"/>
  <c r="M41" i="6"/>
  <c r="N41" i="6" s="1"/>
  <c r="F41" i="6"/>
  <c r="E41" i="6"/>
  <c r="N40" i="6"/>
  <c r="M40" i="6"/>
  <c r="N34" i="6"/>
  <c r="M34" i="6"/>
  <c r="M33" i="6"/>
  <c r="N33" i="6" s="1"/>
  <c r="M32" i="6"/>
  <c r="N32" i="6" s="1"/>
  <c r="N31" i="6"/>
  <c r="M31" i="6"/>
  <c r="N30" i="6"/>
  <c r="M30" i="6"/>
  <c r="M29" i="6"/>
  <c r="N29" i="6" s="1"/>
  <c r="M28" i="6"/>
  <c r="N28" i="6" s="1"/>
  <c r="N27" i="6"/>
  <c r="M27" i="6"/>
  <c r="N26" i="6"/>
  <c r="M26" i="6"/>
  <c r="M25" i="6"/>
  <c r="N25" i="6" s="1"/>
  <c r="M24" i="6"/>
  <c r="N24" i="6" s="1"/>
  <c r="N23" i="6"/>
  <c r="M23" i="6"/>
  <c r="N22" i="6"/>
  <c r="M22" i="6"/>
  <c r="M21" i="6"/>
  <c r="N21" i="6" s="1"/>
  <c r="M20" i="6"/>
  <c r="N20" i="6" s="1"/>
  <c r="N19" i="6"/>
  <c r="M19" i="6"/>
  <c r="N18" i="6"/>
  <c r="M18" i="6"/>
  <c r="M17" i="6"/>
  <c r="N17" i="6" s="1"/>
  <c r="M16" i="6"/>
  <c r="N16" i="6" s="1"/>
  <c r="N15" i="6"/>
  <c r="M15" i="6"/>
  <c r="N14" i="6"/>
  <c r="M14" i="6"/>
  <c r="M13" i="6"/>
  <c r="N13" i="6" s="1"/>
  <c r="M12" i="6"/>
  <c r="N12" i="6" s="1"/>
  <c r="F12" i="6"/>
  <c r="E12" i="6"/>
  <c r="N11" i="6"/>
  <c r="M11" i="6"/>
  <c r="L31" i="4" l="1"/>
  <c r="M31" i="4" s="1"/>
  <c r="L24" i="4"/>
  <c r="M24" i="4" s="1"/>
  <c r="L32" i="4"/>
  <c r="M32" i="4" s="1"/>
  <c r="L35" i="4"/>
  <c r="M35" i="4" s="1"/>
  <c r="L21" i="4"/>
  <c r="M21" i="4" s="1"/>
  <c r="L25" i="4"/>
  <c r="M25" i="4" s="1"/>
  <c r="L17" i="4"/>
  <c r="M17" i="4" s="1"/>
  <c r="L22" i="4"/>
  <c r="M22" i="4" s="1"/>
  <c r="L20" i="4"/>
  <c r="M20" i="4" s="1"/>
  <c r="L38" i="4"/>
  <c r="M38" i="4" s="1"/>
  <c r="L28" i="4"/>
  <c r="M28" i="4" s="1"/>
  <c r="L36" i="4"/>
  <c r="M36" i="4" s="1"/>
  <c r="L16" i="4"/>
  <c r="M16" i="4" s="1"/>
  <c r="L30" i="4"/>
  <c r="M30" i="4" s="1"/>
  <c r="L37" i="4"/>
  <c r="M37" i="4" s="1"/>
  <c r="L13" i="4"/>
  <c r="M13" i="4" s="1"/>
  <c r="L33" i="4"/>
  <c r="M33" i="4" s="1"/>
  <c r="L14" i="4"/>
  <c r="M14" i="4" s="1"/>
  <c r="L12" i="4"/>
  <c r="M12" i="4" s="1"/>
  <c r="L23" i="4"/>
  <c r="M23" i="4" s="1"/>
  <c r="L27" i="4"/>
  <c r="M27" i="4" s="1"/>
  <c r="L34" i="4"/>
  <c r="M34" i="4" s="1"/>
  <c r="L15" i="4"/>
  <c r="M15" i="4" s="1"/>
  <c r="L26" i="4"/>
  <c r="M26" i="4" s="1"/>
  <c r="L18" i="4"/>
  <c r="M18" i="4" s="1"/>
  <c r="L19" i="4"/>
  <c r="M19" i="4" s="1"/>
  <c r="L29" i="4"/>
  <c r="M29" i="4" s="1"/>
  <c r="L11" i="4"/>
  <c r="M11" i="4" s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N11" i="3"/>
  <c r="M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11" i="3"/>
</calcChain>
</file>

<file path=xl/sharedStrings.xml><?xml version="1.0" encoding="utf-8"?>
<sst xmlns="http://schemas.openxmlformats.org/spreadsheetml/2006/main" count="570" uniqueCount="121">
  <si>
    <t>Air emissions accounts by NACE Rev. 2 activity [ENV_AC_AINAH_R2__custom_7234726]</t>
  </si>
  <si>
    <t>Open product page</t>
  </si>
  <si>
    <t>Open in Data Browser</t>
  </si>
  <si>
    <t xml:space="preserve">Description: </t>
  </si>
  <si>
    <t>-</t>
  </si>
  <si>
    <t xml:space="preserve">Last update of data: </t>
  </si>
  <si>
    <t>20/12/2022 23:00</t>
  </si>
  <si>
    <t xml:space="preserve">Last change of data structure: </t>
  </si>
  <si>
    <t>Institutional source(s)</t>
  </si>
  <si>
    <t>Eurostat</t>
  </si>
  <si>
    <t>Contents</t>
  </si>
  <si>
    <t>Time frequency</t>
  </si>
  <si>
    <t>Air pollutants and greenhouse gases</t>
  </si>
  <si>
    <t>Statistical classification of economic activities in the European Community (NACE Rev. 2)</t>
  </si>
  <si>
    <t>Unit of measure</t>
  </si>
  <si>
    <t>Sheet 1</t>
  </si>
  <si>
    <t>Annual</t>
  </si>
  <si>
    <t>Greenhouse gases (CO2, N2O in CO2 equivalent, CH4 in CO2 equivalent, HFC in CO2 equivalent, PFC in CO2 equivalent, SF6 in CO2 equivalent, NF3 in CO2 equivalent)</t>
  </si>
  <si>
    <t>Land transport and transport via pipelines</t>
  </si>
  <si>
    <t>Tonne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</si>
  <si>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</si>
  <si>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</si>
  <si>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</si>
  <si>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</si>
  <si>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</si>
  <si>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</si>
  <si>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</si>
  <si>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</si>
  <si>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</si>
  <si>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</si>
  <si>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</si>
  <si>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</si>
  <si>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</si>
  <si>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</si>
  <si>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</si>
  <si>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</si>
  <si>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</si>
  <si>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</si>
  <si>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</si>
  <si>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</si>
  <si>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</si>
  <si>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</si>
  <si>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</si>
  <si>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</si>
  <si>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</si>
  <si>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</si>
  <si>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</si>
  <si>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</si>
  <si>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</si>
  <si>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</si>
  <si>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</si>
  <si>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</si>
  <si>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</si>
  <si>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Time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</si>
  <si>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</si>
  <si>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</si>
  <si>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</si>
  <si>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</si>
  <si>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</si>
  <si>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</si>
  <si>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</si>
  <si>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</si>
  <si>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</si>
  <si>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</si>
  <si>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Data extracted on 24/08/2023 09:26:11 from [ESTAT]</t>
  </si>
  <si>
    <t xml:space="preserve">Dataset: </t>
  </si>
  <si>
    <t xml:space="preserve">Last updated: </t>
  </si>
  <si>
    <t>TIME</t>
  </si>
  <si>
    <t>s</t>
  </si>
  <si>
    <t>e</t>
  </si>
  <si>
    <t>b</t>
  </si>
  <si>
    <t>Special value</t>
  </si>
  <si>
    <t>:</t>
  </si>
  <si>
    <t>not available</t>
  </si>
  <si>
    <t>Available flags:</t>
  </si>
  <si>
    <t>break in time series</t>
  </si>
  <si>
    <t>estimated</t>
  </si>
  <si>
    <t>Eurostat estimate</t>
  </si>
  <si>
    <t>EU</t>
  </si>
  <si>
    <t>2012-2021</t>
  </si>
  <si>
    <t>2012-2021 %</t>
  </si>
  <si>
    <t>Data extracted on 17/08/2023 12:34:45 from [ESTAT]</t>
  </si>
  <si>
    <t>Railway transport - length of electrified lines, by type of current [RAIL_IF_ELECTRI__custom_7181972]</t>
  </si>
  <si>
    <t>Kilometre</t>
  </si>
  <si>
    <t>Total</t>
  </si>
  <si>
    <t>Type of current</t>
  </si>
  <si>
    <t>Country</t>
  </si>
  <si>
    <t>percentage change</t>
  </si>
  <si>
    <t>05/07/2023 23:00</t>
  </si>
  <si>
    <t>perc</t>
  </si>
  <si>
    <t>km</t>
  </si>
  <si>
    <t>tonne</t>
  </si>
  <si>
    <t>ghg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</si>
  <si>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</si>
  <si>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</si>
  <si>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</si>
  <si>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</si>
  <si>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</si>
  <si>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</si>
  <si>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</si>
  <si>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</si>
  <si>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</si>
  <si>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</si>
  <si>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</si>
  <si>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</si>
  <si>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</si>
  <si>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</si>
  <si>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</si>
  <si>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</si>
  <si>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</si>
  <si>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</si>
  <si>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</si>
  <si>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</si>
  <si>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</si>
  <si>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</si>
  <si>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</si>
  <si>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</si>
  <si>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</si>
  <si>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tonne</t>
  </si>
  <si>
    <t>Residuals</t>
  </si>
  <si>
    <t>Predicted ghg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</si>
</sst>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10"/>
      <color indexed="9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i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/>
    </xf>
    <xf numFmtId="3" fontId="2" fillId="0" borderId="0" xfId="0" applyNumberFormat="1" applyFont="1" applyAlignment="1">
      <alignment horizontal="right" vertical="center" shrinkToFit="1"/>
    </xf>
    <xf numFmtId="3" fontId="2" fillId="4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1" fontId="2" fillId="4" borderId="0" xfId="0" applyNumberFormat="1" applyFont="1" applyFill="1" applyAlignment="1">
      <alignment horizontal="right" vertical="center" shrinkToFit="1"/>
    </xf>
    <xf numFmtId="1" fontId="2" fillId="0" borderId="0" xfId="0" applyNumberFormat="1" applyFont="1" applyAlignment="1">
      <alignment horizontal="right" vertical="center" shrinkToFit="1"/>
    </xf>
    <xf numFmtId="0" fontId="3" fillId="2" borderId="3" xfId="0" applyFont="1" applyFill="1" applyBorder="1" applyAlignment="1">
      <alignment horizontal="left" vertical="center"/>
    </xf>
    <xf numFmtId="1" fontId="0" fillId="0" borderId="0" xfId="0" applyNumberFormat="1"/>
    <xf numFmtId="10" fontId="0" fillId="0" borderId="0" xfId="0" applyNumberFormat="1"/>
    <xf numFmtId="3" fontId="0" fillId="0" borderId="0" xfId="0" applyNumberFormat="1"/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1" fontId="7" fillId="0" borderId="1" xfId="0" applyNumberFormat="1" applyFont="1" applyBorder="1" applyAlignment="1">
      <alignment horizontal="right" vertical="center" shrinkToFit="1"/>
    </xf>
    <xf numFmtId="1" fontId="8" fillId="0" borderId="1" xfId="0" applyNumberFormat="1" applyFont="1" applyBorder="1" applyAlignment="1">
      <alignment horizontal="right" vertical="center" shrinkToFit="1"/>
    </xf>
    <xf numFmtId="1" fontId="0" fillId="0" borderId="1" xfId="0" applyNumberFormat="1" applyBorder="1"/>
    <xf numFmtId="1" fontId="7" fillId="4" borderId="1" xfId="0" applyNumberFormat="1" applyFont="1" applyFill="1" applyBorder="1" applyAlignment="1">
      <alignment horizontal="right" vertical="center" shrinkToFit="1"/>
    </xf>
    <xf numFmtId="10" fontId="0" fillId="0" borderId="1" xfId="0" applyNumberFormat="1" applyBorder="1"/>
    <xf numFmtId="1" fontId="8" fillId="4" borderId="1" xfId="0" applyNumberFormat="1" applyFont="1" applyFill="1" applyBorder="1" applyAlignment="1">
      <alignment horizontal="right" vertical="center" shrinkToFit="1"/>
    </xf>
    <xf numFmtId="1" fontId="2" fillId="0" borderId="1" xfId="0" applyNumberFormat="1" applyFont="1" applyBorder="1" applyAlignment="1">
      <alignment horizontal="right" vertical="center" shrinkToFit="1"/>
    </xf>
    <xf numFmtId="1" fontId="2" fillId="4" borderId="1" xfId="0" applyNumberFormat="1" applyFont="1" applyFill="1" applyBorder="1" applyAlignment="1">
      <alignment horizontal="right" vertical="center" shrinkToFit="1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Continuous"/>
    </xf>
    <xf numFmtId="0" fontId="0" fillId="5" borderId="4" xfId="0" applyFill="1" applyBorder="1"/>
    <xf numFmtId="0" fontId="0" fillId="5" borderId="0" xfId="0" applyFill="1"/>
    <xf numFmtId="0" fontId="2" fillId="0" borderId="0" xfId="0" applyFont="1" applyAlignment="1">
      <alignment horizontal="left" vertical="top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Spain!$B$1</c:f>
              <c:strCache>
                <c:ptCount val="1"/>
                <c:pt idx="0">
                  <c:v>tonne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00399747929649"/>
                  <c:y val="-0.30397200349956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Spain!$A$2:$A$11</c:f>
              <c:numCache>
                <c:formatCode>0</c:formatCode>
                <c:ptCount val="10"/>
                <c:pt idx="0">
                  <c:v>8786</c:v>
                </c:pt>
                <c:pt idx="1">
                  <c:v>9275</c:v>
                </c:pt>
                <c:pt idx="2">
                  <c:v>9223</c:v>
                </c:pt>
                <c:pt idx="3">
                  <c:v>9717</c:v>
                </c:pt>
                <c:pt idx="4">
                  <c:v>10383</c:v>
                </c:pt>
                <c:pt idx="5">
                  <c:v>10122</c:v>
                </c:pt>
                <c:pt idx="6">
                  <c:v>9840</c:v>
                </c:pt>
                <c:pt idx="7">
                  <c:v>10251.519</c:v>
                </c:pt>
                <c:pt idx="8">
                  <c:v>10418.519</c:v>
                </c:pt>
                <c:pt idx="9">
                  <c:v>10427.648999999999</c:v>
                </c:pt>
              </c:numCache>
            </c:numRef>
          </c:xVal>
          <c:yVal>
            <c:numRef>
              <c:f>Spain!$B$2:$B$11</c:f>
              <c:numCache>
                <c:formatCode>0</c:formatCode>
                <c:ptCount val="10"/>
                <c:pt idx="0">
                  <c:v>22073990.170000002</c:v>
                </c:pt>
                <c:pt idx="1">
                  <c:v>22115918.02</c:v>
                </c:pt>
                <c:pt idx="2">
                  <c:v>22159116.280000001</c:v>
                </c:pt>
                <c:pt idx="3">
                  <c:v>23519642.949999999</c:v>
                </c:pt>
                <c:pt idx="4">
                  <c:v>24095535.23</c:v>
                </c:pt>
                <c:pt idx="5">
                  <c:v>25040761.300000001</c:v>
                </c:pt>
                <c:pt idx="6">
                  <c:v>24634245.34</c:v>
                </c:pt>
                <c:pt idx="7">
                  <c:v>24934264.440000001</c:v>
                </c:pt>
                <c:pt idx="8">
                  <c:v>22958534.989999998</c:v>
                </c:pt>
                <c:pt idx="9">
                  <c:v>26146615.359999999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A-4E10-A58B-E06843C55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85488"/>
        <c:axId val="2064660928"/>
      </c:scatterChart>
      <c:valAx>
        <c:axId val="20180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60928"/>
        <c:crosses val="autoZero"/>
        <c:crossBetween val="midCat"/>
      </c:valAx>
      <c:valAx>
        <c:axId val="20646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Luxembourg!$B$1</c:f>
              <c:strCache>
                <c:ptCount val="1"/>
                <c:pt idx="0">
                  <c:v>ghg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8608923884514433E-3"/>
                  <c:y val="-0.288819262175561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Luxembourg!$A$2:$A$11</c:f>
              <c:numCache>
                <c:formatCode>0</c:formatCode>
                <c:ptCount val="10"/>
                <c:pt idx="0">
                  <c:v>262</c:v>
                </c:pt>
                <c:pt idx="1">
                  <c:v>262</c:v>
                </c:pt>
                <c:pt idx="2">
                  <c:v>262</c:v>
                </c:pt>
                <c:pt idx="3">
                  <c:v>262</c:v>
                </c:pt>
                <c:pt idx="4">
                  <c:v>262</c:v>
                </c:pt>
                <c:pt idx="5">
                  <c:v>254.32</c:v>
                </c:pt>
                <c:pt idx="6">
                  <c:v>254.32</c:v>
                </c:pt>
                <c:pt idx="7">
                  <c:v>254.32</c:v>
                </c:pt>
                <c:pt idx="8">
                  <c:v>254.32</c:v>
                </c:pt>
                <c:pt idx="9">
                  <c:v>254.32</c:v>
                </c:pt>
              </c:numCache>
            </c:numRef>
          </c:xVal>
          <c:yVal>
            <c:numRef>
              <c:f>Luxembourg!$B$2:$B$11</c:f>
              <c:numCache>
                <c:formatCode>0</c:formatCode>
                <c:ptCount val="10"/>
                <c:pt idx="0">
                  <c:v>268034.90000000002</c:v>
                </c:pt>
                <c:pt idx="1">
                  <c:v>240999.9</c:v>
                </c:pt>
                <c:pt idx="2">
                  <c:v>208999.7</c:v>
                </c:pt>
                <c:pt idx="3">
                  <c:v>210219.3</c:v>
                </c:pt>
                <c:pt idx="4">
                  <c:v>193282.3</c:v>
                </c:pt>
                <c:pt idx="5">
                  <c:v>204760.2</c:v>
                </c:pt>
                <c:pt idx="6">
                  <c:v>185605.3</c:v>
                </c:pt>
                <c:pt idx="7">
                  <c:v>170310.5</c:v>
                </c:pt>
                <c:pt idx="8">
                  <c:v>171026</c:v>
                </c:pt>
                <c:pt idx="9">
                  <c:v>174169.61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4-40A2-A294-1F3DB4F1F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887088"/>
        <c:axId val="1973107088"/>
      </c:scatterChart>
      <c:valAx>
        <c:axId val="18628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07088"/>
        <c:crosses val="autoZero"/>
        <c:crossBetween val="midCat"/>
      </c:valAx>
      <c:valAx>
        <c:axId val="1973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8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Luxembourg!$A$2:$A$11</c:f>
              <c:numCache>
                <c:formatCode>0</c:formatCode>
                <c:ptCount val="10"/>
                <c:pt idx="0">
                  <c:v>262</c:v>
                </c:pt>
                <c:pt idx="1">
                  <c:v>262</c:v>
                </c:pt>
                <c:pt idx="2">
                  <c:v>262</c:v>
                </c:pt>
                <c:pt idx="3">
                  <c:v>262</c:v>
                </c:pt>
                <c:pt idx="4">
                  <c:v>262</c:v>
                </c:pt>
                <c:pt idx="5">
                  <c:v>254.32</c:v>
                </c:pt>
                <c:pt idx="6">
                  <c:v>254.32</c:v>
                </c:pt>
                <c:pt idx="7">
                  <c:v>254.32</c:v>
                </c:pt>
                <c:pt idx="8">
                  <c:v>254.32</c:v>
                </c:pt>
                <c:pt idx="9">
                  <c:v>254.32</c:v>
                </c:pt>
              </c:numCache>
            </c:numRef>
          </c:xVal>
          <c:yVal>
            <c:numRef>
              <c:f>Luxembourg!$G$41:$G$50</c:f>
              <c:numCache>
                <c:formatCode>General</c:formatCode>
                <c:ptCount val="10"/>
                <c:pt idx="0">
                  <c:v>43727.680000000284</c:v>
                </c:pt>
                <c:pt idx="1">
                  <c:v>16692.680000000255</c:v>
                </c:pt>
                <c:pt idx="2">
                  <c:v>-15307.519999999728</c:v>
                </c:pt>
                <c:pt idx="3">
                  <c:v>-14087.919999999751</c:v>
                </c:pt>
                <c:pt idx="4">
                  <c:v>-31024.919999999751</c:v>
                </c:pt>
                <c:pt idx="5">
                  <c:v>23585.878000000084</c:v>
                </c:pt>
                <c:pt idx="6">
                  <c:v>4430.978000000061</c:v>
                </c:pt>
                <c:pt idx="7">
                  <c:v>-10863.821999999927</c:v>
                </c:pt>
                <c:pt idx="8">
                  <c:v>-10148.321999999927</c:v>
                </c:pt>
                <c:pt idx="9">
                  <c:v>-7004.7119999999413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7-422E-8A37-F27F9AE36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444080"/>
        <c:axId val="2019969840"/>
      </c:scatterChart>
      <c:valAx>
        <c:axId val="186244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19969840"/>
        <c:crosses val="autoZero"/>
        <c:crossBetween val="midCat"/>
      </c:valAx>
      <c:valAx>
        <c:axId val="201996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2444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Slovenia!$B$1</c:f>
              <c:strCache>
                <c:ptCount val="1"/>
                <c:pt idx="0">
                  <c:v>ghg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1421697287839022E-4"/>
                  <c:y val="-0.23161490230387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Slovenia!$A$2:$A$11</c:f>
              <c:numCache>
                <c:formatCode>0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</c:numCache>
            </c:numRef>
          </c:xVal>
          <c:yVal>
            <c:numRef>
              <c:f>Slovenia!$B$2:$B$11</c:f>
              <c:numCache>
                <c:formatCode>0</c:formatCode>
                <c:ptCount val="10"/>
                <c:pt idx="0">
                  <c:v>541964.30000000005</c:v>
                </c:pt>
                <c:pt idx="1">
                  <c:v>547509.13</c:v>
                </c:pt>
                <c:pt idx="2">
                  <c:v>561110.1</c:v>
                </c:pt>
                <c:pt idx="3">
                  <c:v>576474.59</c:v>
                </c:pt>
                <c:pt idx="4">
                  <c:v>574860.26</c:v>
                </c:pt>
                <c:pt idx="5">
                  <c:v>624460.91</c:v>
                </c:pt>
                <c:pt idx="6">
                  <c:v>711103.72</c:v>
                </c:pt>
                <c:pt idx="7">
                  <c:v>759573.03</c:v>
                </c:pt>
                <c:pt idx="8">
                  <c:v>733113.37</c:v>
                </c:pt>
                <c:pt idx="9">
                  <c:v>777846.44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8-457D-BC1F-9A05A095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1680"/>
        <c:axId val="1754679024"/>
      </c:scatterChart>
      <c:valAx>
        <c:axId val="18849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79024"/>
        <c:crosses val="autoZero"/>
        <c:crossBetween val="midCat"/>
      </c:valAx>
      <c:valAx>
        <c:axId val="17546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Slovenia!$A$2:$A$11</c:f>
              <c:numCache>
                <c:formatCode>0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610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</c:numCache>
            </c:numRef>
          </c:xVal>
          <c:yVal>
            <c:numRef>
              <c:f>Slovenia!$G$37:$G$46</c:f>
              <c:numCache>
                <c:formatCode>General</c:formatCode>
                <c:ptCount val="10"/>
                <c:pt idx="0">
                  <c:v>-18419.375999999931</c:v>
                </c:pt>
                <c:pt idx="1">
                  <c:v>-12874.545999999973</c:v>
                </c:pt>
                <c:pt idx="2">
                  <c:v>726.42399999999907</c:v>
                </c:pt>
                <c:pt idx="3">
                  <c:v>16090.91399999999</c:v>
                </c:pt>
                <c:pt idx="4">
                  <c:v>14476.584000000032</c:v>
                </c:pt>
                <c:pt idx="5">
                  <c:v>-96758.583999999915</c:v>
                </c:pt>
                <c:pt idx="6">
                  <c:v>-10115.773999999976</c:v>
                </c:pt>
                <c:pt idx="7">
                  <c:v>38353.53600000008</c:v>
                </c:pt>
                <c:pt idx="8">
                  <c:v>11893.876000000047</c:v>
                </c:pt>
                <c:pt idx="9">
                  <c:v>56626.945999999996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C-4E15-9FD6-ECF6586A3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357376"/>
        <c:axId val="1968875280"/>
      </c:scatterChart>
      <c:valAx>
        <c:axId val="197935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8875280"/>
        <c:crosses val="autoZero"/>
        <c:crossBetween val="midCat"/>
      </c:valAx>
      <c:valAx>
        <c:axId val="196887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9357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Estonia!$B$1</c:f>
              <c:strCache>
                <c:ptCount val="1"/>
                <c:pt idx="0">
                  <c:v>ghg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674805397184465E-2"/>
                  <c:y val="-0.20289463817022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Estonia!$A$2:$A$11</c:f>
              <c:numCache>
                <c:formatCode>0</c:formatCode>
                <c:ptCount val="10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138</c:v>
                </c:pt>
                <c:pt idx="8">
                  <c:v>138</c:v>
                </c:pt>
                <c:pt idx="9">
                  <c:v>225</c:v>
                </c:pt>
              </c:numCache>
            </c:numRef>
          </c:xVal>
          <c:yVal>
            <c:numRef>
              <c:f>Estonia!$B$2:$B$11</c:f>
              <c:numCache>
                <c:formatCode>0</c:formatCode>
                <c:ptCount val="10"/>
                <c:pt idx="0">
                  <c:v>790873.4</c:v>
                </c:pt>
                <c:pt idx="1">
                  <c:v>1056811.08</c:v>
                </c:pt>
                <c:pt idx="2">
                  <c:v>875354.81</c:v>
                </c:pt>
                <c:pt idx="3">
                  <c:v>764426.9</c:v>
                </c:pt>
                <c:pt idx="4">
                  <c:v>791954.6</c:v>
                </c:pt>
                <c:pt idx="5">
                  <c:v>889370.94</c:v>
                </c:pt>
                <c:pt idx="6">
                  <c:v>908881.62</c:v>
                </c:pt>
                <c:pt idx="7">
                  <c:v>884354.84</c:v>
                </c:pt>
                <c:pt idx="8">
                  <c:v>843328.29</c:v>
                </c:pt>
                <c:pt idx="9">
                  <c:v>925534.93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E-4AF9-9F3A-EE7B648C5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377088"/>
        <c:axId val="1754678544"/>
      </c:scatterChart>
      <c:valAx>
        <c:axId val="188937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78544"/>
        <c:crosses val="autoZero"/>
        <c:crossBetween val="midCat"/>
      </c:valAx>
      <c:valAx>
        <c:axId val="17546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37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Estonia!$A$2:$A$11</c:f>
              <c:numCache>
                <c:formatCode>0</c:formatCode>
                <c:ptCount val="10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138</c:v>
                </c:pt>
                <c:pt idx="8">
                  <c:v>138</c:v>
                </c:pt>
                <c:pt idx="9">
                  <c:v>225</c:v>
                </c:pt>
              </c:numCache>
            </c:numRef>
          </c:xVal>
          <c:yVal>
            <c:numRef>
              <c:f>Estonia!$G$39:$G$48</c:f>
              <c:numCache>
                <c:formatCode>General</c:formatCode>
                <c:ptCount val="10"/>
                <c:pt idx="0">
                  <c:v>-75646.453294743085</c:v>
                </c:pt>
                <c:pt idx="1">
                  <c:v>190291.22670525697</c:v>
                </c:pt>
                <c:pt idx="2">
                  <c:v>8834.9567052569473</c:v>
                </c:pt>
                <c:pt idx="3">
                  <c:v>-102092.95329474309</c:v>
                </c:pt>
                <c:pt idx="4">
                  <c:v>-74565.253294743132</c:v>
                </c:pt>
                <c:pt idx="5">
                  <c:v>22851.086705256836</c:v>
                </c:pt>
                <c:pt idx="6">
                  <c:v>42361.766705256887</c:v>
                </c:pt>
                <c:pt idx="7">
                  <c:v>14081.10801653855</c:v>
                </c:pt>
                <c:pt idx="8">
                  <c:v>-26945.44198346138</c:v>
                </c:pt>
                <c:pt idx="9">
                  <c:v>829.95703012403101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D-4D5C-AEEC-B4D37745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16480"/>
        <c:axId val="2066221200"/>
      </c:scatterChart>
      <c:valAx>
        <c:axId val="20676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66221200"/>
        <c:crosses val="autoZero"/>
        <c:crossBetween val="midCat"/>
      </c:valAx>
      <c:valAx>
        <c:axId val="206622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616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Estonia!$A$2:$A$11</c:f>
              <c:numCache>
                <c:formatCode>0</c:formatCode>
                <c:ptCount val="10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138</c:v>
                </c:pt>
                <c:pt idx="8">
                  <c:v>138</c:v>
                </c:pt>
                <c:pt idx="9">
                  <c:v>225</c:v>
                </c:pt>
              </c:numCache>
            </c:numRef>
          </c:xVal>
          <c:yVal>
            <c:numRef>
              <c:f>Estonia!$S$77:$S$86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3-4876-BD8F-A4919F97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37968"/>
        <c:axId val="2063568816"/>
      </c:scatterChart>
      <c:valAx>
        <c:axId val="188493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63568816"/>
        <c:crosses val="autoZero"/>
        <c:crossBetween val="midCat"/>
      </c:valAx>
      <c:valAx>
        <c:axId val="206356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4937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Spain!$A$2:$A$11</c:f>
              <c:numCache>
                <c:formatCode>0</c:formatCode>
                <c:ptCount val="10"/>
                <c:pt idx="0">
                  <c:v>8786</c:v>
                </c:pt>
                <c:pt idx="1">
                  <c:v>9275</c:v>
                </c:pt>
                <c:pt idx="2">
                  <c:v>9223</c:v>
                </c:pt>
                <c:pt idx="3">
                  <c:v>9717</c:v>
                </c:pt>
                <c:pt idx="4">
                  <c:v>10383</c:v>
                </c:pt>
                <c:pt idx="5">
                  <c:v>10122</c:v>
                </c:pt>
                <c:pt idx="6">
                  <c:v>9840</c:v>
                </c:pt>
                <c:pt idx="7">
                  <c:v>10251.519</c:v>
                </c:pt>
                <c:pt idx="8">
                  <c:v>10418.519</c:v>
                </c:pt>
                <c:pt idx="9">
                  <c:v>10427.648999999999</c:v>
                </c:pt>
              </c:numCache>
            </c:numRef>
          </c:xVal>
          <c:yVal>
            <c:numRef>
              <c:f>Spain!$G$36:$G$45</c:f>
              <c:numCache>
                <c:formatCode>General</c:formatCode>
                <c:ptCount val="10"/>
                <c:pt idx="0">
                  <c:v>280343.59163589776</c:v>
                </c:pt>
                <c:pt idx="1">
                  <c:v>-589879.06006729603</c:v>
                </c:pt>
                <c:pt idx="2">
                  <c:v>-449683.20070417598</c:v>
                </c:pt>
                <c:pt idx="3">
                  <c:v>-10633.724653821439</c:v>
                </c:pt>
                <c:pt idx="4">
                  <c:v>-677056.85188147798</c:v>
                </c:pt>
                <c:pt idx="5">
                  <c:v>755022.55338341743</c:v>
                </c:pt>
                <c:pt idx="6">
                  <c:v>874532.03608341515</c:v>
                </c:pt>
                <c:pt idx="7">
                  <c:v>406928.92276972532</c:v>
                </c:pt>
                <c:pt idx="8">
                  <c:v>-1880312.0482618399</c:v>
                </c:pt>
                <c:pt idx="9">
                  <c:v>1290737.7816961408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2-481E-9539-27FE6CF55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29872"/>
        <c:axId val="2075248624"/>
      </c:scatterChart>
      <c:valAx>
        <c:axId val="196932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5248624"/>
        <c:crosses val="autoZero"/>
        <c:crossBetween val="midCat"/>
      </c:valAx>
      <c:valAx>
        <c:axId val="207524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329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Italy!$B$1</c:f>
              <c:strCache>
                <c:ptCount val="1"/>
                <c:pt idx="0">
                  <c:v>ghg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2290026246719166E-2"/>
                  <c:y val="-0.416966316710411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Italy!$A$2:$A$11</c:f>
              <c:numCache>
                <c:formatCode>0</c:formatCode>
                <c:ptCount val="10"/>
                <c:pt idx="0">
                  <c:v>11931</c:v>
                </c:pt>
                <c:pt idx="1">
                  <c:v>11969</c:v>
                </c:pt>
                <c:pt idx="2">
                  <c:v>11996</c:v>
                </c:pt>
                <c:pt idx="3">
                  <c:v>12009.5</c:v>
                </c:pt>
                <c:pt idx="4">
                  <c:v>12023</c:v>
                </c:pt>
                <c:pt idx="5">
                  <c:v>12022</c:v>
                </c:pt>
                <c:pt idx="6">
                  <c:v>12018</c:v>
                </c:pt>
                <c:pt idx="7">
                  <c:v>12016</c:v>
                </c:pt>
                <c:pt idx="8">
                  <c:v>12065</c:v>
                </c:pt>
                <c:pt idx="9">
                  <c:v>12160</c:v>
                </c:pt>
              </c:numCache>
            </c:numRef>
          </c:xVal>
          <c:yVal>
            <c:numRef>
              <c:f>Italy!$B$2:$B$11</c:f>
              <c:numCache>
                <c:formatCode>0</c:formatCode>
                <c:ptCount val="10"/>
                <c:pt idx="0">
                  <c:v>16927786.66</c:v>
                </c:pt>
                <c:pt idx="1">
                  <c:v>16954664.329999998</c:v>
                </c:pt>
                <c:pt idx="2">
                  <c:v>17541534.760000002</c:v>
                </c:pt>
                <c:pt idx="3">
                  <c:v>16345243.34</c:v>
                </c:pt>
                <c:pt idx="4">
                  <c:v>16291174.460000001</c:v>
                </c:pt>
                <c:pt idx="5">
                  <c:v>15956220.32</c:v>
                </c:pt>
                <c:pt idx="6">
                  <c:v>16991027.350000001</c:v>
                </c:pt>
                <c:pt idx="7">
                  <c:v>16794781.100000001</c:v>
                </c:pt>
                <c:pt idx="8">
                  <c:v>15062758.810000001</c:v>
                </c:pt>
                <c:pt idx="9">
                  <c:v>17317788.809999999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D-479E-8489-612F09F8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06960"/>
        <c:axId val="274785423"/>
      </c:scatterChart>
      <c:valAx>
        <c:axId val="19787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85423"/>
        <c:crosses val="autoZero"/>
        <c:crossBetween val="midCat"/>
      </c:valAx>
      <c:valAx>
        <c:axId val="2747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Italy!$A$2:$A$11</c:f>
              <c:numCache>
                <c:formatCode>0</c:formatCode>
                <c:ptCount val="10"/>
                <c:pt idx="0">
                  <c:v>11931</c:v>
                </c:pt>
                <c:pt idx="1">
                  <c:v>11969</c:v>
                </c:pt>
                <c:pt idx="2">
                  <c:v>11996</c:v>
                </c:pt>
                <c:pt idx="3">
                  <c:v>12009.5</c:v>
                </c:pt>
                <c:pt idx="4">
                  <c:v>12023</c:v>
                </c:pt>
                <c:pt idx="5">
                  <c:v>12022</c:v>
                </c:pt>
                <c:pt idx="6">
                  <c:v>12018</c:v>
                </c:pt>
                <c:pt idx="7">
                  <c:v>12016</c:v>
                </c:pt>
                <c:pt idx="8">
                  <c:v>12065</c:v>
                </c:pt>
                <c:pt idx="9">
                  <c:v>12160</c:v>
                </c:pt>
              </c:numCache>
            </c:numRef>
          </c:xVal>
          <c:yVal>
            <c:numRef>
              <c:f>Italy!$G$37:$G$46</c:f>
              <c:numCache>
                <c:formatCode>General</c:formatCode>
                <c:ptCount val="10"/>
                <c:pt idx="0">
                  <c:v>200484.89126499742</c:v>
                </c:pt>
                <c:pt idx="1">
                  <c:v>273411.96026366204</c:v>
                </c:pt>
                <c:pt idx="2">
                  <c:v>893001.70007850975</c:v>
                </c:pt>
                <c:pt idx="3">
                  <c:v>-286930.06501407176</c:v>
                </c:pt>
                <c:pt idx="4">
                  <c:v>-324639.29010664858</c:v>
                </c:pt>
                <c:pt idx="5">
                  <c:v>-660805.25639608689</c:v>
                </c:pt>
                <c:pt idx="6">
                  <c:v>369154.46844615974</c:v>
                </c:pt>
                <c:pt idx="7">
                  <c:v>170484.56586728245</c:v>
                </c:pt>
                <c:pt idx="8">
                  <c:v>-1502158.235950226</c:v>
                </c:pt>
                <c:pt idx="9">
                  <c:v>867995.26154644042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A-4DC0-B0FB-BC1107351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329872"/>
        <c:axId val="2075246704"/>
      </c:scatterChart>
      <c:valAx>
        <c:axId val="196932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5246704"/>
        <c:crosses val="autoZero"/>
        <c:crossBetween val="midCat"/>
      </c:valAx>
      <c:valAx>
        <c:axId val="207524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9329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France!$B$1</c:f>
              <c:strCache>
                <c:ptCount val="1"/>
                <c:pt idx="0">
                  <c:v>ghg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311040094883537E-2"/>
                  <c:y val="-0.2546545744281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France!$A$2:$A$11</c:f>
              <c:numCache>
                <c:formatCode>0</c:formatCode>
                <c:ptCount val="10"/>
                <c:pt idx="0">
                  <c:v>16116</c:v>
                </c:pt>
                <c:pt idx="1">
                  <c:v>15858</c:v>
                </c:pt>
                <c:pt idx="2">
                  <c:v>16031</c:v>
                </c:pt>
                <c:pt idx="3">
                  <c:v>15987</c:v>
                </c:pt>
                <c:pt idx="4">
                  <c:v>16097</c:v>
                </c:pt>
                <c:pt idx="5">
                  <c:v>16052.216</c:v>
                </c:pt>
                <c:pt idx="6">
                  <c:v>16053.308999999999</c:v>
                </c:pt>
                <c:pt idx="7">
                  <c:v>16066.677</c:v>
                </c:pt>
                <c:pt idx="8">
                  <c:v>16012.718999999999</c:v>
                </c:pt>
                <c:pt idx="9">
                  <c:v>16054</c:v>
                </c:pt>
              </c:numCache>
            </c:numRef>
          </c:xVal>
          <c:yVal>
            <c:numRef>
              <c:f>France!$B$2:$B$11</c:f>
              <c:numCache>
                <c:formatCode>0</c:formatCode>
                <c:ptCount val="10"/>
                <c:pt idx="0">
                  <c:v>20077488.43</c:v>
                </c:pt>
                <c:pt idx="1">
                  <c:v>18913937.02</c:v>
                </c:pt>
                <c:pt idx="2">
                  <c:v>17791508.309999999</c:v>
                </c:pt>
                <c:pt idx="3">
                  <c:v>17180546.34</c:v>
                </c:pt>
                <c:pt idx="4">
                  <c:v>17157107.09</c:v>
                </c:pt>
                <c:pt idx="5">
                  <c:v>16829881.43</c:v>
                </c:pt>
                <c:pt idx="6">
                  <c:v>15441212.42</c:v>
                </c:pt>
                <c:pt idx="7">
                  <c:v>16095828.42</c:v>
                </c:pt>
                <c:pt idx="8">
                  <c:v>15146572.32</c:v>
                </c:pt>
                <c:pt idx="9">
                  <c:v>16836074.210000001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4-4F07-98C3-F19413A5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431"/>
        <c:axId val="2020018576"/>
      </c:scatterChart>
      <c:valAx>
        <c:axId val="8384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18576"/>
        <c:crosses val="autoZero"/>
        <c:crossBetween val="midCat"/>
      </c:valAx>
      <c:valAx>
        <c:axId val="20200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France!$A$2:$A$11</c:f>
              <c:numCache>
                <c:formatCode>0</c:formatCode>
                <c:ptCount val="10"/>
                <c:pt idx="0">
                  <c:v>16116</c:v>
                </c:pt>
                <c:pt idx="1">
                  <c:v>15858</c:v>
                </c:pt>
                <c:pt idx="2">
                  <c:v>16031</c:v>
                </c:pt>
                <c:pt idx="3">
                  <c:v>15987</c:v>
                </c:pt>
                <c:pt idx="4">
                  <c:v>16097</c:v>
                </c:pt>
                <c:pt idx="5">
                  <c:v>16052.216</c:v>
                </c:pt>
                <c:pt idx="6">
                  <c:v>16053.308999999999</c:v>
                </c:pt>
                <c:pt idx="7">
                  <c:v>16066.677</c:v>
                </c:pt>
                <c:pt idx="8">
                  <c:v>16012.718999999999</c:v>
                </c:pt>
                <c:pt idx="9">
                  <c:v>16054</c:v>
                </c:pt>
              </c:numCache>
            </c:numRef>
          </c:xVal>
          <c:yVal>
            <c:numRef>
              <c:f>France!$G$38:$G$47</c:f>
              <c:numCache>
                <c:formatCode>General</c:formatCode>
                <c:ptCount val="10"/>
                <c:pt idx="0">
                  <c:v>3127791.383644253</c:v>
                </c:pt>
                <c:pt idx="1">
                  <c:v>1352420.8244743086</c:v>
                </c:pt>
                <c:pt idx="2">
                  <c:v>640242.93930531666</c:v>
                </c:pt>
                <c:pt idx="3">
                  <c:v>-75060.280940715224</c:v>
                </c:pt>
                <c:pt idx="4">
                  <c:v>162353.59467437491</c:v>
                </c:pt>
                <c:pt idx="5">
                  <c:v>-271072.48693968356</c:v>
                </c:pt>
                <c:pt idx="6">
                  <c:v>-1657149.5654278938</c:v>
                </c:pt>
                <c:pt idx="7">
                  <c:v>-970832.79648950137</c:v>
                </c:pt>
                <c:pt idx="8">
                  <c:v>-2048044.4687798619</c:v>
                </c:pt>
                <c:pt idx="9">
                  <c:v>-260649.14352061599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8-4E28-BCD3-C8BAFA1E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425072"/>
        <c:axId val="2138730720"/>
      </c:scatterChart>
      <c:valAx>
        <c:axId val="198042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38730720"/>
        <c:crosses val="autoZero"/>
        <c:crossBetween val="midCat"/>
      </c:valAx>
      <c:valAx>
        <c:axId val="213873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0425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Romania!$B$1</c:f>
              <c:strCache>
                <c:ptCount val="1"/>
                <c:pt idx="0">
                  <c:v>ghg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5249343832021E-2"/>
                  <c:y val="-0.25291192767570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Romania!$A$2:$A$11</c:f>
              <c:numCache>
                <c:formatCode>0</c:formatCode>
                <c:ptCount val="10"/>
                <c:pt idx="0">
                  <c:v>4020</c:v>
                </c:pt>
                <c:pt idx="1">
                  <c:v>4029</c:v>
                </c:pt>
                <c:pt idx="2">
                  <c:v>4029</c:v>
                </c:pt>
                <c:pt idx="3">
                  <c:v>4030</c:v>
                </c:pt>
                <c:pt idx="4">
                  <c:v>4030</c:v>
                </c:pt>
                <c:pt idx="5">
                  <c:v>4030</c:v>
                </c:pt>
                <c:pt idx="6">
                  <c:v>4029</c:v>
                </c:pt>
                <c:pt idx="7">
                  <c:v>4029</c:v>
                </c:pt>
                <c:pt idx="8">
                  <c:v>4034</c:v>
                </c:pt>
                <c:pt idx="9">
                  <c:v>4035</c:v>
                </c:pt>
              </c:numCache>
            </c:numRef>
          </c:xVal>
          <c:yVal>
            <c:numRef>
              <c:f>Romania!$B$2:$B$11</c:f>
              <c:numCache>
                <c:formatCode>0</c:formatCode>
                <c:ptCount val="10"/>
                <c:pt idx="0">
                  <c:v>4328758.47</c:v>
                </c:pt>
                <c:pt idx="1">
                  <c:v>4572860.55</c:v>
                </c:pt>
                <c:pt idx="2">
                  <c:v>4377448.87</c:v>
                </c:pt>
                <c:pt idx="3">
                  <c:v>4717626.37</c:v>
                </c:pt>
                <c:pt idx="4">
                  <c:v>5280591.09</c:v>
                </c:pt>
                <c:pt idx="5">
                  <c:v>5610207.6399999997</c:v>
                </c:pt>
                <c:pt idx="6">
                  <c:v>5686711.8899999997</c:v>
                </c:pt>
                <c:pt idx="7">
                  <c:v>5935288.79</c:v>
                </c:pt>
                <c:pt idx="8">
                  <c:v>5484804.79</c:v>
                </c:pt>
                <c:pt idx="9">
                  <c:v>5774825.4299999997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C-40A7-B769-3A481F635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45808"/>
        <c:axId val="1882527568"/>
      </c:scatterChart>
      <c:valAx>
        <c:axId val="18868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27568"/>
        <c:crosses val="autoZero"/>
        <c:crossBetween val="midCat"/>
      </c:valAx>
      <c:valAx>
        <c:axId val="18825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4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km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Romania!$A$2:$A$11</c:f>
              <c:numCache>
                <c:formatCode>0</c:formatCode>
                <c:ptCount val="10"/>
                <c:pt idx="0">
                  <c:v>4020</c:v>
                </c:pt>
                <c:pt idx="1">
                  <c:v>4029</c:v>
                </c:pt>
                <c:pt idx="2">
                  <c:v>4029</c:v>
                </c:pt>
                <c:pt idx="3">
                  <c:v>4030</c:v>
                </c:pt>
                <c:pt idx="4">
                  <c:v>4030</c:v>
                </c:pt>
                <c:pt idx="5">
                  <c:v>4030</c:v>
                </c:pt>
                <c:pt idx="6">
                  <c:v>4029</c:v>
                </c:pt>
                <c:pt idx="7">
                  <c:v>4029</c:v>
                </c:pt>
                <c:pt idx="8">
                  <c:v>4034</c:v>
                </c:pt>
                <c:pt idx="9">
                  <c:v>4035</c:v>
                </c:pt>
              </c:numCache>
            </c:numRef>
          </c:xVal>
          <c:yVal>
            <c:numRef>
              <c:f>Romania!$G$40:$G$49</c:f>
              <c:numCache>
                <c:formatCode>General</c:formatCode>
                <c:ptCount val="10"/>
                <c:pt idx="0">
                  <c:v>7713.6446666428819</c:v>
                </c:pt>
                <c:pt idx="1">
                  <c:v>-559006.17775441427</c:v>
                </c:pt>
                <c:pt idx="2">
                  <c:v>-754417.85775441397</c:v>
                </c:pt>
                <c:pt idx="3">
                  <c:v>-504331.68024564255</c:v>
                </c:pt>
                <c:pt idx="4">
                  <c:v>58633.039754357189</c:v>
                </c:pt>
                <c:pt idx="5">
                  <c:v>388249.589754357</c:v>
                </c:pt>
                <c:pt idx="6">
                  <c:v>554845.16224558558</c:v>
                </c:pt>
                <c:pt idx="7">
                  <c:v>803422.06224558596</c:v>
                </c:pt>
                <c:pt idx="8">
                  <c:v>-97518.550210497342</c:v>
                </c:pt>
                <c:pt idx="9">
                  <c:v>102410.76729827374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B-42BA-A5D2-D8814A60C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78912"/>
        <c:axId val="2138733120"/>
      </c:scatterChart>
      <c:valAx>
        <c:axId val="18870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km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38733120"/>
        <c:crosses val="autoZero"/>
        <c:crossBetween val="midCat"/>
      </c:valAx>
      <c:valAx>
        <c:axId val="213873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7078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Greenhouse gases from land transport and transport via pipelines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'Grafice 2021'!$B$10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'Grafice 2021'!$A$11:$A$38</c15:sqref>
                  </c15:fullRef>
                </c:ext>
              </c:extLst>
              <c:f>'Grafice 2021'!$A$12:$A$38</c:f>
              <c:strCache>
                <c:ptCount val="27"/>
                <c:pt idx="0">
                  <c:v>EU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Germany</c:v>
                </c:pt>
                <c:pt idx="5">
                  <c:v>Lithuania</c:v>
                </c:pt>
                <c:pt idx="6">
                  <c:v>Poland</c:v>
                </c:pt>
                <c:pt idx="7">
                  <c:v>Czechia</c:v>
                </c:pt>
                <c:pt idx="8">
                  <c:v>Bulgaria</c:v>
                </c:pt>
                <c:pt idx="9">
                  <c:v>Netherlands</c:v>
                </c:pt>
                <c:pt idx="10">
                  <c:v>Romania</c:v>
                </c:pt>
                <c:pt idx="11">
                  <c:v>Austria</c:v>
                </c:pt>
                <c:pt idx="12">
                  <c:v>Greece</c:v>
                </c:pt>
                <c:pt idx="13">
                  <c:v>Finland</c:v>
                </c:pt>
                <c:pt idx="14">
                  <c:v>Portugal</c:v>
                </c:pt>
                <c:pt idx="15">
                  <c:v>Denmark</c:v>
                </c:pt>
                <c:pt idx="16">
                  <c:v>Ireland</c:v>
                </c:pt>
                <c:pt idx="17">
                  <c:v>Hungary</c:v>
                </c:pt>
                <c:pt idx="18">
                  <c:v>Belgium</c:v>
                </c:pt>
                <c:pt idx="19">
                  <c:v>Latvia</c:v>
                </c:pt>
                <c:pt idx="20">
                  <c:v>Sweden</c:v>
                </c:pt>
                <c:pt idx="21">
                  <c:v>Slovakia</c:v>
                </c:pt>
                <c:pt idx="22">
                  <c:v>Croatia</c:v>
                </c:pt>
                <c:pt idx="23">
                  <c:v>Estonia</c:v>
                </c:pt>
                <c:pt idx="24">
                  <c:v>Slovenia</c:v>
                </c:pt>
                <c:pt idx="25">
                  <c:v>Luxembourg</c:v>
                </c:pt>
                <c:pt idx="26">
                  <c:v>Cyprus</c:v>
                </c:pt>
                <c:pt idx="27">
                  <c:v>Malta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'Grafice 2021'!$B$11:$B$38</c15:sqref>
                  </c15:fullRef>
                </c:ext>
              </c:extLst>
              <c:f>'Grafice 2021'!$B$12:$B$38</c:f>
            </c:numRef>
          </c:val>
          <c:extLst>
            <c:ext xmlns:c16="http://schemas.microsoft.com/office/drawing/2014/chart" uri="{C3380CC4-5D6E-409C-BE32-E72D297353CC}">
              <c16:uniqueId val="{00000000-8DA4-43B8-8DFB-F9ADBA6E0334}"/>
            </c:ext>
          </c:extLst>
        </c:ser>
        <c:ser>
          <c:idx val="1"/>
          <c:order val="1"/>
          <c:tx>
            <c:strRef>
              <c:f>'Grafice 2021'!$C$10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'Grafice 2021'!$A$11:$A$38</c15:sqref>
                  </c15:fullRef>
                </c:ext>
              </c:extLst>
              <c:f>'Grafice 2021'!$A$12:$A$38</c:f>
              <c:strCache>
                <c:ptCount val="27"/>
                <c:pt idx="0">
                  <c:v>EU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Germany</c:v>
                </c:pt>
                <c:pt idx="5">
                  <c:v>Lithuania</c:v>
                </c:pt>
                <c:pt idx="6">
                  <c:v>Poland</c:v>
                </c:pt>
                <c:pt idx="7">
                  <c:v>Czechia</c:v>
                </c:pt>
                <c:pt idx="8">
                  <c:v>Bulgaria</c:v>
                </c:pt>
                <c:pt idx="9">
                  <c:v>Netherlands</c:v>
                </c:pt>
                <c:pt idx="10">
                  <c:v>Romania</c:v>
                </c:pt>
                <c:pt idx="11">
                  <c:v>Austria</c:v>
                </c:pt>
                <c:pt idx="12">
                  <c:v>Greece</c:v>
                </c:pt>
                <c:pt idx="13">
                  <c:v>Finland</c:v>
                </c:pt>
                <c:pt idx="14">
                  <c:v>Portugal</c:v>
                </c:pt>
                <c:pt idx="15">
                  <c:v>Denmark</c:v>
                </c:pt>
                <c:pt idx="16">
                  <c:v>Ireland</c:v>
                </c:pt>
                <c:pt idx="17">
                  <c:v>Hungary</c:v>
                </c:pt>
                <c:pt idx="18">
                  <c:v>Belgium</c:v>
                </c:pt>
                <c:pt idx="19">
                  <c:v>Latvia</c:v>
                </c:pt>
                <c:pt idx="20">
                  <c:v>Sweden</c:v>
                </c:pt>
                <c:pt idx="21">
                  <c:v>Slovakia</c:v>
                </c:pt>
                <c:pt idx="22">
                  <c:v>Croatia</c:v>
                </c:pt>
                <c:pt idx="23">
                  <c:v>Estonia</c:v>
                </c:pt>
                <c:pt idx="24">
                  <c:v>Slovenia</c:v>
                </c:pt>
                <c:pt idx="25">
                  <c:v>Luxembourg</c:v>
                </c:pt>
                <c:pt idx="26">
                  <c:v>Cyprus</c:v>
                </c:pt>
                <c:pt idx="27">
                  <c:v>Malta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'Grafice 2021'!$C$11:$C$38</c15:sqref>
                  </c15:fullRef>
                </c:ext>
              </c:extLst>
              <c:f>'Grafice 2021'!$C$12:$C$38</c:f>
            </c:numRef>
          </c:val>
          <c:extLst>
            <c:ext xmlns:c16="http://schemas.microsoft.com/office/drawing/2014/chart" uri="{C3380CC4-5D6E-409C-BE32-E72D297353CC}">
              <c16:uniqueId val="{00000001-8DA4-43B8-8DFB-F9ADBA6E0334}"/>
            </c:ext>
          </c:extLst>
        </c:ser>
        <c:ser>
          <c:idx val="2"/>
          <c:order val="2"/>
          <c:tx>
            <c:strRef>
              <c:f>'Grafice 2021'!$D$10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'Grafice 2021'!$A$11:$A$38</c15:sqref>
                  </c15:fullRef>
                </c:ext>
              </c:extLst>
              <c:f>'Grafice 2021'!$A$12:$A$38</c:f>
              <c:strCache>
                <c:ptCount val="27"/>
                <c:pt idx="0">
                  <c:v>EU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Germany</c:v>
                </c:pt>
                <c:pt idx="5">
                  <c:v>Lithuania</c:v>
                </c:pt>
                <c:pt idx="6">
                  <c:v>Poland</c:v>
                </c:pt>
                <c:pt idx="7">
                  <c:v>Czechia</c:v>
                </c:pt>
                <c:pt idx="8">
                  <c:v>Bulgaria</c:v>
                </c:pt>
                <c:pt idx="9">
                  <c:v>Netherlands</c:v>
                </c:pt>
                <c:pt idx="10">
                  <c:v>Romania</c:v>
                </c:pt>
                <c:pt idx="11">
                  <c:v>Austria</c:v>
                </c:pt>
                <c:pt idx="12">
                  <c:v>Greece</c:v>
                </c:pt>
                <c:pt idx="13">
                  <c:v>Finland</c:v>
                </c:pt>
                <c:pt idx="14">
                  <c:v>Portugal</c:v>
                </c:pt>
                <c:pt idx="15">
                  <c:v>Denmark</c:v>
                </c:pt>
                <c:pt idx="16">
                  <c:v>Ireland</c:v>
                </c:pt>
                <c:pt idx="17">
                  <c:v>Hungary</c:v>
                </c:pt>
                <c:pt idx="18">
                  <c:v>Belgium</c:v>
                </c:pt>
                <c:pt idx="19">
                  <c:v>Latvia</c:v>
                </c:pt>
                <c:pt idx="20">
                  <c:v>Sweden</c:v>
                </c:pt>
                <c:pt idx="21">
                  <c:v>Slovakia</c:v>
                </c:pt>
                <c:pt idx="22">
                  <c:v>Croatia</c:v>
                </c:pt>
                <c:pt idx="23">
                  <c:v>Estonia</c:v>
                </c:pt>
                <c:pt idx="24">
                  <c:v>Slovenia</c:v>
                </c:pt>
                <c:pt idx="25">
                  <c:v>Luxembourg</c:v>
                </c:pt>
                <c:pt idx="26">
                  <c:v>Cyprus</c:v>
                </c:pt>
                <c:pt idx="27">
                  <c:v>Malta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'Grafice 2021'!$D$11:$D$38</c15:sqref>
                  </c15:fullRef>
                </c:ext>
              </c:extLst>
              <c:f>'Grafice 2021'!$D$12:$D$38</c:f>
            </c:numRef>
          </c:val>
          <c:extLst>
            <c:ext xmlns:c16="http://schemas.microsoft.com/office/drawing/2014/chart" uri="{C3380CC4-5D6E-409C-BE32-E72D297353CC}">
              <c16:uniqueId val="{00000002-8DA4-43B8-8DFB-F9ADBA6E0334}"/>
            </c:ext>
          </c:extLst>
        </c:ser>
        <c:ser>
          <c:idx val="3"/>
          <c:order val="3"/>
          <c:tx>
            <c:strRef>
              <c:f>'Grafice 2021'!$E$10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'Grafice 2021'!$A$11:$A$38</c15:sqref>
                  </c15:fullRef>
                </c:ext>
              </c:extLst>
              <c:f>'Grafice 2021'!$A$12:$A$38</c:f>
              <c:strCache>
                <c:ptCount val="27"/>
                <c:pt idx="0">
                  <c:v>EU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Germany</c:v>
                </c:pt>
                <c:pt idx="5">
                  <c:v>Lithuania</c:v>
                </c:pt>
                <c:pt idx="6">
                  <c:v>Poland</c:v>
                </c:pt>
                <c:pt idx="7">
                  <c:v>Czechia</c:v>
                </c:pt>
                <c:pt idx="8">
                  <c:v>Bulgaria</c:v>
                </c:pt>
                <c:pt idx="9">
                  <c:v>Netherlands</c:v>
                </c:pt>
                <c:pt idx="10">
                  <c:v>Romania</c:v>
                </c:pt>
                <c:pt idx="11">
                  <c:v>Austria</c:v>
                </c:pt>
                <c:pt idx="12">
                  <c:v>Greece</c:v>
                </c:pt>
                <c:pt idx="13">
                  <c:v>Finland</c:v>
                </c:pt>
                <c:pt idx="14">
                  <c:v>Portugal</c:v>
                </c:pt>
                <c:pt idx="15">
                  <c:v>Denmark</c:v>
                </c:pt>
                <c:pt idx="16">
                  <c:v>Ireland</c:v>
                </c:pt>
                <c:pt idx="17">
                  <c:v>Hungary</c:v>
                </c:pt>
                <c:pt idx="18">
                  <c:v>Belgium</c:v>
                </c:pt>
                <c:pt idx="19">
                  <c:v>Latvia</c:v>
                </c:pt>
                <c:pt idx="20">
                  <c:v>Sweden</c:v>
                </c:pt>
                <c:pt idx="21">
                  <c:v>Slovakia</c:v>
                </c:pt>
                <c:pt idx="22">
                  <c:v>Croatia</c:v>
                </c:pt>
                <c:pt idx="23">
                  <c:v>Estonia</c:v>
                </c:pt>
                <c:pt idx="24">
                  <c:v>Slovenia</c:v>
                </c:pt>
                <c:pt idx="25">
                  <c:v>Luxembourg</c:v>
                </c:pt>
                <c:pt idx="26">
                  <c:v>Cyprus</c:v>
                </c:pt>
                <c:pt idx="27">
                  <c:v>Malta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'Grafice 2021'!$E$11:$E$38</c15:sqref>
                  </c15:fullRef>
                </c:ext>
              </c:extLst>
              <c:f>'Grafice 2021'!$E$12:$E$38</c:f>
            </c:numRef>
          </c:val>
          <c:extLst>
            <c:ext xmlns:c16="http://schemas.microsoft.com/office/drawing/2014/chart" uri="{C3380CC4-5D6E-409C-BE32-E72D297353CC}">
              <c16:uniqueId val="{00000003-8DA4-43B8-8DFB-F9ADBA6E0334}"/>
            </c:ext>
          </c:extLst>
        </c:ser>
        <c:ser>
          <c:idx val="4"/>
          <c:order val="4"/>
          <c:tx>
            <c:strRef>
              <c:f>'Grafice 2021'!$F$10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'Grafice 2021'!$A$11:$A$38</c15:sqref>
                  </c15:fullRef>
                </c:ext>
              </c:extLst>
              <c:f>'Grafice 2021'!$A$12:$A$38</c:f>
              <c:strCache>
                <c:ptCount val="27"/>
                <c:pt idx="0">
                  <c:v>EU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Germany</c:v>
                </c:pt>
                <c:pt idx="5">
                  <c:v>Lithuania</c:v>
                </c:pt>
                <c:pt idx="6">
                  <c:v>Poland</c:v>
                </c:pt>
                <c:pt idx="7">
                  <c:v>Czechia</c:v>
                </c:pt>
                <c:pt idx="8">
                  <c:v>Bulgaria</c:v>
                </c:pt>
                <c:pt idx="9">
                  <c:v>Netherlands</c:v>
                </c:pt>
                <c:pt idx="10">
                  <c:v>Romania</c:v>
                </c:pt>
                <c:pt idx="11">
                  <c:v>Austria</c:v>
                </c:pt>
                <c:pt idx="12">
                  <c:v>Greece</c:v>
                </c:pt>
                <c:pt idx="13">
                  <c:v>Finland</c:v>
                </c:pt>
                <c:pt idx="14">
                  <c:v>Portugal</c:v>
                </c:pt>
                <c:pt idx="15">
                  <c:v>Denmark</c:v>
                </c:pt>
                <c:pt idx="16">
                  <c:v>Ireland</c:v>
                </c:pt>
                <c:pt idx="17">
                  <c:v>Hungary</c:v>
                </c:pt>
                <c:pt idx="18">
                  <c:v>Belgium</c:v>
                </c:pt>
                <c:pt idx="19">
                  <c:v>Latvia</c:v>
                </c:pt>
                <c:pt idx="20">
                  <c:v>Sweden</c:v>
                </c:pt>
                <c:pt idx="21">
                  <c:v>Slovakia</c:v>
                </c:pt>
                <c:pt idx="22">
                  <c:v>Croatia</c:v>
                </c:pt>
                <c:pt idx="23">
                  <c:v>Estonia</c:v>
                </c:pt>
                <c:pt idx="24">
                  <c:v>Slovenia</c:v>
                </c:pt>
                <c:pt idx="25">
                  <c:v>Luxembourg</c:v>
                </c:pt>
                <c:pt idx="26">
                  <c:v>Cyprus</c:v>
                </c:pt>
                <c:pt idx="27">
                  <c:v>Malta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'Grafice 2021'!$F$11:$F$38</c15:sqref>
                  </c15:fullRef>
                </c:ext>
              </c:extLst>
              <c:f>'Grafice 2021'!$F$12:$F$38</c:f>
            </c:numRef>
          </c:val>
          <c:extLst>
            <c:ext xmlns:c16="http://schemas.microsoft.com/office/drawing/2014/chart" uri="{C3380CC4-5D6E-409C-BE32-E72D297353CC}">
              <c16:uniqueId val="{00000004-8DA4-43B8-8DFB-F9ADBA6E0334}"/>
            </c:ext>
          </c:extLst>
        </c:ser>
        <c:ser>
          <c:idx val="5"/>
          <c:order val="5"/>
          <c:tx>
            <c:strRef>
              <c:f>'Grafice 2021'!$G$10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'Grafice 2021'!$A$11:$A$38</c15:sqref>
                  </c15:fullRef>
                </c:ext>
              </c:extLst>
              <c:f>'Grafice 2021'!$A$12:$A$38</c:f>
              <c:strCache>
                <c:ptCount val="27"/>
                <c:pt idx="0">
                  <c:v>EU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Germany</c:v>
                </c:pt>
                <c:pt idx="5">
                  <c:v>Lithuania</c:v>
                </c:pt>
                <c:pt idx="6">
                  <c:v>Poland</c:v>
                </c:pt>
                <c:pt idx="7">
                  <c:v>Czechia</c:v>
                </c:pt>
                <c:pt idx="8">
                  <c:v>Bulgaria</c:v>
                </c:pt>
                <c:pt idx="9">
                  <c:v>Netherlands</c:v>
                </c:pt>
                <c:pt idx="10">
                  <c:v>Romania</c:v>
                </c:pt>
                <c:pt idx="11">
                  <c:v>Austria</c:v>
                </c:pt>
                <c:pt idx="12">
                  <c:v>Greece</c:v>
                </c:pt>
                <c:pt idx="13">
                  <c:v>Finland</c:v>
                </c:pt>
                <c:pt idx="14">
                  <c:v>Portugal</c:v>
                </c:pt>
                <c:pt idx="15">
                  <c:v>Denmark</c:v>
                </c:pt>
                <c:pt idx="16">
                  <c:v>Ireland</c:v>
                </c:pt>
                <c:pt idx="17">
                  <c:v>Hungary</c:v>
                </c:pt>
                <c:pt idx="18">
                  <c:v>Belgium</c:v>
                </c:pt>
                <c:pt idx="19">
                  <c:v>Latvia</c:v>
                </c:pt>
                <c:pt idx="20">
                  <c:v>Sweden</c:v>
                </c:pt>
                <c:pt idx="21">
                  <c:v>Slovakia</c:v>
                </c:pt>
                <c:pt idx="22">
                  <c:v>Croatia</c:v>
                </c:pt>
                <c:pt idx="23">
                  <c:v>Estonia</c:v>
                </c:pt>
                <c:pt idx="24">
                  <c:v>Slovenia</c:v>
                </c:pt>
                <c:pt idx="25">
                  <c:v>Luxembourg</c:v>
                </c:pt>
                <c:pt idx="26">
                  <c:v>Cyprus</c:v>
                </c:pt>
                <c:pt idx="27">
                  <c:v>Malta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'Grafice 2021'!$G$11:$G$38</c15:sqref>
                  </c15:fullRef>
                </c:ext>
              </c:extLst>
              <c:f>'Grafice 2021'!$G$12:$G$38</c:f>
            </c:numRef>
          </c:val>
          <c:extLst>
            <c:ext xmlns:c16="http://schemas.microsoft.com/office/drawing/2014/chart" uri="{C3380CC4-5D6E-409C-BE32-E72D297353CC}">
              <c16:uniqueId val="{00000005-8DA4-43B8-8DFB-F9ADBA6E0334}"/>
            </c:ext>
          </c:extLst>
        </c:ser>
        <c:ser>
          <c:idx val="6"/>
          <c:order val="6"/>
          <c:tx>
            <c:strRef>
              <c:f>'Grafice 2021'!$H$10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'Grafice 2021'!$A$11:$A$38</c15:sqref>
                  </c15:fullRef>
                </c:ext>
              </c:extLst>
              <c:f>'Grafice 2021'!$A$12:$A$38</c:f>
              <c:strCache>
                <c:ptCount val="27"/>
                <c:pt idx="0">
                  <c:v>EU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Germany</c:v>
                </c:pt>
                <c:pt idx="5">
                  <c:v>Lithuania</c:v>
                </c:pt>
                <c:pt idx="6">
                  <c:v>Poland</c:v>
                </c:pt>
                <c:pt idx="7">
                  <c:v>Czechia</c:v>
                </c:pt>
                <c:pt idx="8">
                  <c:v>Bulgaria</c:v>
                </c:pt>
                <c:pt idx="9">
                  <c:v>Netherlands</c:v>
                </c:pt>
                <c:pt idx="10">
                  <c:v>Romania</c:v>
                </c:pt>
                <c:pt idx="11">
                  <c:v>Austria</c:v>
                </c:pt>
                <c:pt idx="12">
                  <c:v>Greece</c:v>
                </c:pt>
                <c:pt idx="13">
                  <c:v>Finland</c:v>
                </c:pt>
                <c:pt idx="14">
                  <c:v>Portugal</c:v>
                </c:pt>
                <c:pt idx="15">
                  <c:v>Denmark</c:v>
                </c:pt>
                <c:pt idx="16">
                  <c:v>Ireland</c:v>
                </c:pt>
                <c:pt idx="17">
                  <c:v>Hungary</c:v>
                </c:pt>
                <c:pt idx="18">
                  <c:v>Belgium</c:v>
                </c:pt>
                <c:pt idx="19">
                  <c:v>Latvia</c:v>
                </c:pt>
                <c:pt idx="20">
                  <c:v>Sweden</c:v>
                </c:pt>
                <c:pt idx="21">
                  <c:v>Slovakia</c:v>
                </c:pt>
                <c:pt idx="22">
                  <c:v>Croatia</c:v>
                </c:pt>
                <c:pt idx="23">
                  <c:v>Estonia</c:v>
                </c:pt>
                <c:pt idx="24">
                  <c:v>Slovenia</c:v>
                </c:pt>
                <c:pt idx="25">
                  <c:v>Luxembourg</c:v>
                </c:pt>
                <c:pt idx="26">
                  <c:v>Cyprus</c:v>
                </c:pt>
                <c:pt idx="27">
                  <c:v>Malta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'Grafice 2021'!$H$11:$H$38</c15:sqref>
                  </c15:fullRef>
                </c:ext>
              </c:extLst>
              <c:f>'Grafice 2021'!$H$12:$H$38</c:f>
            </c:numRef>
          </c:val>
          <c:extLst>
            <c:ext xmlns:c16="http://schemas.microsoft.com/office/drawing/2014/chart" uri="{C3380CC4-5D6E-409C-BE32-E72D297353CC}">
              <c16:uniqueId val="{00000006-8DA4-43B8-8DFB-F9ADBA6E0334}"/>
            </c:ext>
          </c:extLst>
        </c:ser>
        <c:ser>
          <c:idx val="7"/>
          <c:order val="7"/>
          <c:tx>
            <c:strRef>
              <c:f>'Grafice 2021'!$I$10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'Grafice 2021'!$A$11:$A$38</c15:sqref>
                  </c15:fullRef>
                </c:ext>
              </c:extLst>
              <c:f>'Grafice 2021'!$A$12:$A$38</c:f>
              <c:strCache>
                <c:ptCount val="27"/>
                <c:pt idx="0">
                  <c:v>EU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Germany</c:v>
                </c:pt>
                <c:pt idx="5">
                  <c:v>Lithuania</c:v>
                </c:pt>
                <c:pt idx="6">
                  <c:v>Poland</c:v>
                </c:pt>
                <c:pt idx="7">
                  <c:v>Czechia</c:v>
                </c:pt>
                <c:pt idx="8">
                  <c:v>Bulgaria</c:v>
                </c:pt>
                <c:pt idx="9">
                  <c:v>Netherlands</c:v>
                </c:pt>
                <c:pt idx="10">
                  <c:v>Romania</c:v>
                </c:pt>
                <c:pt idx="11">
                  <c:v>Austria</c:v>
                </c:pt>
                <c:pt idx="12">
                  <c:v>Greece</c:v>
                </c:pt>
                <c:pt idx="13">
                  <c:v>Finland</c:v>
                </c:pt>
                <c:pt idx="14">
                  <c:v>Portugal</c:v>
                </c:pt>
                <c:pt idx="15">
                  <c:v>Denmark</c:v>
                </c:pt>
                <c:pt idx="16">
                  <c:v>Ireland</c:v>
                </c:pt>
                <c:pt idx="17">
                  <c:v>Hungary</c:v>
                </c:pt>
                <c:pt idx="18">
                  <c:v>Belgium</c:v>
                </c:pt>
                <c:pt idx="19">
                  <c:v>Latvia</c:v>
                </c:pt>
                <c:pt idx="20">
                  <c:v>Sweden</c:v>
                </c:pt>
                <c:pt idx="21">
                  <c:v>Slovakia</c:v>
                </c:pt>
                <c:pt idx="22">
                  <c:v>Croatia</c:v>
                </c:pt>
                <c:pt idx="23">
                  <c:v>Estonia</c:v>
                </c:pt>
                <c:pt idx="24">
                  <c:v>Slovenia</c:v>
                </c:pt>
                <c:pt idx="25">
                  <c:v>Luxembourg</c:v>
                </c:pt>
                <c:pt idx="26">
                  <c:v>Cyprus</c:v>
                </c:pt>
                <c:pt idx="27">
                  <c:v>Malta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'Grafice 2021'!$I$11:$I$38</c15:sqref>
                  </c15:fullRef>
                </c:ext>
              </c:extLst>
              <c:f>'Grafice 2021'!$I$12:$I$38</c:f>
            </c:numRef>
          </c:val>
          <c:extLst>
            <c:ext xmlns:c16="http://schemas.microsoft.com/office/drawing/2014/chart" uri="{C3380CC4-5D6E-409C-BE32-E72D297353CC}">
              <c16:uniqueId val="{00000007-8DA4-43B8-8DFB-F9ADBA6E0334}"/>
            </c:ext>
          </c:extLst>
        </c:ser>
        <c:ser>
          <c:idx val="8"/>
          <c:order val="8"/>
          <c:tx>
            <c:strRef>
              <c:f>'Grafice 2021'!$J$10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'Grafice 2021'!$A$11:$A$38</c15:sqref>
                  </c15:fullRef>
                </c:ext>
              </c:extLst>
              <c:f>'Grafice 2021'!$A$12:$A$38</c:f>
              <c:strCache>
                <c:ptCount val="27"/>
                <c:pt idx="0">
                  <c:v>EU</c:v>
                </c:pt>
                <c:pt idx="1">
                  <c:v>Spain</c:v>
                </c:pt>
                <c:pt idx="2">
                  <c:v>Italy</c:v>
                </c:pt>
                <c:pt idx="3">
                  <c:v>France</c:v>
                </c:pt>
                <c:pt idx="4">
                  <c:v>Germany</c:v>
                </c:pt>
                <c:pt idx="5">
                  <c:v>Lithuania</c:v>
                </c:pt>
                <c:pt idx="6">
                  <c:v>Poland</c:v>
                </c:pt>
                <c:pt idx="7">
                  <c:v>Czechia</c:v>
                </c:pt>
                <c:pt idx="8">
                  <c:v>Bulgaria</c:v>
                </c:pt>
                <c:pt idx="9">
                  <c:v>Netherlands</c:v>
                </c:pt>
                <c:pt idx="10">
                  <c:v>Romania</c:v>
                </c:pt>
                <c:pt idx="11">
                  <c:v>Austria</c:v>
                </c:pt>
                <c:pt idx="12">
                  <c:v>Greece</c:v>
                </c:pt>
                <c:pt idx="13">
                  <c:v>Finland</c:v>
                </c:pt>
                <c:pt idx="14">
                  <c:v>Portugal</c:v>
                </c:pt>
                <c:pt idx="15">
                  <c:v>Denmark</c:v>
                </c:pt>
                <c:pt idx="16">
                  <c:v>Ireland</c:v>
                </c:pt>
                <c:pt idx="17">
                  <c:v>Hungary</c:v>
                </c:pt>
                <c:pt idx="18">
                  <c:v>Belgium</c:v>
                </c:pt>
                <c:pt idx="19">
                  <c:v>Latvia</c:v>
                </c:pt>
                <c:pt idx="20">
                  <c:v>Sweden</c:v>
                </c:pt>
                <c:pt idx="21">
                  <c:v>Slovakia</c:v>
                </c:pt>
                <c:pt idx="22">
                  <c:v>Croatia</c:v>
                </c:pt>
                <c:pt idx="23">
                  <c:v>Estonia</c:v>
                </c:pt>
                <c:pt idx="24">
                  <c:v>Slovenia</c:v>
                </c:pt>
                <c:pt idx="25">
                  <c:v>Luxembourg</c:v>
                </c:pt>
                <c:pt idx="26">
                  <c:v>Cyprus</c:v>
                </c:pt>
                <c:pt idx="27">
                  <c:v>Malta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'Grafice 2021'!$J$11:$J$38</c15:sqref>
                  </c15:fullRef>
                </c:ext>
              </c:extLst>
              <c:f>'Grafice 2021'!$J$12:$J$38</c:f>
            </c:numRef>
          </c:val>
          <c:extLst>
            <c:ext xmlns:c16="http://schemas.microsoft.com/office/drawing/2014/chart" uri="{C3380CC4-5D6E-409C-BE32-E72D297353CC}">
              <c16:uniqueId val="{00000008-8DA4-43B8-8DFB-F9ADBA6E0334}"/>
            </c:ext>
          </c:extLst>
        </c:ser>
        <c:ser>
          <c:idx val="9"/>
          <c:order val="9"/>
          <c:tx>
            <c:strRef>
              <c:f>'Grafice 2021'!$K$10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'Grafice 2021'!$A$11:$A$38</c15:sqref>
                  </c15:fullRef>
                </c:ext>
              </c:extLst>
              <c:f>'Grafice 2021'!$A$12:$A$38</c:f>
              <c:strCache>
                <c:ptCount val="27"/>
                <c:pt idx="0">
                  <c:v>Spain</c:v>
                </c:pt>
                <c:pt idx="1">
                  <c:v>Italy</c:v>
                </c:pt>
                <c:pt idx="2">
                  <c:v>France</c:v>
                </c:pt>
                <c:pt idx="3">
                  <c:v>Germany</c:v>
                </c:pt>
                <c:pt idx="4">
                  <c:v>Lithuania</c:v>
                </c:pt>
                <c:pt idx="5">
                  <c:v>Poland</c:v>
                </c:pt>
                <c:pt idx="6">
                  <c:v>Czechia</c:v>
                </c:pt>
                <c:pt idx="7">
                  <c:v>Bulgaria</c:v>
                </c:pt>
                <c:pt idx="8">
                  <c:v>Netherlands</c:v>
                </c:pt>
                <c:pt idx="9">
                  <c:v>Romania</c:v>
                </c:pt>
                <c:pt idx="10">
                  <c:v>Austria</c:v>
                </c:pt>
                <c:pt idx="11">
                  <c:v>Greece</c:v>
                </c:pt>
                <c:pt idx="12">
                  <c:v>Finland</c:v>
                </c:pt>
                <c:pt idx="13">
                  <c:v>Portugal</c:v>
                </c:pt>
                <c:pt idx="14">
                  <c:v>Denmark</c:v>
                </c:pt>
                <c:pt idx="15">
                  <c:v>Ireland</c:v>
                </c:pt>
                <c:pt idx="16">
                  <c:v>Hungary</c:v>
                </c:pt>
                <c:pt idx="17">
                  <c:v>Belgium</c:v>
                </c:pt>
                <c:pt idx="18">
                  <c:v>Latvia</c:v>
                </c:pt>
                <c:pt idx="19">
                  <c:v>Sweden</c:v>
                </c:pt>
                <c:pt idx="20">
                  <c:v>Slovakia</c:v>
                </c:pt>
                <c:pt idx="21">
                  <c:v>Croatia</c:v>
                </c:pt>
                <c:pt idx="22">
                  <c:v>Estonia</c:v>
                </c:pt>
                <c:pt idx="23">
                  <c:v>Slovenia</c:v>
                </c:pt>
                <c:pt idx="24">
                  <c:v>Luxembourg</c:v>
                </c:pt>
                <c:pt idx="25">
                  <c:v>Cyprus</c:v>
                </c:pt>
                <c:pt idx="26">
                  <c:v>Malta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'Grafice 2021'!$K$11:$K$38</c15:sqref>
                  </c15:fullRef>
                </c:ext>
              </c:extLst>
              <c:f>'Grafice 2021'!$K$12:$K$38</c:f>
              <c:numCache>
                <c:formatCode>#,##0</c:formatCode>
                <c:ptCount val="27"/>
                <c:pt idx="0">
                  <c:v>26146615.359999999</c:v>
                </c:pt>
                <c:pt idx="1">
                  <c:v>17317788.809999999</c:v>
                </c:pt>
                <c:pt idx="2">
                  <c:v>16836074.210000001</c:v>
                </c:pt>
                <c:pt idx="3">
                  <c:v>14620009.779999999</c:v>
                </c:pt>
                <c:pt idx="4">
                  <c:v>8187658.3099999996</c:v>
                </c:pt>
                <c:pt idx="5">
                  <c:v>8123049.6200000001</c:v>
                </c:pt>
                <c:pt idx="6">
                  <c:v>8098256.8200000003</c:v>
                </c:pt>
                <c:pt idx="7">
                  <c:v>7080792.5999999996</c:v>
                </c:pt>
                <c:pt idx="8">
                  <c:v>5786866.1200000001</c:v>
                </c:pt>
                <c:pt idx="9">
                  <c:v>5774825.4299999997</c:v>
                </c:pt>
                <c:pt idx="10">
                  <c:v>4019457.97</c:v>
                </c:pt>
                <c:pt idx="11">
                  <c:v>3851013.68</c:v>
                </c:pt>
                <c:pt idx="12">
                  <c:v>3627356.74</c:v>
                </c:pt>
                <c:pt idx="13">
                  <c:v>3507046.29</c:v>
                </c:pt>
                <c:pt idx="14">
                  <c:v>3174224.58</c:v>
                </c:pt>
                <c:pt idx="15">
                  <c:v>2751336.87</c:v>
                </c:pt>
                <c:pt idx="16">
                  <c:v>2750760.16</c:v>
                </c:pt>
                <c:pt idx="17">
                  <c:v>1957128.45</c:v>
                </c:pt>
                <c:pt idx="18">
                  <c:v>1797888.28</c:v>
                </c:pt>
                <c:pt idx="19">
                  <c:v>1665700.12</c:v>
                </c:pt>
                <c:pt idx="20">
                  <c:v>1567267.06</c:v>
                </c:pt>
                <c:pt idx="21">
                  <c:v>929925.87</c:v>
                </c:pt>
                <c:pt idx="22">
                  <c:v>925534.93</c:v>
                </c:pt>
                <c:pt idx="23">
                  <c:v>777846.44</c:v>
                </c:pt>
                <c:pt idx="24">
                  <c:v>174169.61</c:v>
                </c:pt>
                <c:pt idx="25">
                  <c:v>157662.07</c:v>
                </c:pt>
                <c:pt idx="26">
                  <c:v>54965.760000000002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A4-43B8-8DFB-F9ADBA6E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75696"/>
        <c:axId val="2021002096"/>
      </c:barChart>
      <c:catAx>
        <c:axId val="18893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02096"/>
        <c:crosses val="autoZero"/>
        <c:auto val="1"/>
        <c:lblAlgn val="ctr"/>
        <c:lblOffset val="100"/>
        <c:noMultiLvlLbl val="0"/>
      </c:catAx>
      <c:valAx>
        <c:axId val="202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37569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561420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396875</xdr:colOff>
      <xdr:row>0</xdr:row>
      <xdr:rowOff>0</xdr:rowOff>
    </xdr:from>
    <xdr:to>
      <xdr:col>9</xdr:col>
      <xdr:colOff>57150</xdr:colOff>
      <xdr:row>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FF004-7D66-F7CD-EF56-23092E469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11</xdr:row>
      <xdr:rowOff>177800</xdr:rowOff>
    </xdr:from>
    <xdr:to>
      <xdr:col>19</xdr:col>
      <xdr:colOff>247650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5DA57A-CA3D-6F29-95F1-6E226F529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50800</xdr:rowOff>
    </xdr:from>
    <xdr:to>
      <xdr:col>9</xdr:col>
      <xdr:colOff>209550</xdr:colOff>
      <xdr:row>10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0644C-59F6-C955-85CC-88F07FC54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5</xdr:row>
      <xdr:rowOff>177800</xdr:rowOff>
    </xdr:from>
    <xdr:to>
      <xdr:col>15</xdr:col>
      <xdr:colOff>457200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F863A-37C7-687B-007A-D669F1BCE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574675</xdr:colOff>
      <xdr:row>0</xdr:row>
      <xdr:rowOff>101600</xdr:rowOff>
    </xdr:from>
    <xdr:to>
      <xdr:col>9</xdr:col>
      <xdr:colOff>101600</xdr:colOff>
      <xdr:row>12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74762-17AF-48AC-CB85-30C9590BF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13</xdr:row>
      <xdr:rowOff>177800</xdr:rowOff>
    </xdr:from>
    <xdr:to>
      <xdr:col>19</xdr:col>
      <xdr:colOff>247650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2AB155-B1BD-3AF9-7806-A33A3CE41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0</xdr:rowOff>
    </xdr:from>
    <xdr:to>
      <xdr:col>11</xdr:col>
      <xdr:colOff>352425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6EBE3-5AFA-916E-4780-4ED0BF538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501650</xdr:colOff>
      <xdr:row>15</xdr:row>
      <xdr:rowOff>31750</xdr:rowOff>
    </xdr:from>
    <xdr:to>
      <xdr:col>16</xdr:col>
      <xdr:colOff>501650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84717-9C08-BFBF-EEB6-7D999A4F7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511174</xdr:colOff>
      <xdr:row>21</xdr:row>
      <xdr:rowOff>107950</xdr:rowOff>
    </xdr:from>
    <xdr:to>
      <xdr:col>23</xdr:col>
      <xdr:colOff>374649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F8C2A-3271-5F36-214F-5575BCD6D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0</xdr:row>
      <xdr:rowOff>133350</xdr:rowOff>
    </xdr:from>
    <xdr:to>
      <xdr:col>11</xdr:col>
      <xdr:colOff>555625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53209-C571-AE93-4E86-FD9CC08BC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16</xdr:row>
      <xdr:rowOff>177800</xdr:rowOff>
    </xdr:from>
    <xdr:to>
      <xdr:col>19</xdr:col>
      <xdr:colOff>247650</xdr:colOff>
      <xdr:row>26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E5713-07ED-E298-636B-8C5F06040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1</xdr:row>
      <xdr:rowOff>6350</xdr:rowOff>
    </xdr:from>
    <xdr:to>
      <xdr:col>10</xdr:col>
      <xdr:colOff>82550</xdr:colOff>
      <xdr:row>11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FABB5-03C5-0D7A-E75F-C9539CB9A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6</xdr:row>
      <xdr:rowOff>63500</xdr:rowOff>
    </xdr:from>
    <xdr:to>
      <xdr:col>16</xdr:col>
      <xdr:colOff>571500</xdr:colOff>
      <xdr:row>16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8414F-DFB4-FCD9-838D-C83C871E8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263525</xdr:colOff>
      <xdr:row>0</xdr:row>
      <xdr:rowOff>133350</xdr:rowOff>
    </xdr:from>
    <xdr:to>
      <xdr:col>7</xdr:col>
      <xdr:colOff>552450</xdr:colOff>
      <xdr:row>13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ED98-D6C2-D2D6-EC7C-207CB5770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14</xdr:row>
      <xdr:rowOff>177800</xdr:rowOff>
    </xdr:from>
    <xdr:to>
      <xdr:col>19</xdr:col>
      <xdr:colOff>247650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5C0E0-0DCC-6D42-5363-AA5F3BE25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247650</xdr:colOff>
      <xdr:row>10</xdr:row>
      <xdr:rowOff>0</xdr:rowOff>
    </xdr:from>
    <xdr:to>
      <xdr:col>31</xdr:col>
      <xdr:colOff>247650</xdr:colOff>
      <xdr:row>20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FCCE2D-B980-220C-BCC3-38BBED08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ENV_AC_AINAH_R2__custom_7234726/default/table" TargetMode="External"/><Relationship Id="rId1" Type="http://schemas.openxmlformats.org/officeDocument/2006/relationships/hyperlink" Target="https://ec.europa.eu/eurostat/databrowser/product/page/ENV_AC_AINAH_R2__custom_723472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topLeftCell="B1" workbookViewId="0">
      <selection activeCell="B7" sqref="B7"/>
    </sheetView>
  </sheetViews>
  <sheetFormatPr defaultRowHeight="14.5" x14ac:dyDescent="0.35"/>
  <cols>
    <col min="1" max="1" width="19.90625" customWidth="1"/>
    <col min="2" max="2" width="10.453125" customWidth="1"/>
    <col min="3" max="3" width="17.26953125" customWidth="1"/>
    <col min="4" max="4" width="126.7265625" customWidth="1"/>
    <col min="5" max="5" width="93.54296875" customWidth="1"/>
    <col min="6" max="6" width="17.7265625" customWidth="1"/>
  </cols>
  <sheetData>
    <row r="6" spans="1:15" x14ac:dyDescent="0.35">
      <c r="A6" s="8" t="s">
        <v>0</v>
      </c>
    </row>
    <row r="7" spans="1:15" x14ac:dyDescent="0.35">
      <c r="A7" s="11" t="s">
        <v>1</v>
      </c>
      <c r="B7" s="11" t="s">
        <v>2</v>
      </c>
    </row>
    <row r="8" spans="1:15" ht="42.75" customHeight="1" x14ac:dyDescent="0.35">
      <c r="A8" s="9" t="s">
        <v>3</v>
      </c>
      <c r="B8" s="38" t="s">
        <v>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10" spans="1:15" x14ac:dyDescent="0.35">
      <c r="A10" s="2" t="s">
        <v>5</v>
      </c>
      <c r="D10" s="2" t="s">
        <v>6</v>
      </c>
    </row>
    <row r="11" spans="1:15" x14ac:dyDescent="0.35">
      <c r="A11" s="2" t="s">
        <v>7</v>
      </c>
      <c r="D11" s="2" t="s">
        <v>6</v>
      </c>
    </row>
    <row r="13" spans="1:15" x14ac:dyDescent="0.35">
      <c r="B13" s="1" t="s">
        <v>8</v>
      </c>
    </row>
    <row r="14" spans="1:15" x14ac:dyDescent="0.35">
      <c r="C14" s="2" t="s">
        <v>9</v>
      </c>
    </row>
    <row r="15" spans="1:15" x14ac:dyDescent="0.35">
      <c r="B15" s="8" t="s">
        <v>10</v>
      </c>
      <c r="C15" s="8" t="s">
        <v>11</v>
      </c>
      <c r="D15" s="8" t="s">
        <v>12</v>
      </c>
      <c r="E15" s="8" t="s">
        <v>13</v>
      </c>
      <c r="F15" s="8" t="s">
        <v>14</v>
      </c>
    </row>
    <row r="16" spans="1:15" x14ac:dyDescent="0.35">
      <c r="B16" s="12" t="s">
        <v>15</v>
      </c>
      <c r="C16" s="2" t="s">
        <v>16</v>
      </c>
      <c r="D16" s="2" t="s">
        <v>17</v>
      </c>
      <c r="E16" s="2" t="s">
        <v>18</v>
      </c>
      <c r="F16" s="2" t="s">
        <v>19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51CB-EA34-4B5A-B310-0195B1942F33}">
  <dimension ref="A1:M50"/>
  <sheetViews>
    <sheetView topLeftCell="A15" workbookViewId="0">
      <selection activeCell="C29" sqref="C29"/>
    </sheetView>
  </sheetViews>
  <sheetFormatPr defaultRowHeight="14.5" x14ac:dyDescent="0.35"/>
  <sheetData>
    <row r="1" spans="1:3" x14ac:dyDescent="0.35">
      <c r="A1" s="23" t="s">
        <v>90</v>
      </c>
      <c r="B1" s="23" t="s">
        <v>92</v>
      </c>
    </row>
    <row r="2" spans="1:3" x14ac:dyDescent="0.35">
      <c r="A2" s="25">
        <v>262</v>
      </c>
      <c r="B2" s="32">
        <v>268034.90000000002</v>
      </c>
    </row>
    <row r="3" spans="1:3" x14ac:dyDescent="0.35">
      <c r="A3" s="25">
        <v>262</v>
      </c>
      <c r="B3" s="32">
        <v>240999.9</v>
      </c>
    </row>
    <row r="4" spans="1:3" x14ac:dyDescent="0.35">
      <c r="A4" s="25">
        <v>262</v>
      </c>
      <c r="B4" s="32">
        <v>208999.7</v>
      </c>
    </row>
    <row r="5" spans="1:3" x14ac:dyDescent="0.35">
      <c r="A5" s="25">
        <v>262</v>
      </c>
      <c r="B5" s="32">
        <v>210219.3</v>
      </c>
    </row>
    <row r="6" spans="1:3" x14ac:dyDescent="0.35">
      <c r="A6" s="25">
        <v>262</v>
      </c>
      <c r="B6" s="32">
        <v>193282.3</v>
      </c>
    </row>
    <row r="7" spans="1:3" x14ac:dyDescent="0.35">
      <c r="A7" s="25">
        <v>254.32</v>
      </c>
      <c r="B7" s="32">
        <v>204760.2</v>
      </c>
    </row>
    <row r="8" spans="1:3" x14ac:dyDescent="0.35">
      <c r="A8" s="25">
        <v>254.32</v>
      </c>
      <c r="B8" s="32">
        <v>185605.3</v>
      </c>
    </row>
    <row r="9" spans="1:3" x14ac:dyDescent="0.35">
      <c r="A9" s="25">
        <v>254.32</v>
      </c>
      <c r="B9" s="32">
        <v>170310.5</v>
      </c>
    </row>
    <row r="10" spans="1:3" x14ac:dyDescent="0.35">
      <c r="A10" s="25">
        <v>254.32</v>
      </c>
      <c r="B10" s="32">
        <v>171026</v>
      </c>
    </row>
    <row r="11" spans="1:3" x14ac:dyDescent="0.35">
      <c r="A11" s="25">
        <v>254.32</v>
      </c>
      <c r="B11" s="32">
        <v>174169.61</v>
      </c>
    </row>
    <row r="13" spans="1:3" ht="15" thickBot="1" x14ac:dyDescent="0.4"/>
    <row r="14" spans="1:3" x14ac:dyDescent="0.35">
      <c r="A14" s="34"/>
      <c r="B14" s="34" t="s">
        <v>90</v>
      </c>
      <c r="C14" s="34" t="s">
        <v>92</v>
      </c>
    </row>
    <row r="15" spans="1:3" x14ac:dyDescent="0.35">
      <c r="A15" t="s">
        <v>90</v>
      </c>
      <c r="B15">
        <v>1</v>
      </c>
    </row>
    <row r="16" spans="1:3" ht="15" thickBot="1" x14ac:dyDescent="0.4">
      <c r="A16" s="33" t="s">
        <v>92</v>
      </c>
      <c r="B16" s="33">
        <v>0.71558117752885209</v>
      </c>
      <c r="C16" s="33">
        <v>1</v>
      </c>
    </row>
    <row r="17" spans="5:13" x14ac:dyDescent="0.35">
      <c r="E17" t="s">
        <v>93</v>
      </c>
    </row>
    <row r="18" spans="5:13" ht="15" thickBot="1" x14ac:dyDescent="0.4"/>
    <row r="19" spans="5:13" x14ac:dyDescent="0.35">
      <c r="E19" s="35" t="s">
        <v>94</v>
      </c>
      <c r="F19" s="35"/>
    </row>
    <row r="20" spans="5:13" x14ac:dyDescent="0.35">
      <c r="E20" t="s">
        <v>95</v>
      </c>
      <c r="F20" s="37">
        <v>0.71558117752885231</v>
      </c>
    </row>
    <row r="21" spans="5:13" x14ac:dyDescent="0.35">
      <c r="E21" t="s">
        <v>96</v>
      </c>
      <c r="F21" s="37">
        <v>0.5120564216335789</v>
      </c>
    </row>
    <row r="22" spans="5:13" x14ac:dyDescent="0.35">
      <c r="E22" t="s">
        <v>97</v>
      </c>
      <c r="F22">
        <v>0.45106347433777627</v>
      </c>
    </row>
    <row r="23" spans="5:13" x14ac:dyDescent="0.35">
      <c r="E23" t="s">
        <v>98</v>
      </c>
      <c r="F23">
        <v>23537.457244734618</v>
      </c>
    </row>
    <row r="24" spans="5:13" ht="15" thickBot="1" x14ac:dyDescent="0.4">
      <c r="E24" s="33" t="s">
        <v>99</v>
      </c>
      <c r="F24" s="33">
        <v>10</v>
      </c>
    </row>
    <row r="26" spans="5:13" ht="15" thickBot="1" x14ac:dyDescent="0.4">
      <c r="E26" t="s">
        <v>100</v>
      </c>
    </row>
    <row r="27" spans="5:13" x14ac:dyDescent="0.35">
      <c r="E27" s="34"/>
      <c r="F27" s="34" t="s">
        <v>104</v>
      </c>
      <c r="G27" s="34" t="s">
        <v>105</v>
      </c>
      <c r="H27" s="34" t="s">
        <v>106</v>
      </c>
      <c r="I27" s="34" t="s">
        <v>107</v>
      </c>
      <c r="J27" s="34" t="s">
        <v>108</v>
      </c>
    </row>
    <row r="28" spans="5:13" x14ac:dyDescent="0.35">
      <c r="E28" t="s">
        <v>101</v>
      </c>
      <c r="F28">
        <v>1</v>
      </c>
      <c r="G28">
        <v>4651117224.6960125</v>
      </c>
      <c r="H28">
        <v>4651117224.6960125</v>
      </c>
      <c r="I28">
        <v>8.3953382208309382</v>
      </c>
      <c r="J28">
        <v>1.9968996843975607E-2</v>
      </c>
    </row>
    <row r="29" spans="5:13" x14ac:dyDescent="0.35">
      <c r="E29" t="s">
        <v>102</v>
      </c>
      <c r="F29">
        <v>8</v>
      </c>
      <c r="G29">
        <v>4432095148.3816814</v>
      </c>
      <c r="H29">
        <v>554011893.54771018</v>
      </c>
    </row>
    <row r="30" spans="5:13" ht="15" thickBot="1" x14ac:dyDescent="0.4">
      <c r="E30" s="33" t="s">
        <v>84</v>
      </c>
      <c r="F30" s="33">
        <v>9</v>
      </c>
      <c r="G30" s="33">
        <v>9083212373.0776939</v>
      </c>
      <c r="H30" s="33"/>
      <c r="I30" s="33"/>
      <c r="J30" s="33"/>
    </row>
    <row r="31" spans="5:13" ht="15" thickBot="1" x14ac:dyDescent="0.4"/>
    <row r="32" spans="5:13" x14ac:dyDescent="0.35">
      <c r="E32" s="34"/>
      <c r="F32" s="34" t="s">
        <v>109</v>
      </c>
      <c r="G32" s="34" t="s">
        <v>98</v>
      </c>
      <c r="H32" s="34" t="s">
        <v>110</v>
      </c>
      <c r="I32" s="34" t="s">
        <v>111</v>
      </c>
      <c r="J32" s="34" t="s">
        <v>112</v>
      </c>
      <c r="K32" s="34" t="s">
        <v>113</v>
      </c>
      <c r="L32" s="34" t="s">
        <v>114</v>
      </c>
      <c r="M32" s="34" t="s">
        <v>115</v>
      </c>
    </row>
    <row r="33" spans="5:13" x14ac:dyDescent="0.35">
      <c r="E33" t="s">
        <v>103</v>
      </c>
      <c r="F33">
        <v>-1247153.6232291656</v>
      </c>
      <c r="G33">
        <v>500455.32060010935</v>
      </c>
      <c r="H33">
        <v>-2.4920378940794761</v>
      </c>
      <c r="I33">
        <v>3.7403250661817954E-2</v>
      </c>
      <c r="J33">
        <v>-2401205.6620179452</v>
      </c>
      <c r="K33">
        <v>-93101.584440386156</v>
      </c>
      <c r="L33">
        <v>-2401205.6620179452</v>
      </c>
      <c r="M33">
        <v>-93101.584440386156</v>
      </c>
    </row>
    <row r="34" spans="5:13" ht="15" thickBot="1" x14ac:dyDescent="0.4">
      <c r="E34" s="33" t="s">
        <v>90</v>
      </c>
      <c r="F34" s="33">
        <v>5616.2627604166619</v>
      </c>
      <c r="G34" s="33">
        <v>1938.3326880779325</v>
      </c>
      <c r="H34" s="33">
        <v>2.8974710043123695</v>
      </c>
      <c r="I34" s="36">
        <v>1.9968996843975646E-2</v>
      </c>
      <c r="J34" s="33">
        <v>1146.4595663075406</v>
      </c>
      <c r="K34" s="33">
        <v>10086.065954525784</v>
      </c>
      <c r="L34" s="33">
        <v>1146.4595663075406</v>
      </c>
      <c r="M34" s="33">
        <v>10086.065954525784</v>
      </c>
    </row>
    <row r="38" spans="5:13" x14ac:dyDescent="0.35">
      <c r="E38" t="s">
        <v>116</v>
      </c>
    </row>
    <row r="39" spans="5:13" ht="15" thickBot="1" x14ac:dyDescent="0.4"/>
    <row r="40" spans="5:13" x14ac:dyDescent="0.35">
      <c r="E40" s="34" t="s">
        <v>117</v>
      </c>
      <c r="F40" s="34" t="s">
        <v>120</v>
      </c>
      <c r="G40" s="34" t="s">
        <v>119</v>
      </c>
    </row>
    <row r="41" spans="5:13" x14ac:dyDescent="0.35">
      <c r="E41">
        <v>1</v>
      </c>
      <c r="F41">
        <v>224307.21999999974</v>
      </c>
      <c r="G41">
        <v>43727.680000000284</v>
      </c>
    </row>
    <row r="42" spans="5:13" x14ac:dyDescent="0.35">
      <c r="E42">
        <v>2</v>
      </c>
      <c r="F42">
        <v>224307.21999999974</v>
      </c>
      <c r="G42">
        <v>16692.680000000255</v>
      </c>
    </row>
    <row r="43" spans="5:13" x14ac:dyDescent="0.35">
      <c r="E43">
        <v>3</v>
      </c>
      <c r="F43">
        <v>224307.21999999974</v>
      </c>
      <c r="G43">
        <v>-15307.519999999728</v>
      </c>
    </row>
    <row r="44" spans="5:13" x14ac:dyDescent="0.35">
      <c r="E44">
        <v>4</v>
      </c>
      <c r="F44">
        <v>224307.21999999974</v>
      </c>
      <c r="G44">
        <v>-14087.919999999751</v>
      </c>
    </row>
    <row r="45" spans="5:13" x14ac:dyDescent="0.35">
      <c r="E45">
        <v>5</v>
      </c>
      <c r="F45">
        <v>224307.21999999974</v>
      </c>
      <c r="G45">
        <v>-31024.919999999751</v>
      </c>
    </row>
    <row r="46" spans="5:13" x14ac:dyDescent="0.35">
      <c r="E46">
        <v>6</v>
      </c>
      <c r="F46">
        <v>181174.32199999993</v>
      </c>
      <c r="G46">
        <v>23585.878000000084</v>
      </c>
    </row>
    <row r="47" spans="5:13" x14ac:dyDescent="0.35">
      <c r="E47">
        <v>7</v>
      </c>
      <c r="F47">
        <v>181174.32199999993</v>
      </c>
      <c r="G47">
        <v>4430.978000000061</v>
      </c>
    </row>
    <row r="48" spans="5:13" x14ac:dyDescent="0.35">
      <c r="E48">
        <v>8</v>
      </c>
      <c r="F48">
        <v>181174.32199999993</v>
      </c>
      <c r="G48">
        <v>-10863.821999999927</v>
      </c>
    </row>
    <row r="49" spans="5:7" x14ac:dyDescent="0.35">
      <c r="E49">
        <v>9</v>
      </c>
      <c r="F49">
        <v>181174.32199999993</v>
      </c>
      <c r="G49">
        <v>-10148.321999999927</v>
      </c>
    </row>
    <row r="50" spans="5:7" ht="15" thickBot="1" x14ac:dyDescent="0.4">
      <c r="E50" s="33">
        <v>10</v>
      </c>
      <c r="F50" s="33">
        <v>181174.32199999993</v>
      </c>
      <c r="G50" s="33">
        <v>-7004.7119999999413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D73A-8241-435C-B88B-16D37D840CEF}">
  <dimension ref="A1:M46"/>
  <sheetViews>
    <sheetView topLeftCell="A20" workbookViewId="0">
      <selection activeCell="H15" sqref="H15"/>
    </sheetView>
  </sheetViews>
  <sheetFormatPr defaultRowHeight="14.5" x14ac:dyDescent="0.35"/>
  <sheetData>
    <row r="1" spans="1:6" x14ac:dyDescent="0.35">
      <c r="A1" s="23" t="s">
        <v>90</v>
      </c>
      <c r="B1" s="23" t="s">
        <v>92</v>
      </c>
    </row>
    <row r="2" spans="1:6" x14ac:dyDescent="0.35">
      <c r="A2" s="28">
        <v>500</v>
      </c>
      <c r="B2" s="32">
        <v>541964.30000000005</v>
      </c>
    </row>
    <row r="3" spans="1:6" x14ac:dyDescent="0.35">
      <c r="A3" s="28">
        <v>500</v>
      </c>
      <c r="B3" s="32">
        <v>547509.13</v>
      </c>
    </row>
    <row r="4" spans="1:6" x14ac:dyDescent="0.35">
      <c r="A4" s="28">
        <v>500</v>
      </c>
      <c r="B4" s="32">
        <v>561110.1</v>
      </c>
    </row>
    <row r="5" spans="1:6" x14ac:dyDescent="0.35">
      <c r="A5" s="28">
        <v>500</v>
      </c>
      <c r="B5" s="32">
        <v>576474.59</v>
      </c>
    </row>
    <row r="6" spans="1:6" x14ac:dyDescent="0.35">
      <c r="A6" s="28">
        <v>500</v>
      </c>
      <c r="B6" s="32">
        <v>574860.26</v>
      </c>
    </row>
    <row r="7" spans="1:6" x14ac:dyDescent="0.35">
      <c r="A7" s="28">
        <v>610</v>
      </c>
      <c r="B7" s="32">
        <v>624460.91</v>
      </c>
    </row>
    <row r="8" spans="1:6" x14ac:dyDescent="0.35">
      <c r="A8" s="28">
        <v>610</v>
      </c>
      <c r="B8" s="32">
        <v>711103.72</v>
      </c>
    </row>
    <row r="9" spans="1:6" x14ac:dyDescent="0.35">
      <c r="A9" s="28">
        <v>610</v>
      </c>
      <c r="B9" s="32">
        <v>759573.03</v>
      </c>
    </row>
    <row r="10" spans="1:6" x14ac:dyDescent="0.35">
      <c r="A10" s="28">
        <v>610</v>
      </c>
      <c r="B10" s="32">
        <v>733113.37</v>
      </c>
    </row>
    <row r="11" spans="1:6" x14ac:dyDescent="0.35">
      <c r="A11" s="28">
        <v>610</v>
      </c>
      <c r="B11" s="32">
        <v>777846.44</v>
      </c>
    </row>
    <row r="12" spans="1:6" ht="15" thickBot="1" x14ac:dyDescent="0.4"/>
    <row r="13" spans="1:6" x14ac:dyDescent="0.35">
      <c r="A13" s="34"/>
      <c r="B13" s="34" t="s">
        <v>90</v>
      </c>
      <c r="C13" s="34" t="s">
        <v>92</v>
      </c>
      <c r="E13" t="s">
        <v>93</v>
      </c>
    </row>
    <row r="14" spans="1:6" ht="15" thickBot="1" x14ac:dyDescent="0.4">
      <c r="A14" t="s">
        <v>90</v>
      </c>
      <c r="B14">
        <v>1</v>
      </c>
    </row>
    <row r="15" spans="1:6" ht="15" thickBot="1" x14ac:dyDescent="0.4">
      <c r="A15" s="33" t="s">
        <v>92</v>
      </c>
      <c r="B15" s="33">
        <v>0.89950405013615586</v>
      </c>
      <c r="C15" s="33">
        <v>1</v>
      </c>
      <c r="E15" s="35" t="s">
        <v>94</v>
      </c>
      <c r="F15" s="35"/>
    </row>
    <row r="16" spans="1:6" x14ac:dyDescent="0.35">
      <c r="E16" t="s">
        <v>95</v>
      </c>
      <c r="F16" s="37">
        <v>0.89950405013615597</v>
      </c>
    </row>
    <row r="17" spans="5:13" x14ac:dyDescent="0.35">
      <c r="E17" t="s">
        <v>96</v>
      </c>
      <c r="F17" s="37">
        <v>0.80910753621134823</v>
      </c>
    </row>
    <row r="18" spans="5:13" x14ac:dyDescent="0.35">
      <c r="E18" t="s">
        <v>97</v>
      </c>
      <c r="F18">
        <v>0.78524597823776676</v>
      </c>
    </row>
    <row r="19" spans="5:13" x14ac:dyDescent="0.35">
      <c r="E19" t="s">
        <v>98</v>
      </c>
      <c r="F19">
        <v>43671.594774271507</v>
      </c>
    </row>
    <row r="20" spans="5:13" ht="15" thickBot="1" x14ac:dyDescent="0.4">
      <c r="E20" s="33" t="s">
        <v>99</v>
      </c>
      <c r="F20" s="33">
        <v>10</v>
      </c>
    </row>
    <row r="22" spans="5:13" ht="15" thickBot="1" x14ac:dyDescent="0.4">
      <c r="E22" t="s">
        <v>100</v>
      </c>
    </row>
    <row r="23" spans="5:13" x14ac:dyDescent="0.35">
      <c r="E23" s="34"/>
      <c r="F23" s="34" t="s">
        <v>104</v>
      </c>
      <c r="G23" s="34" t="s">
        <v>105</v>
      </c>
      <c r="H23" s="34" t="s">
        <v>106</v>
      </c>
      <c r="I23" s="34" t="s">
        <v>107</v>
      </c>
      <c r="J23" s="34" t="s">
        <v>108</v>
      </c>
    </row>
    <row r="24" spans="5:13" x14ac:dyDescent="0.35">
      <c r="E24" t="s">
        <v>101</v>
      </c>
      <c r="F24">
        <v>1</v>
      </c>
      <c r="G24">
        <v>64670400879.322807</v>
      </c>
      <c r="H24">
        <v>64670400879.322807</v>
      </c>
      <c r="I24">
        <v>33.908411894443724</v>
      </c>
      <c r="J24">
        <v>3.946501113678709E-4</v>
      </c>
    </row>
    <row r="25" spans="5:13" x14ac:dyDescent="0.35">
      <c r="E25" t="s">
        <v>102</v>
      </c>
      <c r="F25">
        <v>8</v>
      </c>
      <c r="G25">
        <v>15257665521.025427</v>
      </c>
      <c r="H25">
        <v>1907208190.1281784</v>
      </c>
    </row>
    <row r="26" spans="5:13" ht="15" thickBot="1" x14ac:dyDescent="0.4">
      <c r="E26" s="33" t="s">
        <v>84</v>
      </c>
      <c r="F26" s="33">
        <v>9</v>
      </c>
      <c r="G26" s="33">
        <v>79928066400.348236</v>
      </c>
      <c r="H26" s="33"/>
      <c r="I26" s="33"/>
      <c r="J26" s="33"/>
    </row>
    <row r="27" spans="5:13" ht="15" thickBot="1" x14ac:dyDescent="0.4"/>
    <row r="28" spans="5:13" x14ac:dyDescent="0.35">
      <c r="E28" s="34"/>
      <c r="F28" s="34" t="s">
        <v>109</v>
      </c>
      <c r="G28" s="34" t="s">
        <v>98</v>
      </c>
      <c r="H28" s="34" t="s">
        <v>110</v>
      </c>
      <c r="I28" s="34" t="s">
        <v>111</v>
      </c>
      <c r="J28" s="34" t="s">
        <v>112</v>
      </c>
      <c r="K28" s="34" t="s">
        <v>113</v>
      </c>
      <c r="L28" s="34" t="s">
        <v>114</v>
      </c>
      <c r="M28" s="34" t="s">
        <v>115</v>
      </c>
    </row>
    <row r="29" spans="5:13" x14ac:dyDescent="0.35">
      <c r="E29" t="s">
        <v>103</v>
      </c>
      <c r="F29">
        <v>-170688.22399999993</v>
      </c>
      <c r="G29">
        <v>140039.79452601413</v>
      </c>
      <c r="H29">
        <v>-1.218855144551733</v>
      </c>
      <c r="I29">
        <v>0.25761741026976637</v>
      </c>
      <c r="J29">
        <v>-493620.56927013042</v>
      </c>
      <c r="K29">
        <v>152244.12127013056</v>
      </c>
      <c r="L29">
        <v>-493620.56927013042</v>
      </c>
      <c r="M29">
        <v>152244.12127013056</v>
      </c>
    </row>
    <row r="30" spans="5:13" ht="15" thickBot="1" x14ac:dyDescent="0.4">
      <c r="E30" s="33" t="s">
        <v>90</v>
      </c>
      <c r="F30" s="33">
        <v>1462.1437999999998</v>
      </c>
      <c r="G30" s="33">
        <v>251.09401552473622</v>
      </c>
      <c r="H30" s="33">
        <v>5.8230929834962897</v>
      </c>
      <c r="I30" s="36">
        <v>3.946501113678709E-4</v>
      </c>
      <c r="J30" s="33">
        <v>883.11996187493878</v>
      </c>
      <c r="K30" s="33">
        <v>2041.1676381250609</v>
      </c>
      <c r="L30" s="33">
        <v>883.11996187493878</v>
      </c>
      <c r="M30" s="33">
        <v>2041.1676381250609</v>
      </c>
    </row>
    <row r="34" spans="5:7" x14ac:dyDescent="0.35">
      <c r="E34" t="s">
        <v>116</v>
      </c>
    </row>
    <row r="35" spans="5:7" ht="15" thickBot="1" x14ac:dyDescent="0.4"/>
    <row r="36" spans="5:7" x14ac:dyDescent="0.35">
      <c r="E36" s="34" t="s">
        <v>117</v>
      </c>
      <c r="F36" s="34" t="s">
        <v>120</v>
      </c>
      <c r="G36" s="34" t="s">
        <v>119</v>
      </c>
    </row>
    <row r="37" spans="5:7" x14ac:dyDescent="0.35">
      <c r="E37">
        <v>1</v>
      </c>
      <c r="F37">
        <v>560383.67599999998</v>
      </c>
      <c r="G37">
        <v>-18419.375999999931</v>
      </c>
    </row>
    <row r="38" spans="5:7" x14ac:dyDescent="0.35">
      <c r="E38">
        <v>2</v>
      </c>
      <c r="F38">
        <v>560383.67599999998</v>
      </c>
      <c r="G38">
        <v>-12874.545999999973</v>
      </c>
    </row>
    <row r="39" spans="5:7" x14ac:dyDescent="0.35">
      <c r="E39">
        <v>3</v>
      </c>
      <c r="F39">
        <v>560383.67599999998</v>
      </c>
      <c r="G39">
        <v>726.42399999999907</v>
      </c>
    </row>
    <row r="40" spans="5:7" x14ac:dyDescent="0.35">
      <c r="E40">
        <v>4</v>
      </c>
      <c r="F40">
        <v>560383.67599999998</v>
      </c>
      <c r="G40">
        <v>16090.91399999999</v>
      </c>
    </row>
    <row r="41" spans="5:7" x14ac:dyDescent="0.35">
      <c r="E41">
        <v>5</v>
      </c>
      <c r="F41">
        <v>560383.67599999998</v>
      </c>
      <c r="G41">
        <v>14476.584000000032</v>
      </c>
    </row>
    <row r="42" spans="5:7" x14ac:dyDescent="0.35">
      <c r="E42">
        <v>6</v>
      </c>
      <c r="F42">
        <v>721219.49399999995</v>
      </c>
      <c r="G42">
        <v>-96758.583999999915</v>
      </c>
    </row>
    <row r="43" spans="5:7" x14ac:dyDescent="0.35">
      <c r="E43">
        <v>7</v>
      </c>
      <c r="F43">
        <v>721219.49399999995</v>
      </c>
      <c r="G43">
        <v>-10115.773999999976</v>
      </c>
    </row>
    <row r="44" spans="5:7" x14ac:dyDescent="0.35">
      <c r="E44">
        <v>8</v>
      </c>
      <c r="F44">
        <v>721219.49399999995</v>
      </c>
      <c r="G44">
        <v>38353.53600000008</v>
      </c>
    </row>
    <row r="45" spans="5:7" x14ac:dyDescent="0.35">
      <c r="E45">
        <v>9</v>
      </c>
      <c r="F45">
        <v>721219.49399999995</v>
      </c>
      <c r="G45">
        <v>11893.876000000047</v>
      </c>
    </row>
    <row r="46" spans="5:7" ht="15" thickBot="1" x14ac:dyDescent="0.4">
      <c r="E46" s="33">
        <v>10</v>
      </c>
      <c r="F46" s="33">
        <v>721219.49399999995</v>
      </c>
      <c r="G46" s="33">
        <v>56626.945999999996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0930-715D-4694-A804-990B4EC2CD2A}">
  <dimension ref="A1:Y86"/>
  <sheetViews>
    <sheetView topLeftCell="C1" workbookViewId="0">
      <selection activeCell="O54" sqref="O54"/>
    </sheetView>
  </sheetViews>
  <sheetFormatPr defaultRowHeight="14.5" x14ac:dyDescent="0.35"/>
  <sheetData>
    <row r="1" spans="1:5" x14ac:dyDescent="0.35">
      <c r="A1" s="23" t="s">
        <v>90</v>
      </c>
      <c r="B1" s="23" t="s">
        <v>92</v>
      </c>
    </row>
    <row r="2" spans="1:5" x14ac:dyDescent="0.35">
      <c r="A2" s="28">
        <v>132</v>
      </c>
      <c r="B2" s="32">
        <v>790873.4</v>
      </c>
    </row>
    <row r="3" spans="1:5" x14ac:dyDescent="0.35">
      <c r="A3" s="28">
        <v>132</v>
      </c>
      <c r="B3" s="32">
        <v>1056811.08</v>
      </c>
    </row>
    <row r="4" spans="1:5" x14ac:dyDescent="0.35">
      <c r="A4" s="28">
        <v>132</v>
      </c>
      <c r="B4" s="32">
        <v>875354.81</v>
      </c>
    </row>
    <row r="5" spans="1:5" x14ac:dyDescent="0.35">
      <c r="A5" s="28">
        <v>132</v>
      </c>
      <c r="B5" s="32">
        <v>764426.9</v>
      </c>
    </row>
    <row r="6" spans="1:5" x14ac:dyDescent="0.35">
      <c r="A6" s="28">
        <v>132</v>
      </c>
      <c r="B6" s="32">
        <v>791954.6</v>
      </c>
    </row>
    <row r="7" spans="1:5" x14ac:dyDescent="0.35">
      <c r="A7" s="28">
        <v>132</v>
      </c>
      <c r="B7" s="32">
        <v>889370.94</v>
      </c>
    </row>
    <row r="8" spans="1:5" x14ac:dyDescent="0.35">
      <c r="A8" s="28">
        <v>132</v>
      </c>
      <c r="B8" s="32">
        <v>908881.62</v>
      </c>
    </row>
    <row r="9" spans="1:5" x14ac:dyDescent="0.35">
      <c r="A9" s="28">
        <v>138</v>
      </c>
      <c r="B9" s="32">
        <v>884354.84</v>
      </c>
    </row>
    <row r="10" spans="1:5" x14ac:dyDescent="0.35">
      <c r="A10" s="28">
        <v>138</v>
      </c>
      <c r="B10" s="32">
        <v>843328.29</v>
      </c>
    </row>
    <row r="11" spans="1:5" x14ac:dyDescent="0.35">
      <c r="A11" s="28">
        <v>225</v>
      </c>
      <c r="B11" s="32">
        <v>925534.93</v>
      </c>
    </row>
    <row r="13" spans="1:5" ht="15" thickBot="1" x14ac:dyDescent="0.4"/>
    <row r="14" spans="1:5" x14ac:dyDescent="0.35">
      <c r="A14" s="34"/>
      <c r="B14" s="34" t="s">
        <v>90</v>
      </c>
      <c r="C14" s="34" t="s">
        <v>92</v>
      </c>
    </row>
    <row r="15" spans="1:5" x14ac:dyDescent="0.35">
      <c r="A15" t="s">
        <v>90</v>
      </c>
      <c r="B15">
        <v>1</v>
      </c>
      <c r="E15" t="s">
        <v>93</v>
      </c>
    </row>
    <row r="16" spans="1:5" ht="15" thickBot="1" x14ac:dyDescent="0.4">
      <c r="A16" s="33" t="s">
        <v>92</v>
      </c>
      <c r="B16" s="33">
        <v>0.21549408708835446</v>
      </c>
      <c r="C16" s="33">
        <v>1</v>
      </c>
    </row>
    <row r="17" spans="5:13" x14ac:dyDescent="0.35">
      <c r="E17" s="35" t="s">
        <v>94</v>
      </c>
      <c r="F17" s="35"/>
    </row>
    <row r="18" spans="5:13" x14ac:dyDescent="0.35">
      <c r="E18" t="s">
        <v>95</v>
      </c>
      <c r="F18" s="37">
        <v>0.21549408708835499</v>
      </c>
    </row>
    <row r="19" spans="5:13" x14ac:dyDescent="0.35">
      <c r="E19" t="s">
        <v>96</v>
      </c>
      <c r="F19" s="37">
        <v>4.6437701570043524E-2</v>
      </c>
    </row>
    <row r="20" spans="5:13" x14ac:dyDescent="0.35">
      <c r="E20" t="s">
        <v>97</v>
      </c>
      <c r="F20">
        <v>-7.275758573370103E-2</v>
      </c>
    </row>
    <row r="21" spans="5:13" x14ac:dyDescent="0.35">
      <c r="E21" t="s">
        <v>98</v>
      </c>
      <c r="F21">
        <v>87489.896663651918</v>
      </c>
    </row>
    <row r="22" spans="5:13" ht="15" thickBot="1" x14ac:dyDescent="0.4">
      <c r="E22" s="33" t="s">
        <v>99</v>
      </c>
      <c r="F22" s="33">
        <v>10</v>
      </c>
    </row>
    <row r="24" spans="5:13" ht="15" thickBot="1" x14ac:dyDescent="0.4">
      <c r="E24" t="s">
        <v>100</v>
      </c>
    </row>
    <row r="25" spans="5:13" x14ac:dyDescent="0.35">
      <c r="E25" s="34"/>
      <c r="F25" s="34" t="s">
        <v>104</v>
      </c>
      <c r="G25" s="34" t="s">
        <v>105</v>
      </c>
      <c r="H25" s="34" t="s">
        <v>106</v>
      </c>
      <c r="I25" s="34" t="s">
        <v>107</v>
      </c>
      <c r="J25" s="34" t="s">
        <v>108</v>
      </c>
    </row>
    <row r="26" spans="5:13" x14ac:dyDescent="0.35">
      <c r="E26" t="s">
        <v>101</v>
      </c>
      <c r="F26">
        <v>1</v>
      </c>
      <c r="G26">
        <v>2982135952.4843826</v>
      </c>
      <c r="H26">
        <v>2982135952.4843826</v>
      </c>
      <c r="I26">
        <v>0.38959343628835458</v>
      </c>
      <c r="J26">
        <v>0.54989392575726992</v>
      </c>
    </row>
    <row r="27" spans="5:13" x14ac:dyDescent="0.35">
      <c r="E27" t="s">
        <v>102</v>
      </c>
      <c r="F27">
        <v>8</v>
      </c>
      <c r="G27">
        <v>61235856145.731934</v>
      </c>
      <c r="H27">
        <v>7654482018.2164917</v>
      </c>
    </row>
    <row r="28" spans="5:13" ht="15" thickBot="1" x14ac:dyDescent="0.4">
      <c r="E28" s="33" t="s">
        <v>84</v>
      </c>
      <c r="F28" s="33">
        <v>9</v>
      </c>
      <c r="G28" s="33">
        <v>64217992098.216316</v>
      </c>
      <c r="H28" s="33"/>
      <c r="I28" s="33"/>
      <c r="J28" s="33"/>
    </row>
    <row r="29" spans="5:13" ht="15" thickBot="1" x14ac:dyDescent="0.4"/>
    <row r="30" spans="5:13" x14ac:dyDescent="0.35">
      <c r="E30" s="34"/>
      <c r="F30" s="34" t="s">
        <v>109</v>
      </c>
      <c r="G30" s="34" t="s">
        <v>98</v>
      </c>
      <c r="H30" s="34" t="s">
        <v>110</v>
      </c>
      <c r="I30" s="34" t="s">
        <v>111</v>
      </c>
      <c r="J30" s="34" t="s">
        <v>112</v>
      </c>
      <c r="K30" s="34" t="s">
        <v>113</v>
      </c>
      <c r="L30" s="34" t="s">
        <v>114</v>
      </c>
      <c r="M30" s="34" t="s">
        <v>115</v>
      </c>
    </row>
    <row r="31" spans="5:13" x14ac:dyDescent="0.35">
      <c r="E31" t="s">
        <v>103</v>
      </c>
      <c r="F31">
        <v>783934.52214294148</v>
      </c>
      <c r="G31">
        <v>145490.90762432627</v>
      </c>
      <c r="H31">
        <v>5.3882028433498244</v>
      </c>
      <c r="I31">
        <v>6.5518133895760484E-4</v>
      </c>
      <c r="J31">
        <v>448431.88752663764</v>
      </c>
      <c r="K31">
        <v>1119437.1567592453</v>
      </c>
      <c r="L31">
        <v>448431.88752663764</v>
      </c>
      <c r="M31">
        <v>1119437.1567592453</v>
      </c>
    </row>
    <row r="32" spans="5:13" ht="15" thickBot="1" x14ac:dyDescent="0.4">
      <c r="E32" s="33" t="s">
        <v>90</v>
      </c>
      <c r="F32" s="33">
        <v>625.64644811970925</v>
      </c>
      <c r="G32" s="33">
        <v>1002.3587079259876</v>
      </c>
      <c r="H32" s="33">
        <v>0.62417420347876695</v>
      </c>
      <c r="I32" s="36">
        <v>0.54989392575727059</v>
      </c>
      <c r="J32" s="33">
        <v>-1685.7968773155242</v>
      </c>
      <c r="K32" s="33">
        <v>2937.0897735549424</v>
      </c>
      <c r="L32" s="33">
        <v>-1685.7968773155242</v>
      </c>
      <c r="M32" s="33">
        <v>2937.0897735549424</v>
      </c>
    </row>
    <row r="36" spans="5:7" x14ac:dyDescent="0.35">
      <c r="E36" t="s">
        <v>116</v>
      </c>
    </row>
    <row r="37" spans="5:7" ht="15" thickBot="1" x14ac:dyDescent="0.4"/>
    <row r="38" spans="5:7" x14ac:dyDescent="0.35">
      <c r="E38" s="34" t="s">
        <v>117</v>
      </c>
      <c r="F38" s="34" t="s">
        <v>120</v>
      </c>
      <c r="G38" s="34" t="s">
        <v>119</v>
      </c>
    </row>
    <row r="39" spans="5:7" x14ac:dyDescent="0.35">
      <c r="E39">
        <v>1</v>
      </c>
      <c r="F39">
        <v>866519.85329474311</v>
      </c>
      <c r="G39">
        <v>-75646.453294743085</v>
      </c>
    </row>
    <row r="40" spans="5:7" x14ac:dyDescent="0.35">
      <c r="E40">
        <v>2</v>
      </c>
      <c r="F40">
        <v>866519.85329474311</v>
      </c>
      <c r="G40">
        <v>190291.22670525697</v>
      </c>
    </row>
    <row r="41" spans="5:7" x14ac:dyDescent="0.35">
      <c r="E41">
        <v>3</v>
      </c>
      <c r="F41">
        <v>866519.85329474311</v>
      </c>
      <c r="G41">
        <v>8834.9567052569473</v>
      </c>
    </row>
    <row r="42" spans="5:7" x14ac:dyDescent="0.35">
      <c r="E42">
        <v>4</v>
      </c>
      <c r="F42">
        <v>866519.85329474311</v>
      </c>
      <c r="G42">
        <v>-102092.95329474309</v>
      </c>
    </row>
    <row r="43" spans="5:7" x14ac:dyDescent="0.35">
      <c r="E43">
        <v>5</v>
      </c>
      <c r="F43">
        <v>866519.85329474311</v>
      </c>
      <c r="G43">
        <v>-74565.253294743132</v>
      </c>
    </row>
    <row r="44" spans="5:7" x14ac:dyDescent="0.35">
      <c r="E44">
        <v>6</v>
      </c>
      <c r="F44">
        <v>866519.85329474311</v>
      </c>
      <c r="G44">
        <v>22851.086705256836</v>
      </c>
    </row>
    <row r="45" spans="5:7" x14ac:dyDescent="0.35">
      <c r="E45">
        <v>7</v>
      </c>
      <c r="F45">
        <v>866519.85329474311</v>
      </c>
      <c r="G45">
        <v>42361.766705256887</v>
      </c>
    </row>
    <row r="46" spans="5:7" x14ac:dyDescent="0.35">
      <c r="E46">
        <v>8</v>
      </c>
      <c r="F46">
        <v>870273.73198346142</v>
      </c>
      <c r="G46">
        <v>14081.10801653855</v>
      </c>
    </row>
    <row r="47" spans="5:7" x14ac:dyDescent="0.35">
      <c r="E47">
        <v>9</v>
      </c>
      <c r="F47">
        <v>870273.73198346142</v>
      </c>
      <c r="G47">
        <v>-26945.44198346138</v>
      </c>
    </row>
    <row r="48" spans="5:7" ht="15" thickBot="1" x14ac:dyDescent="0.4">
      <c r="E48" s="33">
        <v>10</v>
      </c>
      <c r="F48" s="33">
        <v>924704.97296987602</v>
      </c>
      <c r="G48" s="33">
        <v>829.95703012403101</v>
      </c>
    </row>
    <row r="54" spans="17:22" ht="15" thickBot="1" x14ac:dyDescent="0.4"/>
    <row r="55" spans="17:22" x14ac:dyDescent="0.35">
      <c r="Q55" s="35"/>
      <c r="R55" s="35"/>
    </row>
    <row r="60" spans="17:22" ht="15" thickBot="1" x14ac:dyDescent="0.4">
      <c r="Q60" s="33"/>
      <c r="R60" s="33"/>
    </row>
    <row r="62" spans="17:22" ht="15" thickBot="1" x14ac:dyDescent="0.4"/>
    <row r="63" spans="17:22" x14ac:dyDescent="0.35">
      <c r="Q63" s="34"/>
      <c r="R63" s="34"/>
      <c r="S63" s="34"/>
      <c r="T63" s="34"/>
      <c r="U63" s="34"/>
      <c r="V63" s="34"/>
    </row>
    <row r="66" spans="17:25" ht="15" thickBot="1" x14ac:dyDescent="0.4">
      <c r="Q66" s="33"/>
      <c r="R66" s="33"/>
      <c r="S66" s="33"/>
      <c r="T66" s="33"/>
      <c r="U66" s="33"/>
      <c r="V66" s="33"/>
    </row>
    <row r="67" spans="17:25" ht="15" thickBot="1" x14ac:dyDescent="0.4"/>
    <row r="68" spans="17:25" x14ac:dyDescent="0.35">
      <c r="Q68" s="34"/>
      <c r="R68" s="34"/>
      <c r="S68" s="34"/>
      <c r="T68" s="34"/>
      <c r="U68" s="34"/>
      <c r="V68" s="34"/>
      <c r="W68" s="34"/>
      <c r="X68" s="34"/>
      <c r="Y68" s="34"/>
    </row>
    <row r="70" spans="17:25" ht="15" thickBot="1" x14ac:dyDescent="0.4">
      <c r="Q70" s="33"/>
      <c r="R70" s="33"/>
      <c r="S70" s="33"/>
      <c r="T70" s="33"/>
      <c r="U70" s="33"/>
      <c r="V70" s="33"/>
      <c r="W70" s="33"/>
      <c r="X70" s="33"/>
      <c r="Y70" s="33"/>
    </row>
    <row r="75" spans="17:25" ht="15" thickBot="1" x14ac:dyDescent="0.4"/>
    <row r="76" spans="17:25" x14ac:dyDescent="0.35">
      <c r="Q76" s="34"/>
      <c r="R76" s="34"/>
      <c r="S76" s="34"/>
    </row>
    <row r="86" spans="17:19" ht="15" thickBot="1" x14ac:dyDescent="0.4">
      <c r="Q86" s="33"/>
      <c r="R86" s="33"/>
      <c r="S86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showGridLines="0" workbookViewId="0"/>
  </sheetViews>
  <sheetFormatPr defaultRowHeight="14.5" x14ac:dyDescent="0.35"/>
  <cols>
    <col min="2" max="5" width="79.7265625" customWidth="1"/>
  </cols>
  <sheetData>
    <row r="1" spans="1:3" x14ac:dyDescent="0.35">
      <c r="A1" s="1" t="s">
        <v>20</v>
      </c>
    </row>
    <row r="2" spans="1:3" x14ac:dyDescent="0.35">
      <c r="B2" s="13" t="s">
        <v>21</v>
      </c>
      <c r="C2" s="13" t="s">
        <v>22</v>
      </c>
    </row>
    <row r="3" spans="1:3" x14ac:dyDescent="0.35">
      <c r="B3" s="14" t="s">
        <v>23</v>
      </c>
      <c r="C3" s="14" t="s">
        <v>23</v>
      </c>
    </row>
    <row r="4" spans="1:3" x14ac:dyDescent="0.35">
      <c r="B4" s="2" t="s">
        <v>11</v>
      </c>
      <c r="C4" s="2" t="s">
        <v>16</v>
      </c>
    </row>
    <row r="5" spans="1:3" x14ac:dyDescent="0.35">
      <c r="B5" s="10" t="s">
        <v>12</v>
      </c>
      <c r="C5" s="10" t="s">
        <v>17</v>
      </c>
    </row>
    <row r="6" spans="1:3" x14ac:dyDescent="0.35">
      <c r="B6" s="2" t="s">
        <v>13</v>
      </c>
      <c r="C6" s="2" t="s">
        <v>18</v>
      </c>
    </row>
    <row r="7" spans="1:3" x14ac:dyDescent="0.35">
      <c r="B7" s="10" t="s">
        <v>14</v>
      </c>
      <c r="C7" s="10" t="s">
        <v>19</v>
      </c>
    </row>
    <row r="8" spans="1:3" x14ac:dyDescent="0.35">
      <c r="B8" s="2" t="s">
        <v>24</v>
      </c>
      <c r="C8" s="2" t="s">
        <v>25</v>
      </c>
    </row>
    <row r="9" spans="1:3" x14ac:dyDescent="0.35">
      <c r="B9" s="10" t="s">
        <v>24</v>
      </c>
      <c r="C9" s="10" t="s">
        <v>26</v>
      </c>
    </row>
    <row r="10" spans="1:3" x14ac:dyDescent="0.35">
      <c r="B10" s="2" t="s">
        <v>24</v>
      </c>
      <c r="C10" s="2" t="s">
        <v>27</v>
      </c>
    </row>
    <row r="11" spans="1:3" x14ac:dyDescent="0.35">
      <c r="B11" s="10" t="s">
        <v>24</v>
      </c>
      <c r="C11" s="10" t="s">
        <v>28</v>
      </c>
    </row>
    <row r="12" spans="1:3" x14ac:dyDescent="0.35">
      <c r="B12" s="2" t="s">
        <v>24</v>
      </c>
      <c r="C12" s="2" t="s">
        <v>29</v>
      </c>
    </row>
    <row r="13" spans="1:3" x14ac:dyDescent="0.35">
      <c r="B13" s="10" t="s">
        <v>24</v>
      </c>
      <c r="C13" s="10" t="s">
        <v>30</v>
      </c>
    </row>
    <row r="14" spans="1:3" x14ac:dyDescent="0.35">
      <c r="B14" s="2" t="s">
        <v>24</v>
      </c>
      <c r="C14" s="2" t="s">
        <v>31</v>
      </c>
    </row>
    <row r="15" spans="1:3" x14ac:dyDescent="0.35">
      <c r="B15" s="10" t="s">
        <v>24</v>
      </c>
      <c r="C15" s="10" t="s">
        <v>32</v>
      </c>
    </row>
    <row r="16" spans="1:3" x14ac:dyDescent="0.35">
      <c r="B16" s="2" t="s">
        <v>24</v>
      </c>
      <c r="C16" s="2" t="s">
        <v>33</v>
      </c>
    </row>
    <row r="17" spans="2:3" x14ac:dyDescent="0.35">
      <c r="B17" s="10" t="s">
        <v>24</v>
      </c>
      <c r="C17" s="10" t="s">
        <v>34</v>
      </c>
    </row>
    <row r="18" spans="2:3" x14ac:dyDescent="0.35">
      <c r="B18" s="2" t="s">
        <v>24</v>
      </c>
      <c r="C18" s="2" t="s">
        <v>35</v>
      </c>
    </row>
    <row r="19" spans="2:3" x14ac:dyDescent="0.35">
      <c r="B19" s="10" t="s">
        <v>24</v>
      </c>
      <c r="C19" s="10" t="s">
        <v>36</v>
      </c>
    </row>
    <row r="20" spans="2:3" x14ac:dyDescent="0.35">
      <c r="B20" s="2" t="s">
        <v>24</v>
      </c>
      <c r="C20" s="2" t="s">
        <v>37</v>
      </c>
    </row>
    <row r="21" spans="2:3" x14ac:dyDescent="0.35">
      <c r="B21" s="10" t="s">
        <v>24</v>
      </c>
      <c r="C21" s="10" t="s">
        <v>38</v>
      </c>
    </row>
    <row r="22" spans="2:3" x14ac:dyDescent="0.35">
      <c r="B22" s="2" t="s">
        <v>24</v>
      </c>
      <c r="C22" s="2" t="s">
        <v>39</v>
      </c>
    </row>
    <row r="23" spans="2:3" x14ac:dyDescent="0.35">
      <c r="B23" s="10" t="s">
        <v>24</v>
      </c>
      <c r="C23" s="10" t="s">
        <v>40</v>
      </c>
    </row>
    <row r="24" spans="2:3" x14ac:dyDescent="0.35">
      <c r="B24" s="2" t="s">
        <v>24</v>
      </c>
      <c r="C24" s="2" t="s">
        <v>41</v>
      </c>
    </row>
    <row r="25" spans="2:3" x14ac:dyDescent="0.35">
      <c r="B25" s="10" t="s">
        <v>24</v>
      </c>
      <c r="C25" s="10" t="s">
        <v>42</v>
      </c>
    </row>
    <row r="26" spans="2:3" x14ac:dyDescent="0.35">
      <c r="B26" s="2" t="s">
        <v>24</v>
      </c>
      <c r="C26" s="2" t="s">
        <v>43</v>
      </c>
    </row>
    <row r="27" spans="2:3" x14ac:dyDescent="0.35">
      <c r="B27" s="10" t="s">
        <v>24</v>
      </c>
      <c r="C27" s="10" t="s">
        <v>44</v>
      </c>
    </row>
    <row r="28" spans="2:3" x14ac:dyDescent="0.35">
      <c r="B28" s="2" t="s">
        <v>24</v>
      </c>
      <c r="C28" s="2" t="s">
        <v>45</v>
      </c>
    </row>
    <row r="29" spans="2:3" x14ac:dyDescent="0.35">
      <c r="B29" s="10" t="s">
        <v>24</v>
      </c>
      <c r="C29" s="10" t="s">
        <v>46</v>
      </c>
    </row>
    <row r="30" spans="2:3" x14ac:dyDescent="0.35">
      <c r="B30" s="2" t="s">
        <v>24</v>
      </c>
      <c r="C30" s="2" t="s">
        <v>47</v>
      </c>
    </row>
    <row r="31" spans="2:3" x14ac:dyDescent="0.35">
      <c r="B31" s="10" t="s">
        <v>24</v>
      </c>
      <c r="C31" s="10" t="s">
        <v>48</v>
      </c>
    </row>
    <row r="32" spans="2:3" x14ac:dyDescent="0.35">
      <c r="B32" s="2" t="s">
        <v>24</v>
      </c>
      <c r="C32" s="2" t="s">
        <v>49</v>
      </c>
    </row>
    <row r="33" spans="2:3" x14ac:dyDescent="0.35">
      <c r="B33" s="10" t="s">
        <v>24</v>
      </c>
      <c r="C33" s="10" t="s">
        <v>50</v>
      </c>
    </row>
    <row r="34" spans="2:3" x14ac:dyDescent="0.35">
      <c r="B34" s="2" t="s">
        <v>24</v>
      </c>
      <c r="C34" s="2" t="s">
        <v>51</v>
      </c>
    </row>
    <row r="35" spans="2:3" x14ac:dyDescent="0.35">
      <c r="B35" s="10" t="s">
        <v>24</v>
      </c>
      <c r="C35" s="10" t="s">
        <v>52</v>
      </c>
    </row>
    <row r="36" spans="2:3" x14ac:dyDescent="0.35">
      <c r="B36" s="2" t="s">
        <v>53</v>
      </c>
      <c r="C36" s="2" t="s">
        <v>54</v>
      </c>
    </row>
    <row r="37" spans="2:3" x14ac:dyDescent="0.35">
      <c r="B37" s="10" t="s">
        <v>53</v>
      </c>
      <c r="C37" s="10" t="s">
        <v>55</v>
      </c>
    </row>
    <row r="38" spans="2:3" x14ac:dyDescent="0.35">
      <c r="B38" s="2" t="s">
        <v>53</v>
      </c>
      <c r="C38" s="2" t="s">
        <v>56</v>
      </c>
    </row>
    <row r="39" spans="2:3" x14ac:dyDescent="0.35">
      <c r="B39" s="10" t="s">
        <v>53</v>
      </c>
      <c r="C39" s="10" t="s">
        <v>57</v>
      </c>
    </row>
    <row r="40" spans="2:3" x14ac:dyDescent="0.35">
      <c r="B40" s="2" t="s">
        <v>53</v>
      </c>
      <c r="C40" s="2" t="s">
        <v>58</v>
      </c>
    </row>
    <row r="41" spans="2:3" x14ac:dyDescent="0.35">
      <c r="B41" s="10" t="s">
        <v>53</v>
      </c>
      <c r="C41" s="10" t="s">
        <v>59</v>
      </c>
    </row>
    <row r="42" spans="2:3" x14ac:dyDescent="0.35">
      <c r="B42" s="2" t="s">
        <v>53</v>
      </c>
      <c r="C42" s="2" t="s">
        <v>60</v>
      </c>
    </row>
    <row r="43" spans="2:3" x14ac:dyDescent="0.35">
      <c r="B43" s="10" t="s">
        <v>53</v>
      </c>
      <c r="C43" s="10" t="s">
        <v>61</v>
      </c>
    </row>
    <row r="44" spans="2:3" x14ac:dyDescent="0.35">
      <c r="B44" s="2" t="s">
        <v>53</v>
      </c>
      <c r="C44" s="2" t="s">
        <v>62</v>
      </c>
    </row>
    <row r="45" spans="2:3" x14ac:dyDescent="0.35">
      <c r="B45" s="10" t="s">
        <v>53</v>
      </c>
      <c r="C45" s="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1BA2-0E0A-43E8-BE23-41A65E3382A9}">
  <dimension ref="A1:N63"/>
  <sheetViews>
    <sheetView tabSelected="1" topLeftCell="A9" workbookViewId="0">
      <selection activeCell="R37" sqref="R37"/>
    </sheetView>
  </sheetViews>
  <sheetFormatPr defaultRowHeight="14.5" x14ac:dyDescent="0.35"/>
  <sheetData>
    <row r="1" spans="1:14" x14ac:dyDescent="0.35">
      <c r="B1" s="2" t="s">
        <v>81</v>
      </c>
      <c r="C1" s="1" t="s">
        <v>82</v>
      </c>
    </row>
    <row r="2" spans="1:14" x14ac:dyDescent="0.35">
      <c r="B2" s="2" t="s">
        <v>65</v>
      </c>
      <c r="C2" s="2" t="s">
        <v>88</v>
      </c>
    </row>
    <row r="3" spans="1:14" x14ac:dyDescent="0.35">
      <c r="B3" s="2" t="s">
        <v>66</v>
      </c>
    </row>
    <row r="4" spans="1:14" x14ac:dyDescent="0.35">
      <c r="C4" s="2" t="s">
        <v>16</v>
      </c>
    </row>
    <row r="5" spans="1:14" x14ac:dyDescent="0.35">
      <c r="B5" s="1" t="s">
        <v>11</v>
      </c>
      <c r="C5" s="2" t="s">
        <v>83</v>
      </c>
    </row>
    <row r="6" spans="1:14" x14ac:dyDescent="0.35">
      <c r="B6" s="1" t="s">
        <v>14</v>
      </c>
      <c r="C6" s="2" t="s">
        <v>84</v>
      </c>
    </row>
    <row r="7" spans="1:14" x14ac:dyDescent="0.35">
      <c r="B7" s="1" t="s">
        <v>85</v>
      </c>
    </row>
    <row r="9" spans="1:14" x14ac:dyDescent="0.35">
      <c r="B9" s="21" t="s">
        <v>86</v>
      </c>
      <c r="C9" s="22" t="s">
        <v>54</v>
      </c>
      <c r="D9" s="22" t="s">
        <v>55</v>
      </c>
      <c r="E9" s="22" t="s">
        <v>56</v>
      </c>
      <c r="F9" s="22" t="s">
        <v>57</v>
      </c>
      <c r="G9" s="22" t="s">
        <v>58</v>
      </c>
      <c r="H9" s="22" t="s">
        <v>59</v>
      </c>
      <c r="I9" s="22" t="s">
        <v>60</v>
      </c>
      <c r="J9" s="22" t="s">
        <v>61</v>
      </c>
      <c r="K9" s="22" t="s">
        <v>62</v>
      </c>
      <c r="L9" s="22" t="s">
        <v>63</v>
      </c>
      <c r="M9" s="23"/>
      <c r="N9" s="23" t="s">
        <v>87</v>
      </c>
    </row>
    <row r="10" spans="1:14" x14ac:dyDescent="0.35">
      <c r="A10">
        <v>1</v>
      </c>
      <c r="B10" s="24" t="s">
        <v>30</v>
      </c>
      <c r="C10" s="25" t="s">
        <v>72</v>
      </c>
      <c r="D10" s="25" t="s">
        <v>72</v>
      </c>
      <c r="E10" s="25" t="s">
        <v>72</v>
      </c>
      <c r="F10" s="25">
        <v>20726</v>
      </c>
      <c r="G10" s="25" t="s">
        <v>72</v>
      </c>
      <c r="H10" s="25" t="s">
        <v>72</v>
      </c>
      <c r="I10" s="25" t="s">
        <v>72</v>
      </c>
      <c r="J10" s="25" t="s">
        <v>72</v>
      </c>
      <c r="K10" s="25">
        <v>21100</v>
      </c>
      <c r="L10" s="26">
        <v>21100</v>
      </c>
      <c r="M10" s="27"/>
      <c r="N10" s="23"/>
    </row>
    <row r="11" spans="1:14" x14ac:dyDescent="0.35">
      <c r="A11">
        <v>2</v>
      </c>
      <c r="B11" s="24" t="s">
        <v>35</v>
      </c>
      <c r="C11" s="28">
        <v>16116</v>
      </c>
      <c r="D11" s="28">
        <v>15858</v>
      </c>
      <c r="E11" s="28">
        <v>16031</v>
      </c>
      <c r="F11" s="28">
        <v>15987</v>
      </c>
      <c r="G11" s="28">
        <v>16097</v>
      </c>
      <c r="H11" s="28">
        <v>16052.216</v>
      </c>
      <c r="I11" s="28">
        <v>16053.308999999999</v>
      </c>
      <c r="J11" s="28">
        <v>16066.677</v>
      </c>
      <c r="K11" s="28">
        <v>16012.718999999999</v>
      </c>
      <c r="L11" s="28">
        <v>16054</v>
      </c>
      <c r="M11" s="27">
        <f>L11-C11</f>
        <v>-62</v>
      </c>
      <c r="N11" s="29">
        <f>M11/C11</f>
        <v>-3.8471084636386198E-3</v>
      </c>
    </row>
    <row r="12" spans="1:14" x14ac:dyDescent="0.35">
      <c r="A12">
        <v>3</v>
      </c>
      <c r="B12" s="24" t="s">
        <v>37</v>
      </c>
      <c r="C12" s="28">
        <v>11931</v>
      </c>
      <c r="D12" s="28">
        <v>11969</v>
      </c>
      <c r="E12" s="30">
        <f>AVERAGE(D12,G12)</f>
        <v>11996</v>
      </c>
      <c r="F12" s="30">
        <f>AVERAGE(E12,G12)</f>
        <v>12009.5</v>
      </c>
      <c r="G12" s="28">
        <v>12023</v>
      </c>
      <c r="H12" s="28">
        <v>12022</v>
      </c>
      <c r="I12" s="28">
        <v>12018</v>
      </c>
      <c r="J12" s="28">
        <v>12016</v>
      </c>
      <c r="K12" s="28">
        <v>12065</v>
      </c>
      <c r="L12" s="28">
        <v>12160</v>
      </c>
      <c r="M12" s="27">
        <f t="shared" ref="M12:M34" si="0">L12-C12</f>
        <v>229</v>
      </c>
      <c r="N12" s="29">
        <f t="shared" ref="N12:N34" si="1">M12/C12</f>
        <v>1.919369709161009E-2</v>
      </c>
    </row>
    <row r="13" spans="1:14" x14ac:dyDescent="0.35">
      <c r="A13">
        <v>4</v>
      </c>
      <c r="B13" s="24" t="s">
        <v>46</v>
      </c>
      <c r="C13" s="25">
        <v>11920</v>
      </c>
      <c r="D13" s="25">
        <v>11868</v>
      </c>
      <c r="E13" s="25">
        <v>11830</v>
      </c>
      <c r="F13" s="25">
        <v>11865</v>
      </c>
      <c r="G13" s="25">
        <v>11874</v>
      </c>
      <c r="H13" s="25">
        <v>11854</v>
      </c>
      <c r="I13" s="25">
        <v>11858</v>
      </c>
      <c r="J13" s="25">
        <v>11982</v>
      </c>
      <c r="K13" s="25">
        <v>12113</v>
      </c>
      <c r="L13" s="25">
        <v>12101</v>
      </c>
      <c r="M13" s="27">
        <f t="shared" si="0"/>
        <v>181</v>
      </c>
      <c r="N13" s="29">
        <f t="shared" si="1"/>
        <v>1.5184563758389261E-2</v>
      </c>
    </row>
    <row r="14" spans="1:14" x14ac:dyDescent="0.35">
      <c r="A14">
        <v>5</v>
      </c>
      <c r="B14" s="24" t="s">
        <v>34</v>
      </c>
      <c r="C14" s="25">
        <v>8786</v>
      </c>
      <c r="D14" s="25">
        <v>9275</v>
      </c>
      <c r="E14" s="25">
        <v>9223</v>
      </c>
      <c r="F14" s="25">
        <v>9717</v>
      </c>
      <c r="G14" s="25">
        <v>10383</v>
      </c>
      <c r="H14" s="25">
        <v>10122</v>
      </c>
      <c r="I14" s="25">
        <v>9840</v>
      </c>
      <c r="J14" s="25">
        <v>10251.519</v>
      </c>
      <c r="K14" s="25">
        <v>10418.519</v>
      </c>
      <c r="L14" s="25">
        <v>10427.648999999999</v>
      </c>
      <c r="M14" s="27">
        <f t="shared" si="0"/>
        <v>1641.6489999999994</v>
      </c>
      <c r="N14" s="29">
        <f t="shared" si="1"/>
        <v>0.18684828135670378</v>
      </c>
    </row>
    <row r="15" spans="1:14" x14ac:dyDescent="0.35">
      <c r="A15">
        <v>6</v>
      </c>
      <c r="B15" s="24" t="s">
        <v>52</v>
      </c>
      <c r="C15" s="25">
        <v>8194</v>
      </c>
      <c r="D15" s="25">
        <v>8214</v>
      </c>
      <c r="E15" s="25">
        <v>8232</v>
      </c>
      <c r="F15" s="25">
        <v>8235</v>
      </c>
      <c r="G15" s="25">
        <v>8184</v>
      </c>
      <c r="H15" s="25">
        <v>8189</v>
      </c>
      <c r="I15" s="25">
        <v>8217</v>
      </c>
      <c r="J15" s="25">
        <v>8185</v>
      </c>
      <c r="K15" s="25">
        <v>8184</v>
      </c>
      <c r="L15" s="25">
        <v>8186</v>
      </c>
      <c r="M15" s="27">
        <f t="shared" si="0"/>
        <v>-8</v>
      </c>
      <c r="N15" s="29">
        <f t="shared" si="1"/>
        <v>-9.7632413961435197E-4</v>
      </c>
    </row>
    <row r="16" spans="1:14" x14ac:dyDescent="0.35">
      <c r="A16">
        <v>7</v>
      </c>
      <c r="B16" s="24" t="s">
        <v>48</v>
      </c>
      <c r="C16" s="25">
        <v>4020</v>
      </c>
      <c r="D16" s="25">
        <v>4029</v>
      </c>
      <c r="E16" s="25">
        <v>4029</v>
      </c>
      <c r="F16" s="25">
        <v>4030</v>
      </c>
      <c r="G16" s="25">
        <v>4030</v>
      </c>
      <c r="H16" s="25">
        <v>4030</v>
      </c>
      <c r="I16" s="25">
        <v>4029</v>
      </c>
      <c r="J16" s="25">
        <v>4029</v>
      </c>
      <c r="K16" s="25">
        <v>4034</v>
      </c>
      <c r="L16" s="25">
        <v>4035</v>
      </c>
      <c r="M16" s="27">
        <f t="shared" si="0"/>
        <v>15</v>
      </c>
      <c r="N16" s="29">
        <f t="shared" si="1"/>
        <v>3.7313432835820895E-3</v>
      </c>
    </row>
    <row r="17" spans="1:14" x14ac:dyDescent="0.35">
      <c r="A17">
        <v>8</v>
      </c>
      <c r="B17" s="24" t="s">
        <v>45</v>
      </c>
      <c r="C17" s="28">
        <v>3852</v>
      </c>
      <c r="D17" s="28">
        <v>3854</v>
      </c>
      <c r="E17" s="28">
        <v>3874</v>
      </c>
      <c r="F17" s="28">
        <v>3905</v>
      </c>
      <c r="G17" s="28">
        <v>3926</v>
      </c>
      <c r="H17" s="28">
        <v>3946</v>
      </c>
      <c r="I17" s="28">
        <v>3951</v>
      </c>
      <c r="J17" s="28">
        <v>3976</v>
      </c>
      <c r="K17" s="28">
        <v>3992</v>
      </c>
      <c r="L17" s="28">
        <v>4003</v>
      </c>
      <c r="M17" s="27">
        <f t="shared" si="0"/>
        <v>151</v>
      </c>
      <c r="N17" s="29">
        <f t="shared" si="1"/>
        <v>3.920041536863967E-2</v>
      </c>
    </row>
    <row r="18" spans="1:14" x14ac:dyDescent="0.35">
      <c r="A18">
        <v>9</v>
      </c>
      <c r="B18" s="24" t="s">
        <v>51</v>
      </c>
      <c r="C18" s="28">
        <v>3172</v>
      </c>
      <c r="D18" s="28">
        <v>3172</v>
      </c>
      <c r="E18" s="28">
        <v>3256</v>
      </c>
      <c r="F18" s="28">
        <v>3262</v>
      </c>
      <c r="G18" s="28">
        <v>3270</v>
      </c>
      <c r="H18" s="28">
        <v>3331</v>
      </c>
      <c r="I18" s="28">
        <v>3330</v>
      </c>
      <c r="J18" s="28">
        <v>3331</v>
      </c>
      <c r="K18" s="28">
        <v>3349</v>
      </c>
      <c r="L18" s="28">
        <v>3359</v>
      </c>
      <c r="M18" s="27">
        <f t="shared" si="0"/>
        <v>187</v>
      </c>
      <c r="N18" s="29">
        <f t="shared" si="1"/>
        <v>5.8953341740226983E-2</v>
      </c>
    </row>
    <row r="19" spans="1:14" x14ac:dyDescent="0.35">
      <c r="A19">
        <v>10</v>
      </c>
      <c r="B19" s="24" t="s">
        <v>28</v>
      </c>
      <c r="C19" s="25">
        <v>3217</v>
      </c>
      <c r="D19" s="25">
        <v>3216</v>
      </c>
      <c r="E19" s="25">
        <v>3216</v>
      </c>
      <c r="F19" s="25">
        <v>3237</v>
      </c>
      <c r="G19" s="25">
        <v>3236</v>
      </c>
      <c r="H19" s="25">
        <v>3237</v>
      </c>
      <c r="I19" s="25">
        <v>3235</v>
      </c>
      <c r="J19" s="25">
        <v>3231</v>
      </c>
      <c r="K19" s="25">
        <v>3236</v>
      </c>
      <c r="L19" s="25">
        <v>3234</v>
      </c>
      <c r="M19" s="27">
        <f t="shared" si="0"/>
        <v>17</v>
      </c>
      <c r="N19" s="29">
        <f t="shared" si="1"/>
        <v>5.2844264843021444E-3</v>
      </c>
    </row>
    <row r="20" spans="1:14" x14ac:dyDescent="0.35">
      <c r="A20">
        <v>11</v>
      </c>
      <c r="B20" s="24" t="s">
        <v>42</v>
      </c>
      <c r="C20" s="28">
        <v>2982</v>
      </c>
      <c r="D20" s="28">
        <v>2968.6</v>
      </c>
      <c r="E20" s="28">
        <v>2967.94</v>
      </c>
      <c r="F20" s="28">
        <v>2963</v>
      </c>
      <c r="G20" s="28">
        <v>3018</v>
      </c>
      <c r="H20" s="28">
        <v>3103</v>
      </c>
      <c r="I20" s="28">
        <v>3069</v>
      </c>
      <c r="J20" s="28">
        <v>3111</v>
      </c>
      <c r="K20" s="28">
        <v>3111</v>
      </c>
      <c r="L20" s="28">
        <v>3221</v>
      </c>
      <c r="M20" s="27">
        <f t="shared" si="0"/>
        <v>239</v>
      </c>
      <c r="N20" s="29">
        <f t="shared" si="1"/>
        <v>8.0147551978537901E-2</v>
      </c>
    </row>
    <row r="21" spans="1:14" x14ac:dyDescent="0.35">
      <c r="A21">
        <v>12</v>
      </c>
      <c r="B21" s="24" t="s">
        <v>26</v>
      </c>
      <c r="C21" s="25">
        <v>3055</v>
      </c>
      <c r="D21" s="25">
        <v>3054.9380000000001</v>
      </c>
      <c r="E21" s="25">
        <v>3088.4650000000001</v>
      </c>
      <c r="F21" s="25">
        <v>3088.3890000000001</v>
      </c>
      <c r="G21" s="25">
        <v>3086.1210000000001</v>
      </c>
      <c r="H21" s="25">
        <v>3092.0189999999998</v>
      </c>
      <c r="I21" s="25">
        <v>3095.366</v>
      </c>
      <c r="J21" s="25">
        <v>3100.0349999999999</v>
      </c>
      <c r="K21" s="25">
        <v>3099.3319999999999</v>
      </c>
      <c r="L21" s="25">
        <v>3126.5320000000002</v>
      </c>
      <c r="M21" s="27">
        <f t="shared" si="0"/>
        <v>71.532000000000153</v>
      </c>
      <c r="N21" s="29">
        <f t="shared" si="1"/>
        <v>2.3414729950900215E-2</v>
      </c>
    </row>
    <row r="22" spans="1:14" x14ac:dyDescent="0.35">
      <c r="A22">
        <v>13</v>
      </c>
      <c r="B22" s="24" t="s">
        <v>27</v>
      </c>
      <c r="C22" s="28">
        <v>2862</v>
      </c>
      <c r="D22" s="28">
        <v>2869</v>
      </c>
      <c r="E22" s="28">
        <v>2861</v>
      </c>
      <c r="F22" s="28">
        <v>2859</v>
      </c>
      <c r="G22" s="28">
        <v>2869</v>
      </c>
      <c r="H22" s="28">
        <v>2870</v>
      </c>
      <c r="I22" s="28">
        <v>2870</v>
      </c>
      <c r="J22" s="28">
        <v>2869</v>
      </c>
      <c r="K22" s="28">
        <v>2871</v>
      </c>
      <c r="L22" s="28">
        <v>3001</v>
      </c>
      <c r="M22" s="27">
        <f t="shared" si="0"/>
        <v>139</v>
      </c>
      <c r="N22" s="29">
        <f t="shared" si="1"/>
        <v>4.8567435359888188E-2</v>
      </c>
    </row>
    <row r="23" spans="1:14" x14ac:dyDescent="0.35">
      <c r="A23">
        <v>14</v>
      </c>
      <c r="B23" s="24" t="s">
        <v>44</v>
      </c>
      <c r="C23" s="25">
        <v>2266</v>
      </c>
      <c r="D23" s="25">
        <v>2266</v>
      </c>
      <c r="E23" s="25">
        <v>2307</v>
      </c>
      <c r="F23" s="25">
        <v>2302</v>
      </c>
      <c r="G23" s="25">
        <v>2314</v>
      </c>
      <c r="H23" s="25">
        <v>2310</v>
      </c>
      <c r="I23" s="25">
        <v>2224</v>
      </c>
      <c r="J23" s="25">
        <v>2224</v>
      </c>
      <c r="K23" s="25">
        <v>2225</v>
      </c>
      <c r="L23" s="25">
        <v>2264</v>
      </c>
      <c r="M23" s="27">
        <f t="shared" si="0"/>
        <v>-2</v>
      </c>
      <c r="N23" s="29">
        <f t="shared" si="1"/>
        <v>-8.8261253309797002E-4</v>
      </c>
    </row>
    <row r="24" spans="1:14" x14ac:dyDescent="0.35">
      <c r="A24">
        <v>15</v>
      </c>
      <c r="B24" s="24" t="s">
        <v>47</v>
      </c>
      <c r="C24" s="28">
        <v>1630.1</v>
      </c>
      <c r="D24" s="28">
        <v>1629.1</v>
      </c>
      <c r="E24" s="28">
        <v>1630.3</v>
      </c>
      <c r="F24" s="28">
        <v>1639.1</v>
      </c>
      <c r="G24" s="28">
        <v>1639.1</v>
      </c>
      <c r="H24" s="28">
        <v>1639.07</v>
      </c>
      <c r="I24" s="28">
        <v>1639.07</v>
      </c>
      <c r="J24" s="28">
        <v>1695.65</v>
      </c>
      <c r="K24" s="28">
        <v>1695.65</v>
      </c>
      <c r="L24" s="28">
        <v>1791.174</v>
      </c>
      <c r="M24" s="27">
        <f t="shared" si="0"/>
        <v>161.07400000000007</v>
      </c>
      <c r="N24" s="29">
        <f t="shared" si="1"/>
        <v>9.8812342801055192E-2</v>
      </c>
    </row>
    <row r="25" spans="1:14" x14ac:dyDescent="0.35">
      <c r="A25">
        <v>16</v>
      </c>
      <c r="B25" s="24" t="s">
        <v>50</v>
      </c>
      <c r="C25" s="25">
        <v>1586</v>
      </c>
      <c r="D25" s="25">
        <v>1586</v>
      </c>
      <c r="E25" s="25">
        <v>1586</v>
      </c>
      <c r="F25" s="25">
        <v>1587</v>
      </c>
      <c r="G25" s="25">
        <v>1587</v>
      </c>
      <c r="H25" s="25">
        <v>1588</v>
      </c>
      <c r="I25" s="25">
        <v>1587</v>
      </c>
      <c r="J25" s="25">
        <v>1587</v>
      </c>
      <c r="K25" s="25">
        <v>1585</v>
      </c>
      <c r="L25" s="25">
        <v>1585</v>
      </c>
      <c r="M25" s="27">
        <f t="shared" si="0"/>
        <v>-1</v>
      </c>
      <c r="N25" s="29">
        <f t="shared" si="1"/>
        <v>-6.3051702395964691E-4</v>
      </c>
    </row>
    <row r="26" spans="1:14" x14ac:dyDescent="0.35">
      <c r="A26">
        <v>17</v>
      </c>
      <c r="B26" s="24" t="s">
        <v>36</v>
      </c>
      <c r="C26" s="25">
        <v>984</v>
      </c>
      <c r="D26" s="25">
        <v>985</v>
      </c>
      <c r="E26" s="25">
        <v>970</v>
      </c>
      <c r="F26" s="25">
        <v>970</v>
      </c>
      <c r="G26" s="25">
        <v>970</v>
      </c>
      <c r="H26" s="25">
        <v>970</v>
      </c>
      <c r="I26" s="25">
        <v>970</v>
      </c>
      <c r="J26" s="25">
        <v>970</v>
      </c>
      <c r="K26" s="25">
        <v>970</v>
      </c>
      <c r="L26" s="25">
        <v>994</v>
      </c>
      <c r="M26" s="27">
        <f t="shared" si="0"/>
        <v>10</v>
      </c>
      <c r="N26" s="29">
        <f t="shared" si="1"/>
        <v>1.016260162601626E-2</v>
      </c>
    </row>
    <row r="27" spans="1:14" x14ac:dyDescent="0.35">
      <c r="A27">
        <v>18</v>
      </c>
      <c r="B27" s="24" t="s">
        <v>29</v>
      </c>
      <c r="C27" s="28">
        <v>621</v>
      </c>
      <c r="D27" s="28">
        <v>621</v>
      </c>
      <c r="E27" s="28">
        <v>621</v>
      </c>
      <c r="F27" s="28">
        <v>621</v>
      </c>
      <c r="G27" s="28">
        <v>621</v>
      </c>
      <c r="H27" s="28">
        <v>626</v>
      </c>
      <c r="I27" s="28">
        <v>730</v>
      </c>
      <c r="J27" s="28">
        <v>730</v>
      </c>
      <c r="K27" s="28">
        <v>776</v>
      </c>
      <c r="L27" s="28">
        <v>803</v>
      </c>
      <c r="M27" s="27">
        <f t="shared" si="0"/>
        <v>182</v>
      </c>
      <c r="N27" s="29">
        <f t="shared" si="1"/>
        <v>0.29307568438003223</v>
      </c>
    </row>
    <row r="28" spans="1:14" x14ac:dyDescent="0.35">
      <c r="A28">
        <v>19</v>
      </c>
      <c r="B28" s="24" t="s">
        <v>33</v>
      </c>
      <c r="C28" s="28">
        <v>438</v>
      </c>
      <c r="D28" s="28">
        <v>437</v>
      </c>
      <c r="E28" s="28">
        <v>494</v>
      </c>
      <c r="F28" s="28">
        <v>494</v>
      </c>
      <c r="G28" s="28">
        <v>520</v>
      </c>
      <c r="H28" s="28">
        <v>532</v>
      </c>
      <c r="I28" s="28">
        <v>679</v>
      </c>
      <c r="J28" s="28">
        <v>731</v>
      </c>
      <c r="K28" s="28">
        <v>731</v>
      </c>
      <c r="L28" s="28">
        <v>731</v>
      </c>
      <c r="M28" s="27">
        <f t="shared" si="0"/>
        <v>293</v>
      </c>
      <c r="N28" s="29">
        <f t="shared" si="1"/>
        <v>0.66894977168949776</v>
      </c>
    </row>
    <row r="29" spans="1:14" x14ac:dyDescent="0.35">
      <c r="A29">
        <v>20</v>
      </c>
      <c r="B29" s="24" t="s">
        <v>49</v>
      </c>
      <c r="C29" s="28">
        <v>500</v>
      </c>
      <c r="D29" s="28">
        <v>500</v>
      </c>
      <c r="E29" s="28">
        <v>500</v>
      </c>
      <c r="F29" s="28">
        <v>500</v>
      </c>
      <c r="G29" s="28">
        <v>500</v>
      </c>
      <c r="H29" s="28">
        <v>610</v>
      </c>
      <c r="I29" s="28">
        <v>610</v>
      </c>
      <c r="J29" s="28">
        <v>610</v>
      </c>
      <c r="K29" s="28">
        <v>610</v>
      </c>
      <c r="L29" s="28">
        <v>610</v>
      </c>
      <c r="M29" s="27">
        <f t="shared" si="0"/>
        <v>110</v>
      </c>
      <c r="N29" s="29">
        <f t="shared" si="1"/>
        <v>0.22</v>
      </c>
    </row>
    <row r="30" spans="1:14" x14ac:dyDescent="0.35">
      <c r="A30">
        <v>21</v>
      </c>
      <c r="B30" s="24" t="s">
        <v>41</v>
      </c>
      <c r="C30" s="25">
        <v>262</v>
      </c>
      <c r="D30" s="25">
        <v>262</v>
      </c>
      <c r="E30" s="25">
        <v>262</v>
      </c>
      <c r="F30" s="25">
        <v>262</v>
      </c>
      <c r="G30" s="25">
        <v>262</v>
      </c>
      <c r="H30" s="25">
        <v>254.32</v>
      </c>
      <c r="I30" s="25">
        <v>254.32</v>
      </c>
      <c r="J30" s="25">
        <v>254.32</v>
      </c>
      <c r="K30" s="25">
        <v>254.32</v>
      </c>
      <c r="L30" s="25">
        <v>254.32</v>
      </c>
      <c r="M30" s="27">
        <f t="shared" si="0"/>
        <v>-7.6800000000000068</v>
      </c>
      <c r="N30" s="29">
        <f t="shared" si="1"/>
        <v>-2.9312977099236668E-2</v>
      </c>
    </row>
    <row r="31" spans="1:14" x14ac:dyDescent="0.35">
      <c r="A31">
        <v>22</v>
      </c>
      <c r="B31" s="24" t="s">
        <v>39</v>
      </c>
      <c r="C31" s="25">
        <v>250</v>
      </c>
      <c r="D31" s="25">
        <v>248</v>
      </c>
      <c r="E31" s="25">
        <v>251</v>
      </c>
      <c r="F31" s="25">
        <v>251</v>
      </c>
      <c r="G31" s="25">
        <v>250.9</v>
      </c>
      <c r="H31" s="25">
        <v>250.9</v>
      </c>
      <c r="I31" s="25">
        <v>250.9</v>
      </c>
      <c r="J31" s="25">
        <v>250.9</v>
      </c>
      <c r="K31" s="25">
        <v>250.9</v>
      </c>
      <c r="L31" s="25">
        <v>250.9</v>
      </c>
      <c r="M31" s="27">
        <f t="shared" si="0"/>
        <v>0.90000000000000568</v>
      </c>
      <c r="N31" s="29">
        <f t="shared" si="1"/>
        <v>3.6000000000000229E-3</v>
      </c>
    </row>
    <row r="32" spans="1:14" x14ac:dyDescent="0.35">
      <c r="A32">
        <v>23</v>
      </c>
      <c r="B32" s="24" t="s">
        <v>31</v>
      </c>
      <c r="C32" s="28">
        <v>132</v>
      </c>
      <c r="D32" s="28">
        <v>132</v>
      </c>
      <c r="E32" s="28">
        <v>132</v>
      </c>
      <c r="F32" s="28">
        <v>132</v>
      </c>
      <c r="G32" s="28">
        <v>132</v>
      </c>
      <c r="H32" s="28">
        <v>132</v>
      </c>
      <c r="I32" s="28">
        <v>132</v>
      </c>
      <c r="J32" s="28">
        <v>138</v>
      </c>
      <c r="K32" s="28">
        <v>138</v>
      </c>
      <c r="L32" s="28">
        <v>225</v>
      </c>
      <c r="M32" s="27">
        <f t="shared" si="0"/>
        <v>93</v>
      </c>
      <c r="N32" s="29">
        <f t="shared" si="1"/>
        <v>0.70454545454545459</v>
      </c>
    </row>
    <row r="33" spans="1:14" x14ac:dyDescent="0.35">
      <c r="A33">
        <v>24</v>
      </c>
      <c r="B33" s="24" t="s">
        <v>40</v>
      </c>
      <c r="C33" s="28">
        <v>122</v>
      </c>
      <c r="D33" s="28">
        <v>122</v>
      </c>
      <c r="E33" s="28">
        <v>122</v>
      </c>
      <c r="F33" s="28">
        <v>122</v>
      </c>
      <c r="G33" s="28">
        <v>122</v>
      </c>
      <c r="H33" s="28">
        <v>152.4</v>
      </c>
      <c r="I33" s="28">
        <v>152.4</v>
      </c>
      <c r="J33" s="28">
        <v>152.4</v>
      </c>
      <c r="K33" s="28">
        <v>152.4</v>
      </c>
      <c r="L33" s="28">
        <v>152.4</v>
      </c>
      <c r="M33" s="27">
        <f t="shared" si="0"/>
        <v>30.400000000000006</v>
      </c>
      <c r="N33" s="29">
        <f t="shared" si="1"/>
        <v>0.2491803278688525</v>
      </c>
    </row>
    <row r="34" spans="1:14" x14ac:dyDescent="0.35">
      <c r="A34">
        <v>25</v>
      </c>
      <c r="B34" s="24" t="s">
        <v>32</v>
      </c>
      <c r="C34" s="25">
        <v>145</v>
      </c>
      <c r="D34" s="25">
        <v>145</v>
      </c>
      <c r="E34" s="25">
        <v>145</v>
      </c>
      <c r="F34" s="25">
        <v>145</v>
      </c>
      <c r="G34" s="25">
        <v>145</v>
      </c>
      <c r="H34" s="25">
        <v>145</v>
      </c>
      <c r="I34" s="25">
        <v>53</v>
      </c>
      <c r="J34" s="25">
        <v>53</v>
      </c>
      <c r="K34" s="25">
        <v>53</v>
      </c>
      <c r="L34" s="25">
        <v>53</v>
      </c>
      <c r="M34" s="27">
        <f t="shared" si="0"/>
        <v>-92</v>
      </c>
      <c r="N34" s="29">
        <f t="shared" si="1"/>
        <v>-0.6344827586206897</v>
      </c>
    </row>
    <row r="39" spans="1:14" x14ac:dyDescent="0.35">
      <c r="N39" t="s">
        <v>89</v>
      </c>
    </row>
    <row r="40" spans="1:14" x14ac:dyDescent="0.35">
      <c r="B40" s="24" t="s">
        <v>35</v>
      </c>
      <c r="C40" s="28">
        <v>16116</v>
      </c>
      <c r="D40" s="28">
        <v>15858</v>
      </c>
      <c r="E40" s="28">
        <v>16031</v>
      </c>
      <c r="F40" s="28">
        <v>15987</v>
      </c>
      <c r="G40" s="28">
        <v>16097</v>
      </c>
      <c r="H40" s="28">
        <v>16052.216</v>
      </c>
      <c r="I40" s="28">
        <v>16053.308999999999</v>
      </c>
      <c r="J40" s="28">
        <v>16066.677</v>
      </c>
      <c r="K40" s="28">
        <v>16012.718999999999</v>
      </c>
      <c r="L40" s="28">
        <v>16054</v>
      </c>
      <c r="M40" s="27">
        <f>L40-C40</f>
        <v>-62</v>
      </c>
      <c r="N40" s="29">
        <f>M40/C40</f>
        <v>-3.8471084636386198E-3</v>
      </c>
    </row>
    <row r="41" spans="1:14" x14ac:dyDescent="0.35">
      <c r="B41" s="24" t="s">
        <v>37</v>
      </c>
      <c r="C41" s="28">
        <v>11931</v>
      </c>
      <c r="D41" s="28">
        <v>11969</v>
      </c>
      <c r="E41" s="30">
        <f>AVERAGE(D41,G41)</f>
        <v>11996</v>
      </c>
      <c r="F41" s="30">
        <f>AVERAGE(E41,G41)</f>
        <v>12009.5</v>
      </c>
      <c r="G41" s="28">
        <v>12023</v>
      </c>
      <c r="H41" s="28">
        <v>12022</v>
      </c>
      <c r="I41" s="28">
        <v>12018</v>
      </c>
      <c r="J41" s="28">
        <v>12016</v>
      </c>
      <c r="K41" s="28">
        <v>12065</v>
      </c>
      <c r="L41" s="28">
        <v>12160</v>
      </c>
      <c r="M41" s="27">
        <f t="shared" ref="M41:M63" si="2">L41-C41</f>
        <v>229</v>
      </c>
      <c r="N41" s="29">
        <f t="shared" ref="N41:N63" si="3">M41/C41</f>
        <v>1.919369709161009E-2</v>
      </c>
    </row>
    <row r="42" spans="1:14" x14ac:dyDescent="0.35">
      <c r="B42" s="24" t="s">
        <v>46</v>
      </c>
      <c r="C42" s="25">
        <v>11920</v>
      </c>
      <c r="D42" s="25">
        <v>11868</v>
      </c>
      <c r="E42" s="25">
        <v>11830</v>
      </c>
      <c r="F42" s="25">
        <v>11865</v>
      </c>
      <c r="G42" s="25">
        <v>11874</v>
      </c>
      <c r="H42" s="25">
        <v>11854</v>
      </c>
      <c r="I42" s="25">
        <v>11858</v>
      </c>
      <c r="J42" s="25">
        <v>11982</v>
      </c>
      <c r="K42" s="25">
        <v>12113</v>
      </c>
      <c r="L42" s="25">
        <v>12101</v>
      </c>
      <c r="M42" s="27">
        <f t="shared" si="2"/>
        <v>181</v>
      </c>
      <c r="N42" s="29">
        <f t="shared" si="3"/>
        <v>1.5184563758389261E-2</v>
      </c>
    </row>
    <row r="43" spans="1:14" x14ac:dyDescent="0.35">
      <c r="B43" s="24" t="s">
        <v>34</v>
      </c>
      <c r="C43" s="25">
        <v>8786</v>
      </c>
      <c r="D43" s="25">
        <v>9275</v>
      </c>
      <c r="E43" s="25">
        <v>9223</v>
      </c>
      <c r="F43" s="25">
        <v>9717</v>
      </c>
      <c r="G43" s="25">
        <v>10383</v>
      </c>
      <c r="H43" s="25">
        <v>10122</v>
      </c>
      <c r="I43" s="25">
        <v>9840</v>
      </c>
      <c r="J43" s="25">
        <v>10251.519</v>
      </c>
      <c r="K43" s="25">
        <v>10418.519</v>
      </c>
      <c r="L43" s="25">
        <v>10427.648999999999</v>
      </c>
      <c r="M43" s="27">
        <f t="shared" si="2"/>
        <v>1641.6489999999994</v>
      </c>
      <c r="N43" s="29">
        <f t="shared" si="3"/>
        <v>0.18684828135670378</v>
      </c>
    </row>
    <row r="44" spans="1:14" x14ac:dyDescent="0.35">
      <c r="B44" s="24" t="s">
        <v>52</v>
      </c>
      <c r="C44" s="25">
        <v>8194</v>
      </c>
      <c r="D44" s="25">
        <v>8214</v>
      </c>
      <c r="E44" s="25">
        <v>8232</v>
      </c>
      <c r="F44" s="25">
        <v>8235</v>
      </c>
      <c r="G44" s="25">
        <v>8184</v>
      </c>
      <c r="H44" s="25">
        <v>8189</v>
      </c>
      <c r="I44" s="25">
        <v>8217</v>
      </c>
      <c r="J44" s="25">
        <v>8185</v>
      </c>
      <c r="K44" s="25">
        <v>8184</v>
      </c>
      <c r="L44" s="25">
        <v>8186</v>
      </c>
      <c r="M44" s="27">
        <f t="shared" si="2"/>
        <v>-8</v>
      </c>
      <c r="N44" s="29">
        <f t="shared" si="3"/>
        <v>-9.7632413961435197E-4</v>
      </c>
    </row>
    <row r="45" spans="1:14" x14ac:dyDescent="0.35">
      <c r="B45" s="24" t="s">
        <v>48</v>
      </c>
      <c r="C45" s="25">
        <v>4020</v>
      </c>
      <c r="D45" s="25">
        <v>4029</v>
      </c>
      <c r="E45" s="25">
        <v>4029</v>
      </c>
      <c r="F45" s="25">
        <v>4030</v>
      </c>
      <c r="G45" s="25">
        <v>4030</v>
      </c>
      <c r="H45" s="25">
        <v>4030</v>
      </c>
      <c r="I45" s="25">
        <v>4029</v>
      </c>
      <c r="J45" s="25">
        <v>4029</v>
      </c>
      <c r="K45" s="25">
        <v>4034</v>
      </c>
      <c r="L45" s="25">
        <v>4035</v>
      </c>
      <c r="M45" s="27">
        <f t="shared" si="2"/>
        <v>15</v>
      </c>
      <c r="N45" s="29">
        <f t="shared" si="3"/>
        <v>3.7313432835820895E-3</v>
      </c>
    </row>
    <row r="46" spans="1:14" x14ac:dyDescent="0.35">
      <c r="B46" s="24" t="s">
        <v>45</v>
      </c>
      <c r="C46" s="28">
        <v>3852</v>
      </c>
      <c r="D46" s="28">
        <v>3854</v>
      </c>
      <c r="E46" s="28">
        <v>3874</v>
      </c>
      <c r="F46" s="28">
        <v>3905</v>
      </c>
      <c r="G46" s="28">
        <v>3926</v>
      </c>
      <c r="H46" s="28">
        <v>3946</v>
      </c>
      <c r="I46" s="28">
        <v>3951</v>
      </c>
      <c r="J46" s="28">
        <v>3976</v>
      </c>
      <c r="K46" s="28">
        <v>3992</v>
      </c>
      <c r="L46" s="28">
        <v>4003</v>
      </c>
      <c r="M46" s="27">
        <f t="shared" si="2"/>
        <v>151</v>
      </c>
      <c r="N46" s="29">
        <f t="shared" si="3"/>
        <v>3.920041536863967E-2</v>
      </c>
    </row>
    <row r="47" spans="1:14" x14ac:dyDescent="0.35">
      <c r="B47" s="24" t="s">
        <v>51</v>
      </c>
      <c r="C47" s="28">
        <v>3172</v>
      </c>
      <c r="D47" s="28">
        <v>3172</v>
      </c>
      <c r="E47" s="28">
        <v>3256</v>
      </c>
      <c r="F47" s="28">
        <v>3262</v>
      </c>
      <c r="G47" s="28">
        <v>3270</v>
      </c>
      <c r="H47" s="28">
        <v>3331</v>
      </c>
      <c r="I47" s="28">
        <v>3330</v>
      </c>
      <c r="J47" s="28">
        <v>3331</v>
      </c>
      <c r="K47" s="28">
        <v>3349</v>
      </c>
      <c r="L47" s="28">
        <v>3359</v>
      </c>
      <c r="M47" s="27">
        <f t="shared" si="2"/>
        <v>187</v>
      </c>
      <c r="N47" s="29">
        <f t="shared" si="3"/>
        <v>5.8953341740226983E-2</v>
      </c>
    </row>
    <row r="48" spans="1:14" x14ac:dyDescent="0.35">
      <c r="B48" s="24" t="s">
        <v>28</v>
      </c>
      <c r="C48" s="25">
        <v>3217</v>
      </c>
      <c r="D48" s="25">
        <v>3216</v>
      </c>
      <c r="E48" s="25">
        <v>3216</v>
      </c>
      <c r="F48" s="25">
        <v>3237</v>
      </c>
      <c r="G48" s="25">
        <v>3236</v>
      </c>
      <c r="H48" s="25">
        <v>3237</v>
      </c>
      <c r="I48" s="25">
        <v>3235</v>
      </c>
      <c r="J48" s="25">
        <v>3231</v>
      </c>
      <c r="K48" s="25">
        <v>3236</v>
      </c>
      <c r="L48" s="25">
        <v>3234</v>
      </c>
      <c r="M48" s="27">
        <f t="shared" si="2"/>
        <v>17</v>
      </c>
      <c r="N48" s="29">
        <f t="shared" si="3"/>
        <v>5.2844264843021444E-3</v>
      </c>
    </row>
    <row r="49" spans="2:14" x14ac:dyDescent="0.35">
      <c r="B49" s="24" t="s">
        <v>42</v>
      </c>
      <c r="C49" s="28">
        <v>2982</v>
      </c>
      <c r="D49" s="28">
        <v>2968.6</v>
      </c>
      <c r="E49" s="28">
        <v>2967.94</v>
      </c>
      <c r="F49" s="28">
        <v>2963</v>
      </c>
      <c r="G49" s="28">
        <v>3018</v>
      </c>
      <c r="H49" s="28">
        <v>3103</v>
      </c>
      <c r="I49" s="28">
        <v>3069</v>
      </c>
      <c r="J49" s="28">
        <v>3111</v>
      </c>
      <c r="K49" s="28">
        <v>3111</v>
      </c>
      <c r="L49" s="28">
        <v>3221</v>
      </c>
      <c r="M49" s="27">
        <f t="shared" si="2"/>
        <v>239</v>
      </c>
      <c r="N49" s="29">
        <f t="shared" si="3"/>
        <v>8.0147551978537901E-2</v>
      </c>
    </row>
    <row r="50" spans="2:14" x14ac:dyDescent="0.35">
      <c r="B50" s="24" t="s">
        <v>26</v>
      </c>
      <c r="C50" s="25">
        <v>3055</v>
      </c>
      <c r="D50" s="25">
        <v>3054.9380000000001</v>
      </c>
      <c r="E50" s="25">
        <v>3088.4650000000001</v>
      </c>
      <c r="F50" s="25">
        <v>3088.3890000000001</v>
      </c>
      <c r="G50" s="25">
        <v>3086.1210000000001</v>
      </c>
      <c r="H50" s="25">
        <v>3092.0189999999998</v>
      </c>
      <c r="I50" s="25">
        <v>3095.366</v>
      </c>
      <c r="J50" s="25">
        <v>3100.0349999999999</v>
      </c>
      <c r="K50" s="25">
        <v>3099.3319999999999</v>
      </c>
      <c r="L50" s="25">
        <v>3126.5320000000002</v>
      </c>
      <c r="M50" s="27">
        <f t="shared" si="2"/>
        <v>71.532000000000153</v>
      </c>
      <c r="N50" s="29">
        <f t="shared" si="3"/>
        <v>2.3414729950900215E-2</v>
      </c>
    </row>
    <row r="51" spans="2:14" x14ac:dyDescent="0.35">
      <c r="B51" s="24" t="s">
        <v>27</v>
      </c>
      <c r="C51" s="28">
        <v>2862</v>
      </c>
      <c r="D51" s="28">
        <v>2869</v>
      </c>
      <c r="E51" s="28">
        <v>2861</v>
      </c>
      <c r="F51" s="28">
        <v>2859</v>
      </c>
      <c r="G51" s="28">
        <v>2869</v>
      </c>
      <c r="H51" s="28">
        <v>2870</v>
      </c>
      <c r="I51" s="28">
        <v>2870</v>
      </c>
      <c r="J51" s="28">
        <v>2869</v>
      </c>
      <c r="K51" s="28">
        <v>2871</v>
      </c>
      <c r="L51" s="28">
        <v>3001</v>
      </c>
      <c r="M51" s="27">
        <f t="shared" si="2"/>
        <v>139</v>
      </c>
      <c r="N51" s="29">
        <f t="shared" si="3"/>
        <v>4.8567435359888188E-2</v>
      </c>
    </row>
    <row r="52" spans="2:14" x14ac:dyDescent="0.35">
      <c r="B52" s="24" t="s">
        <v>44</v>
      </c>
      <c r="C52" s="25">
        <v>2266</v>
      </c>
      <c r="D52" s="25">
        <v>2266</v>
      </c>
      <c r="E52" s="25">
        <v>2307</v>
      </c>
      <c r="F52" s="25">
        <v>2302</v>
      </c>
      <c r="G52" s="25">
        <v>2314</v>
      </c>
      <c r="H52" s="25">
        <v>2310</v>
      </c>
      <c r="I52" s="25">
        <v>2224</v>
      </c>
      <c r="J52" s="25">
        <v>2224</v>
      </c>
      <c r="K52" s="25">
        <v>2225</v>
      </c>
      <c r="L52" s="25">
        <v>2264</v>
      </c>
      <c r="M52" s="27">
        <f t="shared" si="2"/>
        <v>-2</v>
      </c>
      <c r="N52" s="29">
        <f t="shared" si="3"/>
        <v>-8.8261253309797002E-4</v>
      </c>
    </row>
    <row r="53" spans="2:14" x14ac:dyDescent="0.35">
      <c r="B53" s="24" t="s">
        <v>47</v>
      </c>
      <c r="C53" s="28">
        <v>1630.1</v>
      </c>
      <c r="D53" s="28">
        <v>1629.1</v>
      </c>
      <c r="E53" s="28">
        <v>1630.3</v>
      </c>
      <c r="F53" s="28">
        <v>1639.1</v>
      </c>
      <c r="G53" s="28">
        <v>1639.1</v>
      </c>
      <c r="H53" s="28">
        <v>1639.07</v>
      </c>
      <c r="I53" s="28">
        <v>1639.07</v>
      </c>
      <c r="J53" s="28">
        <v>1695.65</v>
      </c>
      <c r="K53" s="28">
        <v>1695.65</v>
      </c>
      <c r="L53" s="28">
        <v>1791.174</v>
      </c>
      <c r="M53" s="27">
        <f t="shared" si="2"/>
        <v>161.07400000000007</v>
      </c>
      <c r="N53" s="29">
        <f t="shared" si="3"/>
        <v>9.8812342801055192E-2</v>
      </c>
    </row>
    <row r="54" spans="2:14" x14ac:dyDescent="0.35">
      <c r="B54" s="24" t="s">
        <v>50</v>
      </c>
      <c r="C54" s="25">
        <v>1586</v>
      </c>
      <c r="D54" s="25">
        <v>1586</v>
      </c>
      <c r="E54" s="25">
        <v>1586</v>
      </c>
      <c r="F54" s="25">
        <v>1587</v>
      </c>
      <c r="G54" s="25">
        <v>1587</v>
      </c>
      <c r="H54" s="25">
        <v>1588</v>
      </c>
      <c r="I54" s="25">
        <v>1587</v>
      </c>
      <c r="J54" s="25">
        <v>1587</v>
      </c>
      <c r="K54" s="25">
        <v>1585</v>
      </c>
      <c r="L54" s="25">
        <v>1585</v>
      </c>
      <c r="M54" s="27">
        <f t="shared" si="2"/>
        <v>-1</v>
      </c>
      <c r="N54" s="29">
        <f t="shared" si="3"/>
        <v>-6.3051702395964691E-4</v>
      </c>
    </row>
    <row r="55" spans="2:14" x14ac:dyDescent="0.35">
      <c r="B55" s="24" t="s">
        <v>36</v>
      </c>
      <c r="C55" s="25">
        <v>984</v>
      </c>
      <c r="D55" s="25">
        <v>985</v>
      </c>
      <c r="E55" s="25">
        <v>970</v>
      </c>
      <c r="F55" s="25">
        <v>970</v>
      </c>
      <c r="G55" s="25">
        <v>970</v>
      </c>
      <c r="H55" s="25">
        <v>970</v>
      </c>
      <c r="I55" s="25">
        <v>970</v>
      </c>
      <c r="J55" s="25">
        <v>970</v>
      </c>
      <c r="K55" s="25">
        <v>970</v>
      </c>
      <c r="L55" s="25">
        <v>994</v>
      </c>
      <c r="M55" s="27">
        <f t="shared" si="2"/>
        <v>10</v>
      </c>
      <c r="N55" s="29">
        <f t="shared" si="3"/>
        <v>1.016260162601626E-2</v>
      </c>
    </row>
    <row r="56" spans="2:14" x14ac:dyDescent="0.35">
      <c r="B56" s="24" t="s">
        <v>29</v>
      </c>
      <c r="C56" s="28">
        <v>621</v>
      </c>
      <c r="D56" s="28">
        <v>621</v>
      </c>
      <c r="E56" s="28">
        <v>621</v>
      </c>
      <c r="F56" s="28">
        <v>621</v>
      </c>
      <c r="G56" s="28">
        <v>621</v>
      </c>
      <c r="H56" s="28">
        <v>626</v>
      </c>
      <c r="I56" s="28">
        <v>730</v>
      </c>
      <c r="J56" s="28">
        <v>730</v>
      </c>
      <c r="K56" s="28">
        <v>776</v>
      </c>
      <c r="L56" s="28">
        <v>803</v>
      </c>
      <c r="M56" s="27">
        <f t="shared" si="2"/>
        <v>182</v>
      </c>
      <c r="N56" s="29">
        <f t="shared" si="3"/>
        <v>0.29307568438003223</v>
      </c>
    </row>
    <row r="57" spans="2:14" x14ac:dyDescent="0.35">
      <c r="B57" s="24" t="s">
        <v>33</v>
      </c>
      <c r="C57" s="28">
        <v>438</v>
      </c>
      <c r="D57" s="28">
        <v>437</v>
      </c>
      <c r="E57" s="28">
        <v>494</v>
      </c>
      <c r="F57" s="28">
        <v>494</v>
      </c>
      <c r="G57" s="28">
        <v>520</v>
      </c>
      <c r="H57" s="28">
        <v>532</v>
      </c>
      <c r="I57" s="28">
        <v>679</v>
      </c>
      <c r="J57" s="28">
        <v>731</v>
      </c>
      <c r="K57" s="28">
        <v>731</v>
      </c>
      <c r="L57" s="28">
        <v>731</v>
      </c>
      <c r="M57" s="27">
        <f t="shared" si="2"/>
        <v>293</v>
      </c>
      <c r="N57" s="29">
        <f t="shared" si="3"/>
        <v>0.66894977168949776</v>
      </c>
    </row>
    <row r="58" spans="2:14" x14ac:dyDescent="0.35">
      <c r="B58" s="24" t="s">
        <v>49</v>
      </c>
      <c r="C58" s="28">
        <v>500</v>
      </c>
      <c r="D58" s="28">
        <v>500</v>
      </c>
      <c r="E58" s="28">
        <v>500</v>
      </c>
      <c r="F58" s="28">
        <v>500</v>
      </c>
      <c r="G58" s="28">
        <v>500</v>
      </c>
      <c r="H58" s="28">
        <v>610</v>
      </c>
      <c r="I58" s="28">
        <v>610</v>
      </c>
      <c r="J58" s="28">
        <v>610</v>
      </c>
      <c r="K58" s="28">
        <v>610</v>
      </c>
      <c r="L58" s="28">
        <v>610</v>
      </c>
      <c r="M58" s="27">
        <f t="shared" si="2"/>
        <v>110</v>
      </c>
      <c r="N58" s="29">
        <f t="shared" si="3"/>
        <v>0.22</v>
      </c>
    </row>
    <row r="59" spans="2:14" x14ac:dyDescent="0.35">
      <c r="B59" s="24" t="s">
        <v>41</v>
      </c>
      <c r="C59" s="25">
        <v>262</v>
      </c>
      <c r="D59" s="25">
        <v>262</v>
      </c>
      <c r="E59" s="25">
        <v>262</v>
      </c>
      <c r="F59" s="25">
        <v>262</v>
      </c>
      <c r="G59" s="25">
        <v>262</v>
      </c>
      <c r="H59" s="25">
        <v>254.32</v>
      </c>
      <c r="I59" s="25">
        <v>254.32</v>
      </c>
      <c r="J59" s="25">
        <v>254.32</v>
      </c>
      <c r="K59" s="25">
        <v>254.32</v>
      </c>
      <c r="L59" s="25">
        <v>254.32</v>
      </c>
      <c r="M59" s="27">
        <f t="shared" si="2"/>
        <v>-7.6800000000000068</v>
      </c>
      <c r="N59" s="29">
        <f t="shared" si="3"/>
        <v>-2.9312977099236668E-2</v>
      </c>
    </row>
    <row r="60" spans="2:14" x14ac:dyDescent="0.35">
      <c r="B60" s="24" t="s">
        <v>39</v>
      </c>
      <c r="C60" s="25">
        <v>250</v>
      </c>
      <c r="D60" s="25">
        <v>248</v>
      </c>
      <c r="E60" s="25">
        <v>251</v>
      </c>
      <c r="F60" s="25">
        <v>251</v>
      </c>
      <c r="G60" s="25">
        <v>250.9</v>
      </c>
      <c r="H60" s="25">
        <v>250.9</v>
      </c>
      <c r="I60" s="25">
        <v>250.9</v>
      </c>
      <c r="J60" s="25">
        <v>250.9</v>
      </c>
      <c r="K60" s="25">
        <v>250.9</v>
      </c>
      <c r="L60" s="25">
        <v>250.9</v>
      </c>
      <c r="M60" s="27">
        <f t="shared" si="2"/>
        <v>0.90000000000000568</v>
      </c>
      <c r="N60" s="29">
        <f t="shared" si="3"/>
        <v>3.6000000000000229E-3</v>
      </c>
    </row>
    <row r="61" spans="2:14" x14ac:dyDescent="0.35">
      <c r="B61" s="24" t="s">
        <v>31</v>
      </c>
      <c r="C61" s="28">
        <v>132</v>
      </c>
      <c r="D61" s="28">
        <v>132</v>
      </c>
      <c r="E61" s="28">
        <v>132</v>
      </c>
      <c r="F61" s="28">
        <v>132</v>
      </c>
      <c r="G61" s="28">
        <v>132</v>
      </c>
      <c r="H61" s="28">
        <v>132</v>
      </c>
      <c r="I61" s="28">
        <v>132</v>
      </c>
      <c r="J61" s="28">
        <v>138</v>
      </c>
      <c r="K61" s="28">
        <v>138</v>
      </c>
      <c r="L61" s="28">
        <v>225</v>
      </c>
      <c r="M61" s="27">
        <f t="shared" si="2"/>
        <v>93</v>
      </c>
      <c r="N61" s="29">
        <f t="shared" si="3"/>
        <v>0.70454545454545459</v>
      </c>
    </row>
    <row r="62" spans="2:14" x14ac:dyDescent="0.35">
      <c r="B62" s="24" t="s">
        <v>40</v>
      </c>
      <c r="C62" s="28">
        <v>122</v>
      </c>
      <c r="D62" s="28">
        <v>122</v>
      </c>
      <c r="E62" s="28">
        <v>122</v>
      </c>
      <c r="F62" s="28">
        <v>122</v>
      </c>
      <c r="G62" s="28">
        <v>122</v>
      </c>
      <c r="H62" s="28">
        <v>152.4</v>
      </c>
      <c r="I62" s="28">
        <v>152.4</v>
      </c>
      <c r="J62" s="28">
        <v>152.4</v>
      </c>
      <c r="K62" s="28">
        <v>152.4</v>
      </c>
      <c r="L62" s="28">
        <v>152.4</v>
      </c>
      <c r="M62" s="27">
        <f t="shared" si="2"/>
        <v>30.400000000000006</v>
      </c>
      <c r="N62" s="29">
        <f t="shared" si="3"/>
        <v>0.2491803278688525</v>
      </c>
    </row>
    <row r="63" spans="2:14" x14ac:dyDescent="0.35">
      <c r="B63" s="24" t="s">
        <v>32</v>
      </c>
      <c r="C63" s="25">
        <v>145</v>
      </c>
      <c r="D63" s="25">
        <v>145</v>
      </c>
      <c r="E63" s="25">
        <v>145</v>
      </c>
      <c r="F63" s="25">
        <v>145</v>
      </c>
      <c r="G63" s="25">
        <v>145</v>
      </c>
      <c r="H63" s="25">
        <v>145</v>
      </c>
      <c r="I63" s="25">
        <v>53</v>
      </c>
      <c r="J63" s="25">
        <v>53</v>
      </c>
      <c r="K63" s="25">
        <v>53</v>
      </c>
      <c r="L63" s="25">
        <v>53</v>
      </c>
      <c r="M63" s="27">
        <f t="shared" si="2"/>
        <v>-92</v>
      </c>
      <c r="N63" s="29">
        <f t="shared" si="3"/>
        <v>-0.6344827586206897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workbookViewId="0">
      <pane xSplit="1" ySplit="10" topLeftCell="B11" activePane="bottomRight" state="frozen"/>
      <selection pane="topRight"/>
      <selection pane="bottomLeft"/>
      <selection pane="bottomRight" activeCell="B17" sqref="B17:K17"/>
    </sheetView>
  </sheetViews>
  <sheetFormatPr defaultRowHeight="11.4" customHeight="1" x14ac:dyDescent="0.35"/>
  <cols>
    <col min="1" max="1" width="29.90625" customWidth="1"/>
    <col min="2" max="11" width="10" customWidth="1"/>
    <col min="13" max="13" width="10.6328125" bestFit="1" customWidth="1"/>
  </cols>
  <sheetData>
    <row r="1" spans="1:14" x14ac:dyDescent="0.35">
      <c r="A1" s="2" t="s">
        <v>64</v>
      </c>
    </row>
    <row r="2" spans="1:14" x14ac:dyDescent="0.35">
      <c r="A2" s="2" t="s">
        <v>65</v>
      </c>
      <c r="B2" s="1" t="s">
        <v>0</v>
      </c>
    </row>
    <row r="3" spans="1:14" x14ac:dyDescent="0.35">
      <c r="A3" s="2" t="s">
        <v>66</v>
      </c>
      <c r="B3" s="2" t="s">
        <v>6</v>
      </c>
    </row>
    <row r="4" spans="1:14" x14ac:dyDescent="0.35"/>
    <row r="5" spans="1:14" x14ac:dyDescent="0.35">
      <c r="A5" s="1" t="s">
        <v>11</v>
      </c>
      <c r="B5" s="2" t="s">
        <v>16</v>
      </c>
    </row>
    <row r="6" spans="1:14" x14ac:dyDescent="0.35">
      <c r="A6" s="1" t="s">
        <v>12</v>
      </c>
      <c r="B6" s="2" t="s">
        <v>17</v>
      </c>
    </row>
    <row r="7" spans="1:14" x14ac:dyDescent="0.35">
      <c r="A7" s="1" t="s">
        <v>13</v>
      </c>
      <c r="B7" s="2" t="s">
        <v>18</v>
      </c>
    </row>
    <row r="8" spans="1:14" x14ac:dyDescent="0.35">
      <c r="A8" s="1" t="s">
        <v>14</v>
      </c>
      <c r="B8" s="2" t="s">
        <v>19</v>
      </c>
    </row>
    <row r="9" spans="1:14" x14ac:dyDescent="0.35"/>
    <row r="10" spans="1:14" x14ac:dyDescent="0.35">
      <c r="A10" s="4" t="s">
        <v>67</v>
      </c>
      <c r="B10" s="3" t="s">
        <v>54</v>
      </c>
      <c r="C10" s="3" t="s">
        <v>55</v>
      </c>
      <c r="D10" s="3" t="s">
        <v>56</v>
      </c>
      <c r="E10" s="3" t="s">
        <v>57</v>
      </c>
      <c r="F10" s="3" t="s">
        <v>58</v>
      </c>
      <c r="G10" s="3" t="s">
        <v>59</v>
      </c>
      <c r="H10" s="3" t="s">
        <v>60</v>
      </c>
      <c r="I10" s="3" t="s">
        <v>61</v>
      </c>
      <c r="J10" s="3" t="s">
        <v>62</v>
      </c>
      <c r="K10" s="3" t="s">
        <v>63</v>
      </c>
      <c r="L10" s="17" t="s">
        <v>79</v>
      </c>
      <c r="M10" s="17" t="s">
        <v>80</v>
      </c>
    </row>
    <row r="11" spans="1:14" x14ac:dyDescent="0.35">
      <c r="A11" s="5" t="s">
        <v>78</v>
      </c>
      <c r="B11" s="15">
        <v>150672378.97999999</v>
      </c>
      <c r="C11" s="15">
        <v>147254770.77000001</v>
      </c>
      <c r="D11" s="15">
        <v>143748501.65000001</v>
      </c>
      <c r="E11" s="15">
        <v>145525499.44999999</v>
      </c>
      <c r="F11" s="15">
        <v>149507204.09999999</v>
      </c>
      <c r="G11" s="15">
        <v>159404930.69</v>
      </c>
      <c r="H11" s="15">
        <v>160872547.94</v>
      </c>
      <c r="I11" s="15">
        <v>151521214.77000001</v>
      </c>
      <c r="J11" s="15">
        <v>141396137.59</v>
      </c>
      <c r="K11" s="15">
        <v>151661221.93000001</v>
      </c>
      <c r="L11" s="18">
        <f>K11-B11</f>
        <v>988842.95000001788</v>
      </c>
      <c r="M11" s="19">
        <f>L11/B11</f>
        <v>6.5628681029273146E-3</v>
      </c>
      <c r="N11">
        <f>(K11-B11)/B11*100</f>
        <v>0.6562868102927315</v>
      </c>
    </row>
    <row r="12" spans="1:14" x14ac:dyDescent="0.35">
      <c r="A12" s="5" t="s">
        <v>26</v>
      </c>
      <c r="B12" s="16">
        <v>1880438.81</v>
      </c>
      <c r="C12" s="16">
        <v>1834173.19</v>
      </c>
      <c r="D12" s="16">
        <v>1750517.59</v>
      </c>
      <c r="E12" s="16">
        <v>1751845.63</v>
      </c>
      <c r="F12" s="16">
        <v>1701726.97</v>
      </c>
      <c r="G12" s="16">
        <v>1754341.98</v>
      </c>
      <c r="H12" s="16">
        <v>1876459.21</v>
      </c>
      <c r="I12" s="16">
        <v>2008702.69</v>
      </c>
      <c r="J12" s="16">
        <v>1739307.91</v>
      </c>
      <c r="K12" s="16">
        <v>1957128.45</v>
      </c>
      <c r="L12" s="18">
        <f t="shared" ref="L12:L38" si="0">K12-B12</f>
        <v>76689.639999999898</v>
      </c>
      <c r="M12" s="19">
        <f t="shared" ref="M12:M38" si="1">L12/B12</f>
        <v>4.078284259619163E-2</v>
      </c>
    </row>
    <row r="13" spans="1:14" x14ac:dyDescent="0.35">
      <c r="A13" s="5" t="s">
        <v>27</v>
      </c>
      <c r="B13" s="15">
        <v>5763322.6900000004</v>
      </c>
      <c r="C13" s="15">
        <v>5104633.1500000004</v>
      </c>
      <c r="D13" s="15">
        <v>5734809.46</v>
      </c>
      <c r="E13" s="15">
        <v>6356719.3499999996</v>
      </c>
      <c r="F13" s="15">
        <v>6882954.7800000003</v>
      </c>
      <c r="G13" s="15">
        <v>7070645.6799999997</v>
      </c>
      <c r="H13" s="15">
        <v>6795812.5300000003</v>
      </c>
      <c r="I13" s="15">
        <v>6852089.5199999996</v>
      </c>
      <c r="J13" s="15">
        <v>6610877.6500000004</v>
      </c>
      <c r="K13" s="15">
        <v>7080792.5999999996</v>
      </c>
      <c r="L13" s="18">
        <f t="shared" si="0"/>
        <v>1317469.9099999992</v>
      </c>
      <c r="M13" s="19">
        <f t="shared" si="1"/>
        <v>0.22859554823920489</v>
      </c>
    </row>
    <row r="14" spans="1:14" x14ac:dyDescent="0.35">
      <c r="A14" s="5" t="s">
        <v>28</v>
      </c>
      <c r="B14" s="16">
        <v>6232944.0499999998</v>
      </c>
      <c r="C14" s="16">
        <v>6005703.3799999999</v>
      </c>
      <c r="D14" s="16">
        <v>6287916.3799999999</v>
      </c>
      <c r="E14" s="16">
        <v>6635016.6600000001</v>
      </c>
      <c r="F14" s="16">
        <v>7353412.8600000003</v>
      </c>
      <c r="G14" s="16">
        <v>7763258.7800000003</v>
      </c>
      <c r="H14" s="16">
        <v>7460100.8499999996</v>
      </c>
      <c r="I14" s="16">
        <v>7659382.3200000003</v>
      </c>
      <c r="J14" s="16">
        <v>7190233.7300000004</v>
      </c>
      <c r="K14" s="16">
        <v>8098256.8200000003</v>
      </c>
      <c r="L14" s="18">
        <f t="shared" si="0"/>
        <v>1865312.7700000005</v>
      </c>
      <c r="M14" s="19">
        <f t="shared" si="1"/>
        <v>0.29926672773518648</v>
      </c>
    </row>
    <row r="15" spans="1:14" x14ac:dyDescent="0.35">
      <c r="A15" s="5" t="s">
        <v>29</v>
      </c>
      <c r="B15" s="15">
        <v>3876940.5</v>
      </c>
      <c r="C15" s="15">
        <v>3384525.34</v>
      </c>
      <c r="D15" s="15">
        <v>2918215.59</v>
      </c>
      <c r="E15" s="15">
        <v>3292503.56</v>
      </c>
      <c r="F15" s="15">
        <v>3492883.7</v>
      </c>
      <c r="G15" s="15">
        <v>2946113.09</v>
      </c>
      <c r="H15" s="15">
        <v>3551202.22</v>
      </c>
      <c r="I15" s="15">
        <v>3686458.4</v>
      </c>
      <c r="J15" s="15">
        <v>3561188.09</v>
      </c>
      <c r="K15" s="15">
        <v>3174224.58</v>
      </c>
      <c r="L15" s="18">
        <f t="shared" si="0"/>
        <v>-702715.91999999993</v>
      </c>
      <c r="M15" s="19">
        <f t="shared" si="1"/>
        <v>-0.18125527590634932</v>
      </c>
    </row>
    <row r="16" spans="1:14" x14ac:dyDescent="0.35">
      <c r="A16" s="5" t="s">
        <v>30</v>
      </c>
      <c r="B16" s="16">
        <v>20012493.68</v>
      </c>
      <c r="C16" s="16">
        <v>21106313.489999998</v>
      </c>
      <c r="D16" s="16">
        <v>18834669.899999999</v>
      </c>
      <c r="E16" s="16">
        <v>18572175.690000001</v>
      </c>
      <c r="F16" s="16">
        <v>18137088.010000002</v>
      </c>
      <c r="G16" s="16">
        <v>17781301.809999999</v>
      </c>
      <c r="H16" s="16">
        <v>17298328.370000001</v>
      </c>
      <c r="I16" s="16">
        <v>16928542.100000001</v>
      </c>
      <c r="J16" s="16">
        <v>14616475.880000001</v>
      </c>
      <c r="K16" s="16">
        <v>14620009.779999999</v>
      </c>
      <c r="L16" s="18">
        <f t="shared" si="0"/>
        <v>-5392483.9000000004</v>
      </c>
      <c r="M16" s="19">
        <f t="shared" si="1"/>
        <v>-0.26945587022916179</v>
      </c>
    </row>
    <row r="17" spans="1:13" x14ac:dyDescent="0.35">
      <c r="A17" s="5" t="s">
        <v>31</v>
      </c>
      <c r="B17" s="15">
        <v>790873.4</v>
      </c>
      <c r="C17" s="15">
        <v>1056811.08</v>
      </c>
      <c r="D17" s="15">
        <v>875354.81</v>
      </c>
      <c r="E17" s="15">
        <v>764426.9</v>
      </c>
      <c r="F17" s="15">
        <v>791954.6</v>
      </c>
      <c r="G17" s="15">
        <v>889370.94</v>
      </c>
      <c r="H17" s="15">
        <v>908881.62</v>
      </c>
      <c r="I17" s="15">
        <v>884354.84</v>
      </c>
      <c r="J17" s="15">
        <v>843328.29</v>
      </c>
      <c r="K17" s="15">
        <v>925534.93</v>
      </c>
      <c r="L17" s="18">
        <f t="shared" si="0"/>
        <v>134661.53000000003</v>
      </c>
      <c r="M17" s="19">
        <f t="shared" si="1"/>
        <v>0.17026938824848581</v>
      </c>
    </row>
    <row r="18" spans="1:13" x14ac:dyDescent="0.35">
      <c r="A18" s="5" t="s">
        <v>32</v>
      </c>
      <c r="B18" s="16">
        <v>3018713.27</v>
      </c>
      <c r="C18" s="16">
        <v>2501222.41</v>
      </c>
      <c r="D18" s="16">
        <v>2397746.02</v>
      </c>
      <c r="E18" s="16">
        <v>2330276.9700000002</v>
      </c>
      <c r="F18" s="16">
        <v>2632300.63</v>
      </c>
      <c r="G18" s="16">
        <v>2960696.77</v>
      </c>
      <c r="H18" s="16">
        <v>3099636.04</v>
      </c>
      <c r="I18" s="16">
        <v>2644644.08</v>
      </c>
      <c r="J18" s="16">
        <v>2597638.0699999998</v>
      </c>
      <c r="K18" s="16">
        <v>2751336.87</v>
      </c>
      <c r="L18" s="18">
        <f t="shared" si="0"/>
        <v>-267376.39999999991</v>
      </c>
      <c r="M18" s="19">
        <f t="shared" si="1"/>
        <v>-8.8572970032360809E-2</v>
      </c>
    </row>
    <row r="19" spans="1:13" x14ac:dyDescent="0.35">
      <c r="A19" s="5" t="s">
        <v>33</v>
      </c>
      <c r="B19" s="15">
        <v>3143799.63</v>
      </c>
      <c r="C19" s="15">
        <v>3176100.01</v>
      </c>
      <c r="D19" s="15">
        <v>3429755.85</v>
      </c>
      <c r="E19" s="15">
        <v>3130786.62</v>
      </c>
      <c r="F19" s="15">
        <v>3140371.71</v>
      </c>
      <c r="G19" s="15">
        <v>3812363.94</v>
      </c>
      <c r="H19" s="15">
        <v>4068643.38</v>
      </c>
      <c r="I19" s="15">
        <v>4238053.95</v>
      </c>
      <c r="J19" s="15">
        <v>3752870.71</v>
      </c>
      <c r="K19" s="15">
        <v>3851013.68</v>
      </c>
      <c r="L19" s="18">
        <f t="shared" si="0"/>
        <v>707214.05000000028</v>
      </c>
      <c r="M19" s="19">
        <f t="shared" si="1"/>
        <v>0.2249551921984291</v>
      </c>
    </row>
    <row r="20" spans="1:13" x14ac:dyDescent="0.35">
      <c r="A20" s="5" t="s">
        <v>34</v>
      </c>
      <c r="B20" s="16">
        <v>22073990.170000002</v>
      </c>
      <c r="C20" s="16">
        <v>22115918.02</v>
      </c>
      <c r="D20" s="16">
        <v>22159116.280000001</v>
      </c>
      <c r="E20" s="16">
        <v>23519642.949999999</v>
      </c>
      <c r="F20" s="16">
        <v>24095535.23</v>
      </c>
      <c r="G20" s="16">
        <v>25040761.300000001</v>
      </c>
      <c r="H20" s="16">
        <v>24634245.34</v>
      </c>
      <c r="I20" s="16">
        <v>24934264.440000001</v>
      </c>
      <c r="J20" s="16">
        <v>22958534.989999998</v>
      </c>
      <c r="K20" s="16">
        <v>26146615.359999999</v>
      </c>
      <c r="L20" s="18">
        <f t="shared" si="0"/>
        <v>4072625.1899999976</v>
      </c>
      <c r="M20" s="19">
        <f t="shared" si="1"/>
        <v>0.18449882230784725</v>
      </c>
    </row>
    <row r="21" spans="1:13" x14ac:dyDescent="0.35">
      <c r="A21" s="5" t="s">
        <v>35</v>
      </c>
      <c r="B21" s="15">
        <v>20077488.43</v>
      </c>
      <c r="C21" s="15">
        <v>18913937.02</v>
      </c>
      <c r="D21" s="15">
        <v>17791508.309999999</v>
      </c>
      <c r="E21" s="15">
        <v>17180546.34</v>
      </c>
      <c r="F21" s="15">
        <v>17157107.09</v>
      </c>
      <c r="G21" s="15">
        <v>16829881.43</v>
      </c>
      <c r="H21" s="15">
        <v>15441212.42</v>
      </c>
      <c r="I21" s="15">
        <v>16095828.42</v>
      </c>
      <c r="J21" s="15">
        <v>15146572.32</v>
      </c>
      <c r="K21" s="15">
        <v>16836074.210000001</v>
      </c>
      <c r="L21" s="18">
        <f t="shared" si="0"/>
        <v>-3241414.2199999988</v>
      </c>
      <c r="M21" s="19">
        <f t="shared" si="1"/>
        <v>-0.16144520422966066</v>
      </c>
    </row>
    <row r="22" spans="1:13" x14ac:dyDescent="0.35">
      <c r="A22" s="5" t="s">
        <v>36</v>
      </c>
      <c r="B22" s="16">
        <v>689306.76</v>
      </c>
      <c r="C22" s="16">
        <v>929100.06</v>
      </c>
      <c r="D22" s="16">
        <v>858788.46</v>
      </c>
      <c r="E22" s="16">
        <v>869449.51</v>
      </c>
      <c r="F22" s="16">
        <v>881467.41</v>
      </c>
      <c r="G22" s="16">
        <v>1086478.42</v>
      </c>
      <c r="H22" s="16">
        <v>1021416.89</v>
      </c>
      <c r="I22" s="16">
        <v>1105878.06</v>
      </c>
      <c r="J22" s="16">
        <v>934992.23</v>
      </c>
      <c r="K22" s="16">
        <v>929925.87</v>
      </c>
      <c r="L22" s="18">
        <f t="shared" si="0"/>
        <v>240619.11</v>
      </c>
      <c r="M22" s="19">
        <f t="shared" si="1"/>
        <v>0.3490740610174779</v>
      </c>
    </row>
    <row r="23" spans="1:13" x14ac:dyDescent="0.35">
      <c r="A23" s="5" t="s">
        <v>37</v>
      </c>
      <c r="B23" s="15">
        <v>16927786.66</v>
      </c>
      <c r="C23" s="15">
        <v>16954664.329999998</v>
      </c>
      <c r="D23" s="15">
        <v>17541534.760000002</v>
      </c>
      <c r="E23" s="15">
        <v>16345243.34</v>
      </c>
      <c r="F23" s="15">
        <v>16291174.460000001</v>
      </c>
      <c r="G23" s="15">
        <v>15956220.32</v>
      </c>
      <c r="H23" s="15">
        <v>16991027.350000001</v>
      </c>
      <c r="I23" s="15">
        <v>16794781.100000001</v>
      </c>
      <c r="J23" s="15">
        <v>15062758.810000001</v>
      </c>
      <c r="K23" s="15">
        <v>17317788.809999999</v>
      </c>
      <c r="L23" s="18">
        <f t="shared" si="0"/>
        <v>390002.14999999851</v>
      </c>
      <c r="M23" s="19">
        <f t="shared" si="1"/>
        <v>2.3039169729233727E-2</v>
      </c>
    </row>
    <row r="24" spans="1:13" x14ac:dyDescent="0.35">
      <c r="A24" s="5" t="s">
        <v>38</v>
      </c>
      <c r="B24" s="16">
        <v>160147.29</v>
      </c>
      <c r="C24" s="16">
        <v>128815.62</v>
      </c>
      <c r="D24" s="16">
        <v>126219.9</v>
      </c>
      <c r="E24" s="16">
        <v>138905.49</v>
      </c>
      <c r="F24" s="16">
        <v>148934.47</v>
      </c>
      <c r="G24" s="16">
        <v>163000.31</v>
      </c>
      <c r="H24" s="16">
        <v>164558.22</v>
      </c>
      <c r="I24" s="16">
        <v>176219.83</v>
      </c>
      <c r="J24" s="16">
        <v>156927.28</v>
      </c>
      <c r="K24" s="16">
        <v>157662.07</v>
      </c>
      <c r="L24" s="18">
        <f t="shared" si="0"/>
        <v>-2485.2200000000012</v>
      </c>
      <c r="M24" s="19">
        <f t="shared" si="1"/>
        <v>-1.5518339398687303E-2</v>
      </c>
    </row>
    <row r="25" spans="1:13" x14ac:dyDescent="0.35">
      <c r="A25" s="5" t="s">
        <v>39</v>
      </c>
      <c r="B25" s="15">
        <v>1836661.82</v>
      </c>
      <c r="C25" s="15">
        <v>1772579.4</v>
      </c>
      <c r="D25" s="15">
        <v>1924089.66</v>
      </c>
      <c r="E25" s="15">
        <v>2148088.91</v>
      </c>
      <c r="F25" s="15">
        <v>2017229.36</v>
      </c>
      <c r="G25" s="15">
        <v>2087630.8</v>
      </c>
      <c r="H25" s="15">
        <v>2086874.19</v>
      </c>
      <c r="I25" s="15">
        <v>2198026.71</v>
      </c>
      <c r="J25" s="15">
        <v>1740815.84</v>
      </c>
      <c r="K25" s="15">
        <v>1797888.28</v>
      </c>
      <c r="L25" s="18">
        <f t="shared" si="0"/>
        <v>-38773.540000000037</v>
      </c>
      <c r="M25" s="19">
        <f t="shared" si="1"/>
        <v>-2.1110876034870718E-2</v>
      </c>
    </row>
    <row r="26" spans="1:13" x14ac:dyDescent="0.35">
      <c r="A26" s="5" t="s">
        <v>40</v>
      </c>
      <c r="B26" s="16">
        <v>2691606.85</v>
      </c>
      <c r="C26" s="16">
        <v>2789452.45</v>
      </c>
      <c r="D26" s="16">
        <v>2946134.45</v>
      </c>
      <c r="E26" s="16">
        <v>3395707.92</v>
      </c>
      <c r="F26" s="16">
        <v>3657428.43</v>
      </c>
      <c r="G26" s="16">
        <v>4585175.9800000004</v>
      </c>
      <c r="H26" s="16">
        <v>5857903.4299999997</v>
      </c>
      <c r="I26" s="16">
        <v>6219655.6600000001</v>
      </c>
      <c r="J26" s="16">
        <v>8168481.5599999996</v>
      </c>
      <c r="K26" s="16">
        <v>8187658.3099999996</v>
      </c>
      <c r="L26" s="18">
        <f t="shared" si="0"/>
        <v>5496051.459999999</v>
      </c>
      <c r="M26" s="19">
        <f t="shared" si="1"/>
        <v>2.0419220808566449</v>
      </c>
    </row>
    <row r="27" spans="1:13" x14ac:dyDescent="0.35">
      <c r="A27" s="5" t="s">
        <v>41</v>
      </c>
      <c r="B27" s="15">
        <v>268034.90000000002</v>
      </c>
      <c r="C27" s="15">
        <v>240999.9</v>
      </c>
      <c r="D27" s="15">
        <v>208999.7</v>
      </c>
      <c r="E27" s="15">
        <v>210219.3</v>
      </c>
      <c r="F27" s="15">
        <v>193282.3</v>
      </c>
      <c r="G27" s="15">
        <v>204760.2</v>
      </c>
      <c r="H27" s="15">
        <v>185605.3</v>
      </c>
      <c r="I27" s="15">
        <v>170310.5</v>
      </c>
      <c r="J27" s="15">
        <v>171026</v>
      </c>
      <c r="K27" s="15">
        <v>174169.61</v>
      </c>
      <c r="L27" s="18">
        <f t="shared" si="0"/>
        <v>-93865.290000000037</v>
      </c>
      <c r="M27" s="19">
        <f t="shared" si="1"/>
        <v>-0.35019801525846084</v>
      </c>
    </row>
    <row r="28" spans="1:13" x14ac:dyDescent="0.35">
      <c r="A28" s="5" t="s">
        <v>42</v>
      </c>
      <c r="B28" s="16">
        <v>3464763.08</v>
      </c>
      <c r="C28" s="16">
        <v>3450826.87</v>
      </c>
      <c r="D28" s="16">
        <v>3714075.97</v>
      </c>
      <c r="E28" s="16">
        <v>3714588.01</v>
      </c>
      <c r="F28" s="16">
        <v>3367128.54</v>
      </c>
      <c r="G28" s="16">
        <v>3402692.54</v>
      </c>
      <c r="H28" s="16">
        <v>3302843.66</v>
      </c>
      <c r="I28" s="16">
        <v>3131444.53</v>
      </c>
      <c r="J28" s="16">
        <v>2565299.7000000002</v>
      </c>
      <c r="K28" s="16">
        <v>2750760.16</v>
      </c>
      <c r="L28" s="18">
        <f t="shared" si="0"/>
        <v>-714002.91999999993</v>
      </c>
      <c r="M28" s="19">
        <f t="shared" si="1"/>
        <v>-0.20607553922561422</v>
      </c>
    </row>
    <row r="29" spans="1:13" x14ac:dyDescent="0.35">
      <c r="A29" s="5" t="s">
        <v>43</v>
      </c>
      <c r="B29" s="15">
        <v>34443.54</v>
      </c>
      <c r="C29" s="15">
        <v>45380.39</v>
      </c>
      <c r="D29" s="15">
        <v>49871.46</v>
      </c>
      <c r="E29" s="15">
        <v>38877.24</v>
      </c>
      <c r="F29" s="15">
        <v>55897.97</v>
      </c>
      <c r="G29" s="15">
        <v>56582.9</v>
      </c>
      <c r="H29" s="15">
        <v>62909.35</v>
      </c>
      <c r="I29" s="15">
        <v>65643.850000000006</v>
      </c>
      <c r="J29" s="15">
        <v>54758.59</v>
      </c>
      <c r="K29" s="15">
        <v>54965.760000000002</v>
      </c>
      <c r="L29" s="18">
        <f t="shared" si="0"/>
        <v>20522.22</v>
      </c>
      <c r="M29" s="19">
        <f t="shared" si="1"/>
        <v>0.59582203223013663</v>
      </c>
    </row>
    <row r="30" spans="1:13" x14ac:dyDescent="0.35">
      <c r="A30" s="5" t="s">
        <v>44</v>
      </c>
      <c r="B30" s="16">
        <v>6007179.7699999996</v>
      </c>
      <c r="C30" s="16">
        <v>5839630.8499999996</v>
      </c>
      <c r="D30" s="16">
        <v>5705387.0700000003</v>
      </c>
      <c r="E30" s="16">
        <v>5722134.7400000002</v>
      </c>
      <c r="F30" s="16">
        <v>5776023.9800000004</v>
      </c>
      <c r="G30" s="16">
        <v>5773280.2599999998</v>
      </c>
      <c r="H30" s="16">
        <v>5991771.7599999998</v>
      </c>
      <c r="I30" s="16">
        <v>5887825.6600000001</v>
      </c>
      <c r="J30" s="16">
        <v>5784661.0800000001</v>
      </c>
      <c r="K30" s="16">
        <v>5786866.1200000001</v>
      </c>
      <c r="L30" s="18">
        <f t="shared" si="0"/>
        <v>-220313.64999999944</v>
      </c>
      <c r="M30" s="19">
        <f t="shared" si="1"/>
        <v>-3.6675055256420175E-2</v>
      </c>
    </row>
    <row r="31" spans="1:13" x14ac:dyDescent="0.35">
      <c r="A31" s="5" t="s">
        <v>45</v>
      </c>
      <c r="B31" s="15">
        <v>3445055.06</v>
      </c>
      <c r="C31" s="15">
        <v>3633605.76</v>
      </c>
      <c r="D31" s="15">
        <v>3468317.47</v>
      </c>
      <c r="E31" s="15">
        <v>3075019.95</v>
      </c>
      <c r="F31" s="15">
        <v>2758765.42</v>
      </c>
      <c r="G31" s="15">
        <v>3229494.58</v>
      </c>
      <c r="H31" s="15">
        <v>3589677.85</v>
      </c>
      <c r="I31" s="15">
        <v>3646667.32</v>
      </c>
      <c r="J31" s="15">
        <v>3877399.36</v>
      </c>
      <c r="K31" s="15">
        <v>4019457.97</v>
      </c>
      <c r="L31" s="18">
        <f t="shared" si="0"/>
        <v>574402.91000000015</v>
      </c>
      <c r="M31" s="19">
        <f t="shared" si="1"/>
        <v>0.16673257756292584</v>
      </c>
    </row>
    <row r="32" spans="1:13" x14ac:dyDescent="0.35">
      <c r="A32" s="5" t="s">
        <v>46</v>
      </c>
      <c r="B32" s="16">
        <v>8567641.5999999996</v>
      </c>
      <c r="C32" s="16">
        <v>8365629.9100000001</v>
      </c>
      <c r="D32" s="16">
        <v>8556609.3800000008</v>
      </c>
      <c r="E32" s="16">
        <v>8985437.6199999992</v>
      </c>
      <c r="F32" s="16">
        <v>10503282.380000001</v>
      </c>
      <c r="G32" s="16">
        <v>17531837.079999998</v>
      </c>
      <c r="H32" s="16">
        <v>18014623.440000001</v>
      </c>
      <c r="I32" s="16">
        <v>7711995.4699999997</v>
      </c>
      <c r="J32" s="16">
        <v>7590065.75</v>
      </c>
      <c r="K32" s="16">
        <v>8123049.6200000001</v>
      </c>
      <c r="L32" s="18">
        <f t="shared" si="0"/>
        <v>-444591.97999999952</v>
      </c>
      <c r="M32" s="19">
        <f t="shared" si="1"/>
        <v>-5.189199090680912E-2</v>
      </c>
    </row>
    <row r="33" spans="1:13" x14ac:dyDescent="0.35">
      <c r="A33" s="5" t="s">
        <v>47</v>
      </c>
      <c r="B33" s="15">
        <v>4119632.3</v>
      </c>
      <c r="C33" s="15">
        <v>4025406.1</v>
      </c>
      <c r="D33" s="15">
        <v>4160334.5</v>
      </c>
      <c r="E33" s="15">
        <v>4103880.2</v>
      </c>
      <c r="F33" s="15">
        <v>4095667.2</v>
      </c>
      <c r="G33" s="15">
        <v>4007817.9</v>
      </c>
      <c r="H33" s="15">
        <v>3884974.6</v>
      </c>
      <c r="I33" s="15">
        <v>3831240.1</v>
      </c>
      <c r="J33" s="15">
        <v>3262611</v>
      </c>
      <c r="K33" s="15">
        <v>3507046.29</v>
      </c>
      <c r="L33" s="18">
        <f t="shared" si="0"/>
        <v>-612586.00999999978</v>
      </c>
      <c r="M33" s="19">
        <f t="shared" si="1"/>
        <v>-0.14869919579958624</v>
      </c>
    </row>
    <row r="34" spans="1:13" x14ac:dyDescent="0.35">
      <c r="A34" s="5" t="s">
        <v>48</v>
      </c>
      <c r="B34" s="16">
        <v>4328758.47</v>
      </c>
      <c r="C34" s="16">
        <v>4572860.55</v>
      </c>
      <c r="D34" s="16">
        <v>4377448.87</v>
      </c>
      <c r="E34" s="16">
        <v>4717626.37</v>
      </c>
      <c r="F34" s="16">
        <v>5280591.09</v>
      </c>
      <c r="G34" s="16">
        <v>5610207.6399999997</v>
      </c>
      <c r="H34" s="16">
        <v>5686711.8899999997</v>
      </c>
      <c r="I34" s="16">
        <v>5935288.79</v>
      </c>
      <c r="J34" s="16">
        <v>5484804.79</v>
      </c>
      <c r="K34" s="16">
        <v>5774825.4299999997</v>
      </c>
      <c r="L34" s="18">
        <f t="shared" si="0"/>
        <v>1446066.96</v>
      </c>
      <c r="M34" s="19">
        <f t="shared" si="1"/>
        <v>0.33406044019822617</v>
      </c>
    </row>
    <row r="35" spans="1:13" x14ac:dyDescent="0.35">
      <c r="A35" s="5" t="s">
        <v>49</v>
      </c>
      <c r="B35" s="15">
        <v>541964.30000000005</v>
      </c>
      <c r="C35" s="15">
        <v>547509.13</v>
      </c>
      <c r="D35" s="15">
        <v>561110.1</v>
      </c>
      <c r="E35" s="15">
        <v>576474.59</v>
      </c>
      <c r="F35" s="15">
        <v>574860.26</v>
      </c>
      <c r="G35" s="15">
        <v>624460.91</v>
      </c>
      <c r="H35" s="15">
        <v>711103.72</v>
      </c>
      <c r="I35" s="15">
        <v>759573.03</v>
      </c>
      <c r="J35" s="15">
        <v>733113.37</v>
      </c>
      <c r="K35" s="15">
        <v>777846.44</v>
      </c>
      <c r="L35" s="18">
        <f t="shared" si="0"/>
        <v>235882.1399999999</v>
      </c>
      <c r="M35" s="19">
        <f t="shared" si="1"/>
        <v>0.43523556809922698</v>
      </c>
    </row>
    <row r="36" spans="1:13" x14ac:dyDescent="0.35">
      <c r="A36" s="5" t="s">
        <v>50</v>
      </c>
      <c r="B36" s="16">
        <v>2950990.66</v>
      </c>
      <c r="C36" s="16">
        <v>1885356.98</v>
      </c>
      <c r="D36" s="16">
        <v>1302359.26</v>
      </c>
      <c r="E36" s="16">
        <v>1958905.78</v>
      </c>
      <c r="F36" s="16">
        <v>2121592.9900000002</v>
      </c>
      <c r="G36" s="16">
        <v>2073978.56</v>
      </c>
      <c r="H36" s="16">
        <v>2165557.37</v>
      </c>
      <c r="I36" s="16">
        <v>2203221.15</v>
      </c>
      <c r="J36" s="16">
        <v>1384840.89</v>
      </c>
      <c r="K36" s="16">
        <v>1567267.06</v>
      </c>
      <c r="L36" s="18">
        <f t="shared" si="0"/>
        <v>-1383723.6</v>
      </c>
      <c r="M36" s="19">
        <f t="shared" si="1"/>
        <v>-0.46890138242592744</v>
      </c>
    </row>
    <row r="37" spans="1:13" x14ac:dyDescent="0.35">
      <c r="A37" s="5" t="s">
        <v>51</v>
      </c>
      <c r="B37" s="15">
        <v>4785924.1399999997</v>
      </c>
      <c r="C37" s="15">
        <v>4145503.56</v>
      </c>
      <c r="D37" s="15">
        <v>3439999.63</v>
      </c>
      <c r="E37" s="15">
        <v>3576670.88</v>
      </c>
      <c r="F37" s="15">
        <v>4239489.22</v>
      </c>
      <c r="G37" s="15">
        <v>4132805.05</v>
      </c>
      <c r="H37" s="15">
        <v>4111463.45</v>
      </c>
      <c r="I37" s="15">
        <v>3917017.09</v>
      </c>
      <c r="J37" s="15">
        <v>3744516.27</v>
      </c>
      <c r="K37" s="15">
        <v>3627356.74</v>
      </c>
      <c r="L37" s="18">
        <f t="shared" si="0"/>
        <v>-1158567.3999999994</v>
      </c>
      <c r="M37" s="19">
        <f t="shared" si="1"/>
        <v>-0.24207809528715168</v>
      </c>
    </row>
    <row r="38" spans="1:13" x14ac:dyDescent="0.35">
      <c r="A38" s="5" t="s">
        <v>52</v>
      </c>
      <c r="B38" s="16">
        <v>2981477.15</v>
      </c>
      <c r="C38" s="16">
        <v>2728111.79</v>
      </c>
      <c r="D38" s="16">
        <v>2627610.8199999998</v>
      </c>
      <c r="E38" s="16">
        <v>2414328.9500000002</v>
      </c>
      <c r="F38" s="16">
        <v>2159053.02</v>
      </c>
      <c r="G38" s="16">
        <v>2029771.52</v>
      </c>
      <c r="H38" s="16">
        <v>1909003.5</v>
      </c>
      <c r="I38" s="16">
        <v>1834105.17</v>
      </c>
      <c r="J38" s="16">
        <v>1662037.45</v>
      </c>
      <c r="K38" s="16">
        <v>1665700.12</v>
      </c>
      <c r="L38" s="18">
        <f t="shared" si="0"/>
        <v>-1315777.0299999998</v>
      </c>
      <c r="M38" s="19">
        <f t="shared" si="1"/>
        <v>-0.44131716052225983</v>
      </c>
    </row>
    <row r="40" spans="1:13" x14ac:dyDescent="0.35">
      <c r="A40" s="1" t="s">
        <v>71</v>
      </c>
    </row>
    <row r="41" spans="1:13" x14ac:dyDescent="0.35">
      <c r="A41" s="1" t="s">
        <v>72</v>
      </c>
      <c r="B41" s="2" t="s">
        <v>73</v>
      </c>
    </row>
    <row r="42" spans="1:13" x14ac:dyDescent="0.35">
      <c r="A42" s="1" t="s">
        <v>74</v>
      </c>
    </row>
    <row r="43" spans="1:13" x14ac:dyDescent="0.35">
      <c r="A43" s="1" t="s">
        <v>70</v>
      </c>
      <c r="B43" s="2" t="s">
        <v>75</v>
      </c>
    </row>
    <row r="44" spans="1:13" x14ac:dyDescent="0.35">
      <c r="A44" s="1" t="s">
        <v>69</v>
      </c>
      <c r="B44" s="2" t="s">
        <v>76</v>
      </c>
    </row>
    <row r="45" spans="1:13" x14ac:dyDescent="0.35">
      <c r="A45" s="1" t="s">
        <v>68</v>
      </c>
      <c r="B45" s="2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C20B-481E-48F3-BDC5-1AB06B96C37D}">
  <dimension ref="A1:M45"/>
  <sheetViews>
    <sheetView zoomScale="60" zoomScaleNormal="60" workbookViewId="0">
      <selection activeCell="P27" sqref="P27"/>
    </sheetView>
  </sheetViews>
  <sheetFormatPr defaultRowHeight="14.5" x14ac:dyDescent="0.35"/>
  <sheetData>
    <row r="1" spans="1:6" x14ac:dyDescent="0.35">
      <c r="A1" s="23" t="s">
        <v>90</v>
      </c>
      <c r="B1" s="23" t="s">
        <v>91</v>
      </c>
    </row>
    <row r="2" spans="1:6" x14ac:dyDescent="0.35">
      <c r="A2" s="25">
        <v>8786</v>
      </c>
      <c r="B2" s="31">
        <v>22073990.170000002</v>
      </c>
    </row>
    <row r="3" spans="1:6" x14ac:dyDescent="0.35">
      <c r="A3" s="25">
        <v>9275</v>
      </c>
      <c r="B3" s="31">
        <v>22115918.02</v>
      </c>
    </row>
    <row r="4" spans="1:6" x14ac:dyDescent="0.35">
      <c r="A4" s="25">
        <v>9223</v>
      </c>
      <c r="B4" s="31">
        <v>22159116.280000001</v>
      </c>
    </row>
    <row r="5" spans="1:6" x14ac:dyDescent="0.35">
      <c r="A5" s="25">
        <v>9717</v>
      </c>
      <c r="B5" s="31">
        <v>23519642.949999999</v>
      </c>
    </row>
    <row r="6" spans="1:6" x14ac:dyDescent="0.35">
      <c r="A6" s="25">
        <v>10383</v>
      </c>
      <c r="B6" s="31">
        <v>24095535.23</v>
      </c>
    </row>
    <row r="7" spans="1:6" x14ac:dyDescent="0.35">
      <c r="A7" s="25">
        <v>10122</v>
      </c>
      <c r="B7" s="31">
        <v>25040761.300000001</v>
      </c>
    </row>
    <row r="8" spans="1:6" x14ac:dyDescent="0.35">
      <c r="A8" s="25">
        <v>9840</v>
      </c>
      <c r="B8" s="31">
        <v>24634245.34</v>
      </c>
    </row>
    <row r="9" spans="1:6" x14ac:dyDescent="0.35">
      <c r="A9" s="25">
        <v>10251.519</v>
      </c>
      <c r="B9" s="31">
        <v>24934264.440000001</v>
      </c>
    </row>
    <row r="10" spans="1:6" x14ac:dyDescent="0.35">
      <c r="A10" s="25">
        <v>10418.519</v>
      </c>
      <c r="B10" s="31">
        <v>22958534.989999998</v>
      </c>
    </row>
    <row r="11" spans="1:6" x14ac:dyDescent="0.35">
      <c r="A11" s="25">
        <v>10427.648999999999</v>
      </c>
      <c r="B11" s="31">
        <v>26146615.359999999</v>
      </c>
    </row>
    <row r="12" spans="1:6" ht="15" thickBot="1" x14ac:dyDescent="0.4">
      <c r="E12" t="s">
        <v>93</v>
      </c>
    </row>
    <row r="13" spans="1:6" ht="15" thickBot="1" x14ac:dyDescent="0.4">
      <c r="A13" s="34"/>
      <c r="B13" s="34" t="s">
        <v>90</v>
      </c>
      <c r="C13" s="34" t="s">
        <v>91</v>
      </c>
    </row>
    <row r="14" spans="1:6" x14ac:dyDescent="0.35">
      <c r="A14" t="s">
        <v>90</v>
      </c>
      <c r="B14">
        <v>1</v>
      </c>
      <c r="E14" s="35" t="s">
        <v>94</v>
      </c>
      <c r="F14" s="35"/>
    </row>
    <row r="15" spans="1:6" ht="15" thickBot="1" x14ac:dyDescent="0.4">
      <c r="A15" s="33" t="s">
        <v>91</v>
      </c>
      <c r="B15" s="33">
        <v>0.75938674365088554</v>
      </c>
      <c r="C15" s="33">
        <v>1</v>
      </c>
      <c r="E15" t="s">
        <v>95</v>
      </c>
      <c r="F15">
        <v>0.75938674365088565</v>
      </c>
    </row>
    <row r="16" spans="1:6" x14ac:dyDescent="0.35">
      <c r="E16" t="s">
        <v>96</v>
      </c>
      <c r="F16">
        <v>0.57666822643269589</v>
      </c>
    </row>
    <row r="17" spans="5:13" x14ac:dyDescent="0.35">
      <c r="E17" t="s">
        <v>97</v>
      </c>
      <c r="F17">
        <v>0.52375175473678293</v>
      </c>
    </row>
    <row r="18" spans="5:13" x14ac:dyDescent="0.35">
      <c r="E18" t="s">
        <v>98</v>
      </c>
      <c r="F18">
        <v>986744.50714389945</v>
      </c>
    </row>
    <row r="19" spans="5:13" ht="15" thickBot="1" x14ac:dyDescent="0.4">
      <c r="E19" s="33" t="s">
        <v>99</v>
      </c>
      <c r="F19" s="33">
        <v>10</v>
      </c>
    </row>
    <row r="21" spans="5:13" ht="15" thickBot="1" x14ac:dyDescent="0.4">
      <c r="E21" t="s">
        <v>100</v>
      </c>
    </row>
    <row r="22" spans="5:13" x14ac:dyDescent="0.35">
      <c r="E22" s="34"/>
      <c r="F22" s="34" t="s">
        <v>104</v>
      </c>
      <c r="G22" s="34" t="s">
        <v>105</v>
      </c>
      <c r="H22" s="34" t="s">
        <v>106</v>
      </c>
      <c r="I22" s="34" t="s">
        <v>107</v>
      </c>
      <c r="J22" s="34" t="s">
        <v>108</v>
      </c>
    </row>
    <row r="23" spans="5:13" x14ac:dyDescent="0.35">
      <c r="E23" t="s">
        <v>101</v>
      </c>
      <c r="F23">
        <v>1</v>
      </c>
      <c r="G23">
        <v>10610713273189.549</v>
      </c>
      <c r="H23">
        <v>10610713273189.549</v>
      </c>
      <c r="I23">
        <v>10.897707423626935</v>
      </c>
      <c r="J23">
        <v>1.0839964995695027E-2</v>
      </c>
    </row>
    <row r="24" spans="5:13" x14ac:dyDescent="0.35">
      <c r="E24" t="s">
        <v>102</v>
      </c>
      <c r="F24">
        <v>8</v>
      </c>
      <c r="G24">
        <v>7789317779029.2559</v>
      </c>
      <c r="H24">
        <v>973664722378.65698</v>
      </c>
    </row>
    <row r="25" spans="5:13" ht="15" thickBot="1" x14ac:dyDescent="0.4">
      <c r="E25" s="33" t="s">
        <v>84</v>
      </c>
      <c r="F25" s="33">
        <v>9</v>
      </c>
      <c r="G25" s="33">
        <v>18400031052218.805</v>
      </c>
      <c r="H25" s="33"/>
      <c r="I25" s="33"/>
      <c r="J25" s="33"/>
    </row>
    <row r="26" spans="5:13" ht="15" thickBot="1" x14ac:dyDescent="0.4"/>
    <row r="27" spans="5:13" x14ac:dyDescent="0.35">
      <c r="E27" s="34"/>
      <c r="F27" s="34" t="s">
        <v>109</v>
      </c>
      <c r="G27" s="34" t="s">
        <v>98</v>
      </c>
      <c r="H27" s="34" t="s">
        <v>110</v>
      </c>
      <c r="I27" s="34" t="s">
        <v>111</v>
      </c>
      <c r="J27" s="34" t="s">
        <v>112</v>
      </c>
      <c r="K27" s="34" t="s">
        <v>113</v>
      </c>
      <c r="L27" s="34" t="s">
        <v>114</v>
      </c>
      <c r="M27" s="34" t="s">
        <v>115</v>
      </c>
    </row>
    <row r="28" spans="5:13" x14ac:dyDescent="0.35">
      <c r="E28" t="s">
        <v>103</v>
      </c>
      <c r="F28">
        <v>5404782.9628953338</v>
      </c>
      <c r="G28">
        <v>5571346.4136020038</v>
      </c>
      <c r="H28">
        <v>0.97010355516576419</v>
      </c>
      <c r="I28">
        <v>0.36040667843049323</v>
      </c>
      <c r="J28">
        <v>-7442764.9055257924</v>
      </c>
      <c r="K28">
        <v>18252330.83131646</v>
      </c>
      <c r="L28">
        <v>-7442764.9055257924</v>
      </c>
      <c r="M28">
        <v>18252330.83131646</v>
      </c>
    </row>
    <row r="29" spans="5:13" ht="15" thickBot="1" x14ac:dyDescent="0.4">
      <c r="E29" s="33" t="s">
        <v>90</v>
      </c>
      <c r="F29" s="33">
        <v>1865.3384492907776</v>
      </c>
      <c r="G29" s="33">
        <v>565.05415169478817</v>
      </c>
      <c r="H29" s="33">
        <v>3.301167584904912</v>
      </c>
      <c r="I29" s="36">
        <v>1.0839964995695037E-2</v>
      </c>
      <c r="J29" s="33">
        <v>562.32123886831323</v>
      </c>
      <c r="K29" s="33">
        <v>3168.3556597132419</v>
      </c>
      <c r="L29" s="33">
        <v>562.32123886831323</v>
      </c>
      <c r="M29" s="33">
        <v>3168.3556597132419</v>
      </c>
    </row>
    <row r="33" spans="5:7" x14ac:dyDescent="0.35">
      <c r="E33" t="s">
        <v>116</v>
      </c>
    </row>
    <row r="34" spans="5:7" ht="15" thickBot="1" x14ac:dyDescent="0.4"/>
    <row r="35" spans="5:7" x14ac:dyDescent="0.35">
      <c r="E35" s="34" t="s">
        <v>117</v>
      </c>
      <c r="F35" s="34" t="s">
        <v>118</v>
      </c>
      <c r="G35" s="34" t="s">
        <v>119</v>
      </c>
    </row>
    <row r="36" spans="5:7" x14ac:dyDescent="0.35">
      <c r="E36">
        <v>1</v>
      </c>
      <c r="F36">
        <v>21793646.578364104</v>
      </c>
      <c r="G36">
        <v>280343.59163589776</v>
      </c>
    </row>
    <row r="37" spans="5:7" x14ac:dyDescent="0.35">
      <c r="E37">
        <v>2</v>
      </c>
      <c r="F37">
        <v>22705797.080067296</v>
      </c>
      <c r="G37">
        <v>-589879.06006729603</v>
      </c>
    </row>
    <row r="38" spans="5:7" x14ac:dyDescent="0.35">
      <c r="E38">
        <v>3</v>
      </c>
      <c r="F38">
        <v>22608799.480704177</v>
      </c>
      <c r="G38">
        <v>-449683.20070417598</v>
      </c>
    </row>
    <row r="39" spans="5:7" x14ac:dyDescent="0.35">
      <c r="E39">
        <v>4</v>
      </c>
      <c r="F39">
        <v>23530276.674653821</v>
      </c>
      <c r="G39">
        <v>-10633.724653821439</v>
      </c>
    </row>
    <row r="40" spans="5:7" x14ac:dyDescent="0.35">
      <c r="E40">
        <v>5</v>
      </c>
      <c r="F40">
        <v>24772592.081881478</v>
      </c>
      <c r="G40">
        <v>-677056.85188147798</v>
      </c>
    </row>
    <row r="41" spans="5:7" x14ac:dyDescent="0.35">
      <c r="E41">
        <v>6</v>
      </c>
      <c r="F41">
        <v>24285738.746616583</v>
      </c>
      <c r="G41">
        <v>755022.55338341743</v>
      </c>
    </row>
    <row r="42" spans="5:7" x14ac:dyDescent="0.35">
      <c r="E42">
        <v>7</v>
      </c>
      <c r="F42">
        <v>23759713.303916585</v>
      </c>
      <c r="G42">
        <v>874532.03608341515</v>
      </c>
    </row>
    <row r="43" spans="5:7" x14ac:dyDescent="0.35">
      <c r="E43">
        <v>8</v>
      </c>
      <c r="F43">
        <v>24527335.517230276</v>
      </c>
      <c r="G43">
        <v>406928.92276972532</v>
      </c>
    </row>
    <row r="44" spans="5:7" x14ac:dyDescent="0.35">
      <c r="E44">
        <v>9</v>
      </c>
      <c r="F44">
        <v>24838847.038261838</v>
      </c>
      <c r="G44">
        <v>-1880312.0482618399</v>
      </c>
    </row>
    <row r="45" spans="5:7" ht="15" thickBot="1" x14ac:dyDescent="0.4">
      <c r="E45" s="33">
        <v>10</v>
      </c>
      <c r="F45" s="33">
        <v>24855877.578303859</v>
      </c>
      <c r="G45" s="33">
        <v>1290737.7816961408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175C-ED79-45EC-BA9B-3E209328BF30}">
  <dimension ref="A1:M46"/>
  <sheetViews>
    <sheetView topLeftCell="A3" zoomScale="60" zoomScaleNormal="60" workbookViewId="0">
      <selection activeCell="K19" sqref="K19"/>
    </sheetView>
  </sheetViews>
  <sheetFormatPr defaultRowHeight="14.5" x14ac:dyDescent="0.35"/>
  <sheetData>
    <row r="1" spans="1:6" x14ac:dyDescent="0.35">
      <c r="A1" s="23" t="s">
        <v>90</v>
      </c>
      <c r="B1" s="23" t="s">
        <v>92</v>
      </c>
    </row>
    <row r="2" spans="1:6" x14ac:dyDescent="0.35">
      <c r="A2" s="28">
        <v>11931</v>
      </c>
      <c r="B2" s="32">
        <v>16927786.66</v>
      </c>
    </row>
    <row r="3" spans="1:6" x14ac:dyDescent="0.35">
      <c r="A3" s="28">
        <v>11969</v>
      </c>
      <c r="B3" s="32">
        <v>16954664.329999998</v>
      </c>
    </row>
    <row r="4" spans="1:6" x14ac:dyDescent="0.35">
      <c r="A4" s="30">
        <f>AVERAGE(A3,A6)</f>
        <v>11996</v>
      </c>
      <c r="B4" s="32">
        <v>17541534.760000002</v>
      </c>
    </row>
    <row r="5" spans="1:6" x14ac:dyDescent="0.35">
      <c r="A5" s="30">
        <f>AVERAGE(A4,A6)</f>
        <v>12009.5</v>
      </c>
      <c r="B5" s="32">
        <v>16345243.34</v>
      </c>
    </row>
    <row r="6" spans="1:6" x14ac:dyDescent="0.35">
      <c r="A6" s="28">
        <v>12023</v>
      </c>
      <c r="B6" s="32">
        <v>16291174.460000001</v>
      </c>
    </row>
    <row r="7" spans="1:6" x14ac:dyDescent="0.35">
      <c r="A7" s="28">
        <v>12022</v>
      </c>
      <c r="B7" s="32">
        <v>15956220.32</v>
      </c>
    </row>
    <row r="8" spans="1:6" x14ac:dyDescent="0.35">
      <c r="A8" s="28">
        <v>12018</v>
      </c>
      <c r="B8" s="32">
        <v>16991027.350000001</v>
      </c>
    </row>
    <row r="9" spans="1:6" x14ac:dyDescent="0.35">
      <c r="A9" s="28">
        <v>12016</v>
      </c>
      <c r="B9" s="32">
        <v>16794781.100000001</v>
      </c>
    </row>
    <row r="10" spans="1:6" x14ac:dyDescent="0.35">
      <c r="A10" s="28">
        <v>12065</v>
      </c>
      <c r="B10" s="32">
        <v>15062758.810000001</v>
      </c>
    </row>
    <row r="11" spans="1:6" x14ac:dyDescent="0.35">
      <c r="A11" s="28">
        <v>12160</v>
      </c>
      <c r="B11" s="32">
        <v>17317788.809999999</v>
      </c>
    </row>
    <row r="12" spans="1:6" ht="15" thickBot="1" x14ac:dyDescent="0.4">
      <c r="B12" s="18"/>
    </row>
    <row r="13" spans="1:6" x14ac:dyDescent="0.35">
      <c r="A13" s="34"/>
      <c r="B13" s="34" t="s">
        <v>90</v>
      </c>
      <c r="C13" s="34" t="s">
        <v>92</v>
      </c>
      <c r="E13" t="s">
        <v>93</v>
      </c>
    </row>
    <row r="14" spans="1:6" ht="15" thickBot="1" x14ac:dyDescent="0.4">
      <c r="A14" t="s">
        <v>90</v>
      </c>
      <c r="B14">
        <v>1</v>
      </c>
    </row>
    <row r="15" spans="1:6" ht="15" thickBot="1" x14ac:dyDescent="0.4">
      <c r="A15" s="33" t="s">
        <v>92</v>
      </c>
      <c r="B15" s="36">
        <v>-0.10067925869980414</v>
      </c>
      <c r="C15" s="33">
        <v>1</v>
      </c>
      <c r="E15" s="35" t="s">
        <v>94</v>
      </c>
      <c r="F15" s="35"/>
    </row>
    <row r="16" spans="1:6" x14ac:dyDescent="0.35">
      <c r="E16" t="s">
        <v>95</v>
      </c>
      <c r="F16">
        <v>0.10067925869980604</v>
      </c>
    </row>
    <row r="17" spans="5:13" x14ac:dyDescent="0.35">
      <c r="E17" t="s">
        <v>96</v>
      </c>
      <c r="F17">
        <v>1.013631313234247E-2</v>
      </c>
    </row>
    <row r="18" spans="5:13" x14ac:dyDescent="0.35">
      <c r="E18" t="s">
        <v>97</v>
      </c>
      <c r="F18">
        <v>-0.11359664772611472</v>
      </c>
    </row>
    <row r="19" spans="5:13" x14ac:dyDescent="0.35">
      <c r="E19" t="s">
        <v>98</v>
      </c>
      <c r="F19">
        <v>767464.8684489883</v>
      </c>
    </row>
    <row r="20" spans="5:13" ht="15" thickBot="1" x14ac:dyDescent="0.4">
      <c r="E20" s="33" t="s">
        <v>99</v>
      </c>
      <c r="F20" s="33">
        <v>10</v>
      </c>
    </row>
    <row r="22" spans="5:13" ht="15" thickBot="1" x14ac:dyDescent="0.4">
      <c r="E22" t="s">
        <v>100</v>
      </c>
    </row>
    <row r="23" spans="5:13" x14ac:dyDescent="0.35">
      <c r="E23" s="34"/>
      <c r="F23" s="34" t="s">
        <v>104</v>
      </c>
      <c r="G23" s="34" t="s">
        <v>105</v>
      </c>
      <c r="H23" s="34" t="s">
        <v>106</v>
      </c>
      <c r="I23" s="34" t="s">
        <v>107</v>
      </c>
      <c r="J23" s="34" t="s">
        <v>108</v>
      </c>
    </row>
    <row r="24" spans="5:13" x14ac:dyDescent="0.35">
      <c r="E24" t="s">
        <v>101</v>
      </c>
      <c r="F24">
        <v>1</v>
      </c>
      <c r="G24">
        <v>48251589175.552734</v>
      </c>
      <c r="H24">
        <v>48251589175.552734</v>
      </c>
      <c r="I24">
        <v>8.1920880758181977E-2</v>
      </c>
      <c r="J24">
        <v>0.78198295732660361</v>
      </c>
    </row>
    <row r="25" spans="5:13" x14ac:dyDescent="0.35">
      <c r="E25" t="s">
        <v>102</v>
      </c>
      <c r="F25">
        <v>8</v>
      </c>
      <c r="G25">
        <v>4712018594427.3828</v>
      </c>
      <c r="H25">
        <v>589002324303.42285</v>
      </c>
    </row>
    <row r="26" spans="5:13" ht="15" thickBot="1" x14ac:dyDescent="0.4">
      <c r="E26" s="33" t="s">
        <v>84</v>
      </c>
      <c r="F26" s="33">
        <v>9</v>
      </c>
      <c r="G26" s="33">
        <v>4760270183602.9355</v>
      </c>
      <c r="H26" s="33"/>
      <c r="I26" s="33"/>
      <c r="J26" s="33"/>
    </row>
    <row r="27" spans="5:13" ht="15" thickBot="1" x14ac:dyDescent="0.4"/>
    <row r="28" spans="5:13" x14ac:dyDescent="0.35">
      <c r="E28" s="34"/>
      <c r="F28" s="34" t="s">
        <v>109</v>
      </c>
      <c r="G28" s="34" t="s">
        <v>98</v>
      </c>
      <c r="H28" s="34" t="s">
        <v>110</v>
      </c>
      <c r="I28" s="34" t="s">
        <v>111</v>
      </c>
      <c r="J28" s="34" t="s">
        <v>112</v>
      </c>
      <c r="K28" s="34" t="s">
        <v>113</v>
      </c>
      <c r="L28" s="34" t="s">
        <v>114</v>
      </c>
      <c r="M28" s="34" t="s">
        <v>115</v>
      </c>
    </row>
    <row r="29" spans="5:13" x14ac:dyDescent="0.35">
      <c r="E29" t="s">
        <v>103</v>
      </c>
      <c r="F29">
        <v>31185601.228027277</v>
      </c>
      <c r="G29">
        <v>50896367.969193988</v>
      </c>
      <c r="H29">
        <v>0.6127274395474146</v>
      </c>
      <c r="I29">
        <v>0.55706877484455153</v>
      </c>
      <c r="J29">
        <v>-86181633.775806963</v>
      </c>
      <c r="K29">
        <v>148552836.23186153</v>
      </c>
      <c r="L29">
        <v>-86181633.775806963</v>
      </c>
      <c r="M29">
        <v>148552836.23186153</v>
      </c>
    </row>
    <row r="30" spans="5:13" ht="15" thickBot="1" x14ac:dyDescent="0.4">
      <c r="E30" s="33" t="s">
        <v>90</v>
      </c>
      <c r="F30" s="33">
        <v>-1211.8262894386282</v>
      </c>
      <c r="G30" s="33">
        <v>4233.9240523312328</v>
      </c>
      <c r="H30" s="33">
        <v>-0.28621823973705596</v>
      </c>
      <c r="I30" s="36">
        <v>0.78198295732660772</v>
      </c>
      <c r="J30" s="33">
        <v>-10975.272662254836</v>
      </c>
      <c r="K30" s="33">
        <v>8551.6200833775802</v>
      </c>
      <c r="L30" s="33">
        <v>-10975.272662254836</v>
      </c>
      <c r="M30" s="33">
        <v>8551.6200833775802</v>
      </c>
    </row>
    <row r="34" spans="5:7" x14ac:dyDescent="0.35">
      <c r="E34" t="s">
        <v>116</v>
      </c>
    </row>
    <row r="35" spans="5:7" ht="15" thickBot="1" x14ac:dyDescent="0.4"/>
    <row r="36" spans="5:7" x14ac:dyDescent="0.35">
      <c r="E36" s="34" t="s">
        <v>117</v>
      </c>
      <c r="F36" s="34" t="s">
        <v>120</v>
      </c>
      <c r="G36" s="34" t="s">
        <v>119</v>
      </c>
    </row>
    <row r="37" spans="5:7" x14ac:dyDescent="0.35">
      <c r="E37">
        <v>1</v>
      </c>
      <c r="F37">
        <v>16727301.768735003</v>
      </c>
      <c r="G37">
        <v>200484.89126499742</v>
      </c>
    </row>
    <row r="38" spans="5:7" x14ac:dyDescent="0.35">
      <c r="E38">
        <v>2</v>
      </c>
      <c r="F38">
        <v>16681252.369736336</v>
      </c>
      <c r="G38">
        <v>273411.96026366204</v>
      </c>
    </row>
    <row r="39" spans="5:7" x14ac:dyDescent="0.35">
      <c r="E39">
        <v>3</v>
      </c>
      <c r="F39">
        <v>16648533.059921492</v>
      </c>
      <c r="G39">
        <v>893001.70007850975</v>
      </c>
    </row>
    <row r="40" spans="5:7" x14ac:dyDescent="0.35">
      <c r="E40">
        <v>4</v>
      </c>
      <c r="F40">
        <v>16632173.405014072</v>
      </c>
      <c r="G40">
        <v>-286930.06501407176</v>
      </c>
    </row>
    <row r="41" spans="5:7" x14ac:dyDescent="0.35">
      <c r="E41">
        <v>5</v>
      </c>
      <c r="F41">
        <v>16615813.750106649</v>
      </c>
      <c r="G41">
        <v>-324639.29010664858</v>
      </c>
    </row>
    <row r="42" spans="5:7" x14ac:dyDescent="0.35">
      <c r="E42">
        <v>6</v>
      </c>
      <c r="F42">
        <v>16617025.576396087</v>
      </c>
      <c r="G42">
        <v>-660805.25639608689</v>
      </c>
    </row>
    <row r="43" spans="5:7" x14ac:dyDescent="0.35">
      <c r="E43">
        <v>7</v>
      </c>
      <c r="F43">
        <v>16621872.881553842</v>
      </c>
      <c r="G43">
        <v>369154.46844615974</v>
      </c>
    </row>
    <row r="44" spans="5:7" x14ac:dyDescent="0.35">
      <c r="E44">
        <v>8</v>
      </c>
      <c r="F44">
        <v>16624296.534132719</v>
      </c>
      <c r="G44">
        <v>170484.56586728245</v>
      </c>
    </row>
    <row r="45" spans="5:7" x14ac:dyDescent="0.35">
      <c r="E45">
        <v>9</v>
      </c>
      <c r="F45">
        <v>16564917.045950226</v>
      </c>
      <c r="G45">
        <v>-1502158.235950226</v>
      </c>
    </row>
    <row r="46" spans="5:7" ht="15" thickBot="1" x14ac:dyDescent="0.4">
      <c r="E46" s="33">
        <v>10</v>
      </c>
      <c r="F46" s="33">
        <v>16449793.548453558</v>
      </c>
      <c r="G46" s="33">
        <v>867995.26154644042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35DE-9703-444C-88F9-00B482BC154E}">
  <dimension ref="A1:M47"/>
  <sheetViews>
    <sheetView workbookViewId="0">
      <selection activeCell="M24" sqref="M24"/>
    </sheetView>
  </sheetViews>
  <sheetFormatPr defaultRowHeight="14.5" x14ac:dyDescent="0.35"/>
  <sheetData>
    <row r="1" spans="1:6" x14ac:dyDescent="0.35">
      <c r="A1" s="23" t="s">
        <v>90</v>
      </c>
      <c r="B1" s="23" t="s">
        <v>92</v>
      </c>
    </row>
    <row r="2" spans="1:6" x14ac:dyDescent="0.35">
      <c r="A2" s="28">
        <v>16116</v>
      </c>
      <c r="B2" s="32">
        <v>20077488.43</v>
      </c>
    </row>
    <row r="3" spans="1:6" x14ac:dyDescent="0.35">
      <c r="A3" s="28">
        <v>15858</v>
      </c>
      <c r="B3" s="32">
        <v>18913937.02</v>
      </c>
    </row>
    <row r="4" spans="1:6" x14ac:dyDescent="0.35">
      <c r="A4" s="28">
        <v>16031</v>
      </c>
      <c r="B4" s="32">
        <v>17791508.309999999</v>
      </c>
    </row>
    <row r="5" spans="1:6" x14ac:dyDescent="0.35">
      <c r="A5" s="28">
        <v>15987</v>
      </c>
      <c r="B5" s="32">
        <v>17180546.34</v>
      </c>
    </row>
    <row r="6" spans="1:6" x14ac:dyDescent="0.35">
      <c r="A6" s="28">
        <v>16097</v>
      </c>
      <c r="B6" s="32">
        <v>17157107.09</v>
      </c>
    </row>
    <row r="7" spans="1:6" x14ac:dyDescent="0.35">
      <c r="A7" s="28">
        <v>16052.216</v>
      </c>
      <c r="B7" s="32">
        <v>16829881.43</v>
      </c>
    </row>
    <row r="8" spans="1:6" x14ac:dyDescent="0.35">
      <c r="A8" s="28">
        <v>16053.308999999999</v>
      </c>
      <c r="B8" s="32">
        <v>15441212.42</v>
      </c>
    </row>
    <row r="9" spans="1:6" x14ac:dyDescent="0.35">
      <c r="A9" s="28">
        <v>16066.677</v>
      </c>
      <c r="B9" s="32">
        <v>16095828.42</v>
      </c>
    </row>
    <row r="10" spans="1:6" x14ac:dyDescent="0.35">
      <c r="A10" s="28">
        <v>16012.718999999999</v>
      </c>
      <c r="B10" s="32">
        <v>15146572.32</v>
      </c>
    </row>
    <row r="11" spans="1:6" x14ac:dyDescent="0.35">
      <c r="A11" s="28">
        <v>16054</v>
      </c>
      <c r="B11" s="32">
        <v>16836074.210000001</v>
      </c>
    </row>
    <row r="13" spans="1:6" ht="15" thickBot="1" x14ac:dyDescent="0.4"/>
    <row r="14" spans="1:6" x14ac:dyDescent="0.35">
      <c r="A14" s="34"/>
      <c r="B14" s="34" t="s">
        <v>90</v>
      </c>
      <c r="C14" s="34" t="s">
        <v>92</v>
      </c>
      <c r="E14" t="s">
        <v>93</v>
      </c>
    </row>
    <row r="15" spans="1:6" ht="15" thickBot="1" x14ac:dyDescent="0.4">
      <c r="A15" t="s">
        <v>90</v>
      </c>
      <c r="B15">
        <v>1</v>
      </c>
    </row>
    <row r="16" spans="1:6" ht="15" thickBot="1" x14ac:dyDescent="0.4">
      <c r="A16" s="33" t="s">
        <v>92</v>
      </c>
      <c r="B16" s="36">
        <v>-0.11338172104332307</v>
      </c>
      <c r="C16" s="33">
        <v>1</v>
      </c>
      <c r="E16" s="35" t="s">
        <v>94</v>
      </c>
      <c r="F16" s="35"/>
    </row>
    <row r="17" spans="5:13" x14ac:dyDescent="0.35">
      <c r="E17" t="s">
        <v>95</v>
      </c>
      <c r="F17" s="37">
        <v>0.11338172104332414</v>
      </c>
    </row>
    <row r="18" spans="5:13" x14ac:dyDescent="0.35">
      <c r="E18" t="s">
        <v>96</v>
      </c>
      <c r="F18">
        <v>1.2855414666746173E-2</v>
      </c>
    </row>
    <row r="19" spans="5:13" x14ac:dyDescent="0.35">
      <c r="E19" t="s">
        <v>97</v>
      </c>
      <c r="F19">
        <v>-0.11053765849991055</v>
      </c>
    </row>
    <row r="20" spans="5:13" x14ac:dyDescent="0.35">
      <c r="E20" t="s">
        <v>98</v>
      </c>
      <c r="F20">
        <v>1584242.3346473409</v>
      </c>
    </row>
    <row r="21" spans="5:13" ht="15" thickBot="1" x14ac:dyDescent="0.4">
      <c r="E21" s="33" t="s">
        <v>99</v>
      </c>
      <c r="F21" s="33">
        <v>10</v>
      </c>
    </row>
    <row r="23" spans="5:13" ht="15" thickBot="1" x14ac:dyDescent="0.4">
      <c r="E23" t="s">
        <v>100</v>
      </c>
    </row>
    <row r="24" spans="5:13" x14ac:dyDescent="0.35">
      <c r="E24" s="34"/>
      <c r="F24" s="34" t="s">
        <v>104</v>
      </c>
      <c r="G24" s="34" t="s">
        <v>105</v>
      </c>
      <c r="H24" s="34" t="s">
        <v>106</v>
      </c>
      <c r="I24" s="34" t="s">
        <v>107</v>
      </c>
      <c r="J24" s="34" t="s">
        <v>108</v>
      </c>
    </row>
    <row r="25" spans="5:13" x14ac:dyDescent="0.35">
      <c r="E25" t="s">
        <v>101</v>
      </c>
      <c r="F25">
        <v>1</v>
      </c>
      <c r="G25">
        <v>261480037239.01953</v>
      </c>
      <c r="H25">
        <v>261480037239.01953</v>
      </c>
      <c r="I25">
        <v>0.10418262822081947</v>
      </c>
      <c r="J25">
        <v>0.75514139959562976</v>
      </c>
    </row>
    <row r="26" spans="5:13" x14ac:dyDescent="0.35">
      <c r="E26" t="s">
        <v>102</v>
      </c>
      <c r="F26">
        <v>8</v>
      </c>
      <c r="G26">
        <v>20078590199110.859</v>
      </c>
      <c r="H26">
        <v>2509823774888.8574</v>
      </c>
    </row>
    <row r="27" spans="5:13" ht="15" thickBot="1" x14ac:dyDescent="0.4">
      <c r="E27" s="33" t="s">
        <v>84</v>
      </c>
      <c r="F27" s="33">
        <v>9</v>
      </c>
      <c r="G27" s="33">
        <v>20340070236349.879</v>
      </c>
      <c r="H27" s="33"/>
      <c r="I27" s="33"/>
      <c r="J27" s="33"/>
    </row>
    <row r="28" spans="5:13" ht="15" thickBot="1" x14ac:dyDescent="0.4"/>
    <row r="29" spans="5:13" x14ac:dyDescent="0.35">
      <c r="E29" s="34"/>
      <c r="F29" s="34" t="s">
        <v>109</v>
      </c>
      <c r="G29" s="34" t="s">
        <v>98</v>
      </c>
      <c r="H29" s="34" t="s">
        <v>110</v>
      </c>
      <c r="I29" s="34" t="s">
        <v>111</v>
      </c>
      <c r="J29" s="34" t="s">
        <v>112</v>
      </c>
      <c r="K29" s="34" t="s">
        <v>113</v>
      </c>
      <c r="L29" s="34" t="s">
        <v>114</v>
      </c>
      <c r="M29" s="34" t="s">
        <v>115</v>
      </c>
    </row>
    <row r="30" spans="5:13" x14ac:dyDescent="0.35">
      <c r="E30" t="s">
        <v>103</v>
      </c>
      <c r="F30">
        <v>55167051.341017544</v>
      </c>
      <c r="G30">
        <v>117792813.23762511</v>
      </c>
      <c r="H30">
        <v>0.46833970447524903</v>
      </c>
      <c r="I30">
        <v>0.65203717589451027</v>
      </c>
      <c r="J30">
        <v>-216463663.08227813</v>
      </c>
      <c r="K30">
        <v>326797765.76431322</v>
      </c>
      <c r="L30">
        <v>-216463663.08227813</v>
      </c>
      <c r="M30">
        <v>326797765.76431322</v>
      </c>
    </row>
    <row r="31" spans="5:13" ht="15" thickBot="1" x14ac:dyDescent="0.4">
      <c r="E31" s="33" t="s">
        <v>90</v>
      </c>
      <c r="F31" s="33">
        <v>-2371.3920510462767</v>
      </c>
      <c r="G31" s="33">
        <v>7346.9266702201521</v>
      </c>
      <c r="H31" s="33">
        <v>-0.32277333877013059</v>
      </c>
      <c r="I31" s="36">
        <v>0.75514139959563198</v>
      </c>
      <c r="J31" s="33">
        <v>-19313.435333615729</v>
      </c>
      <c r="K31" s="33">
        <v>14570.651231523174</v>
      </c>
      <c r="L31" s="33">
        <v>-19313.435333615729</v>
      </c>
      <c r="M31" s="33">
        <v>14570.651231523174</v>
      </c>
    </row>
    <row r="35" spans="5:7" x14ac:dyDescent="0.35">
      <c r="E35" t="s">
        <v>116</v>
      </c>
    </row>
    <row r="36" spans="5:7" ht="15" thickBot="1" x14ac:dyDescent="0.4"/>
    <row r="37" spans="5:7" x14ac:dyDescent="0.35">
      <c r="E37" s="34" t="s">
        <v>117</v>
      </c>
      <c r="F37" s="34" t="s">
        <v>120</v>
      </c>
      <c r="G37" s="34" t="s">
        <v>119</v>
      </c>
    </row>
    <row r="38" spans="5:7" x14ac:dyDescent="0.35">
      <c r="E38">
        <v>1</v>
      </c>
      <c r="F38">
        <v>16949697.046355747</v>
      </c>
      <c r="G38">
        <v>3127791.383644253</v>
      </c>
    </row>
    <row r="39" spans="5:7" x14ac:dyDescent="0.35">
      <c r="E39">
        <v>2</v>
      </c>
      <c r="F39">
        <v>17561516.195525691</v>
      </c>
      <c r="G39">
        <v>1352420.8244743086</v>
      </c>
    </row>
    <row r="40" spans="5:7" x14ac:dyDescent="0.35">
      <c r="E40">
        <v>3</v>
      </c>
      <c r="F40">
        <v>17151265.370694682</v>
      </c>
      <c r="G40">
        <v>640242.93930531666</v>
      </c>
    </row>
    <row r="41" spans="5:7" x14ac:dyDescent="0.35">
      <c r="E41">
        <v>4</v>
      </c>
      <c r="F41">
        <v>17255606.620940715</v>
      </c>
      <c r="G41">
        <v>-75060.280940715224</v>
      </c>
    </row>
    <row r="42" spans="5:7" x14ac:dyDescent="0.35">
      <c r="E42">
        <v>5</v>
      </c>
      <c r="F42">
        <v>16994753.495325625</v>
      </c>
      <c r="G42">
        <v>162353.59467437491</v>
      </c>
    </row>
    <row r="43" spans="5:7" x14ac:dyDescent="0.35">
      <c r="E43">
        <v>6</v>
      </c>
      <c r="F43">
        <v>17100953.916939683</v>
      </c>
      <c r="G43">
        <v>-271072.48693968356</v>
      </c>
    </row>
    <row r="44" spans="5:7" x14ac:dyDescent="0.35">
      <c r="E44">
        <v>7</v>
      </c>
      <c r="F44">
        <v>17098361.985427894</v>
      </c>
      <c r="G44">
        <v>-1657149.5654278938</v>
      </c>
    </row>
    <row r="45" spans="5:7" x14ac:dyDescent="0.35">
      <c r="E45">
        <v>8</v>
      </c>
      <c r="F45">
        <v>17066661.216489501</v>
      </c>
      <c r="G45">
        <v>-970832.79648950137</v>
      </c>
    </row>
    <row r="46" spans="5:7" x14ac:dyDescent="0.35">
      <c r="E46">
        <v>9</v>
      </c>
      <c r="F46">
        <v>17194616.788779862</v>
      </c>
      <c r="G46">
        <v>-2048044.4687798619</v>
      </c>
    </row>
    <row r="47" spans="5:7" ht="15" thickBot="1" x14ac:dyDescent="0.4">
      <c r="E47" s="33">
        <v>10</v>
      </c>
      <c r="F47" s="33">
        <v>17096723.353520617</v>
      </c>
      <c r="G47" s="33">
        <v>-260649.14352061599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B47F-D783-495A-AA5A-15573D4C629A}">
  <dimension ref="A1:M49"/>
  <sheetViews>
    <sheetView topLeftCell="A11" workbookViewId="0">
      <selection activeCell="I22" sqref="I22"/>
    </sheetView>
  </sheetViews>
  <sheetFormatPr defaultRowHeight="14.5" x14ac:dyDescent="0.35"/>
  <sheetData>
    <row r="1" spans="1:5" x14ac:dyDescent="0.35">
      <c r="A1" s="23" t="s">
        <v>90</v>
      </c>
      <c r="B1" s="23" t="s">
        <v>92</v>
      </c>
    </row>
    <row r="2" spans="1:5" x14ac:dyDescent="0.35">
      <c r="A2" s="25">
        <v>4020</v>
      </c>
      <c r="B2" s="31">
        <v>4328758.47</v>
      </c>
    </row>
    <row r="3" spans="1:5" x14ac:dyDescent="0.35">
      <c r="A3" s="25">
        <v>4029</v>
      </c>
      <c r="B3" s="31">
        <v>4572860.55</v>
      </c>
    </row>
    <row r="4" spans="1:5" x14ac:dyDescent="0.35">
      <c r="A4" s="25">
        <v>4029</v>
      </c>
      <c r="B4" s="31">
        <v>4377448.87</v>
      </c>
    </row>
    <row r="5" spans="1:5" x14ac:dyDescent="0.35">
      <c r="A5" s="25">
        <v>4030</v>
      </c>
      <c r="B5" s="31">
        <v>4717626.37</v>
      </c>
    </row>
    <row r="6" spans="1:5" x14ac:dyDescent="0.35">
      <c r="A6" s="25">
        <v>4030</v>
      </c>
      <c r="B6" s="31">
        <v>5280591.09</v>
      </c>
    </row>
    <row r="7" spans="1:5" x14ac:dyDescent="0.35">
      <c r="A7" s="25">
        <v>4030</v>
      </c>
      <c r="B7" s="31">
        <v>5610207.6399999997</v>
      </c>
    </row>
    <row r="8" spans="1:5" x14ac:dyDescent="0.35">
      <c r="A8" s="25">
        <v>4029</v>
      </c>
      <c r="B8" s="31">
        <v>5686711.8899999997</v>
      </c>
    </row>
    <row r="9" spans="1:5" x14ac:dyDescent="0.35">
      <c r="A9" s="25">
        <v>4029</v>
      </c>
      <c r="B9" s="31">
        <v>5935288.79</v>
      </c>
    </row>
    <row r="10" spans="1:5" x14ac:dyDescent="0.35">
      <c r="A10" s="25">
        <v>4034</v>
      </c>
      <c r="B10" s="31">
        <v>5484804.79</v>
      </c>
    </row>
    <row r="11" spans="1:5" x14ac:dyDescent="0.35">
      <c r="A11" s="25">
        <v>4035</v>
      </c>
      <c r="B11" s="31">
        <v>5774825.4299999997</v>
      </c>
    </row>
    <row r="13" spans="1:5" ht="15" thickBot="1" x14ac:dyDescent="0.4"/>
    <row r="14" spans="1:5" x14ac:dyDescent="0.35">
      <c r="A14" s="34"/>
      <c r="B14" s="34" t="s">
        <v>90</v>
      </c>
      <c r="C14" s="34" t="s">
        <v>92</v>
      </c>
    </row>
    <row r="15" spans="1:5" x14ac:dyDescent="0.35">
      <c r="A15" t="s">
        <v>90</v>
      </c>
      <c r="B15">
        <v>1</v>
      </c>
    </row>
    <row r="16" spans="1:5" ht="15" thickBot="1" x14ac:dyDescent="0.4">
      <c r="A16" s="33" t="s">
        <v>92</v>
      </c>
      <c r="B16" s="33">
        <v>0.58152411961070138</v>
      </c>
      <c r="C16" s="33">
        <v>1</v>
      </c>
      <c r="E16" t="s">
        <v>93</v>
      </c>
    </row>
    <row r="17" spans="5:13" ht="15" thickBot="1" x14ac:dyDescent="0.4"/>
    <row r="18" spans="5:13" x14ac:dyDescent="0.35">
      <c r="E18" s="35" t="s">
        <v>94</v>
      </c>
      <c r="F18" s="35"/>
    </row>
    <row r="19" spans="5:13" x14ac:dyDescent="0.35">
      <c r="E19" t="s">
        <v>95</v>
      </c>
      <c r="F19" s="37">
        <v>0.58152411961070127</v>
      </c>
    </row>
    <row r="20" spans="5:13" x14ac:dyDescent="0.35">
      <c r="E20" t="s">
        <v>96</v>
      </c>
      <c r="F20" s="37">
        <v>0.33817030168900114</v>
      </c>
    </row>
    <row r="21" spans="5:13" x14ac:dyDescent="0.35">
      <c r="E21" t="s">
        <v>97</v>
      </c>
      <c r="F21">
        <v>0.25544158940012629</v>
      </c>
    </row>
    <row r="22" spans="5:13" x14ac:dyDescent="0.35">
      <c r="E22" t="s">
        <v>98</v>
      </c>
      <c r="F22">
        <v>531925.47988876177</v>
      </c>
    </row>
    <row r="23" spans="5:13" ht="15" thickBot="1" x14ac:dyDescent="0.4">
      <c r="E23" s="33" t="s">
        <v>99</v>
      </c>
      <c r="F23" s="33">
        <v>10</v>
      </c>
    </row>
    <row r="25" spans="5:13" ht="15" thickBot="1" x14ac:dyDescent="0.4">
      <c r="E25" t="s">
        <v>100</v>
      </c>
    </row>
    <row r="26" spans="5:13" x14ac:dyDescent="0.35">
      <c r="E26" s="34"/>
      <c r="F26" s="34" t="s">
        <v>104</v>
      </c>
      <c r="G26" s="34" t="s">
        <v>105</v>
      </c>
      <c r="H26" s="34" t="s">
        <v>106</v>
      </c>
      <c r="I26" s="34" t="s">
        <v>107</v>
      </c>
      <c r="J26" s="34" t="s">
        <v>108</v>
      </c>
    </row>
    <row r="27" spans="5:13" x14ac:dyDescent="0.35">
      <c r="E27" t="s">
        <v>101</v>
      </c>
      <c r="F27">
        <v>1</v>
      </c>
      <c r="G27">
        <v>1156593610321.1299</v>
      </c>
      <c r="H27">
        <v>1156593610321.1299</v>
      </c>
      <c r="I27">
        <v>4.0877017462591088</v>
      </c>
      <c r="J27">
        <v>7.7840229268184832E-2</v>
      </c>
    </row>
    <row r="28" spans="5:13" x14ac:dyDescent="0.35">
      <c r="E28" t="s">
        <v>102</v>
      </c>
      <c r="F28">
        <v>8</v>
      </c>
      <c r="G28">
        <v>2263557729239.1162</v>
      </c>
      <c r="H28">
        <v>282944716154.88953</v>
      </c>
    </row>
    <row r="29" spans="5:13" ht="15" thickBot="1" x14ac:dyDescent="0.4">
      <c r="E29" s="33" t="s">
        <v>84</v>
      </c>
      <c r="F29" s="33">
        <v>9</v>
      </c>
      <c r="G29" s="33">
        <v>3420151339560.2461</v>
      </c>
      <c r="H29" s="33"/>
      <c r="I29" s="33"/>
      <c r="J29" s="33"/>
    </row>
    <row r="30" spans="5:13" ht="15" thickBot="1" x14ac:dyDescent="0.4"/>
    <row r="31" spans="5:13" x14ac:dyDescent="0.35">
      <c r="E31" s="34"/>
      <c r="F31" s="34" t="s">
        <v>109</v>
      </c>
      <c r="G31" s="34" t="s">
        <v>98</v>
      </c>
      <c r="H31" s="34" t="s">
        <v>110</v>
      </c>
      <c r="I31" s="34" t="s">
        <v>111</v>
      </c>
      <c r="J31" s="34" t="s">
        <v>112</v>
      </c>
      <c r="K31" s="34" t="s">
        <v>113</v>
      </c>
      <c r="L31" s="34" t="s">
        <v>114</v>
      </c>
      <c r="M31" s="34" t="s">
        <v>115</v>
      </c>
    </row>
    <row r="32" spans="5:13" x14ac:dyDescent="0.35">
      <c r="E32" t="s">
        <v>103</v>
      </c>
      <c r="F32">
        <v>-357846071.58940369</v>
      </c>
      <c r="G32">
        <v>179553846.21855158</v>
      </c>
      <c r="H32">
        <v>-1.992973579378724</v>
      </c>
      <c r="I32">
        <v>8.139731991944063E-2</v>
      </c>
      <c r="J32">
        <v>-771897983.46119666</v>
      </c>
      <c r="K32">
        <v>56205840.282389343</v>
      </c>
      <c r="L32">
        <v>-771897983.46119666</v>
      </c>
      <c r="M32">
        <v>56205840.282389343</v>
      </c>
    </row>
    <row r="33" spans="5:13" ht="15" thickBot="1" x14ac:dyDescent="0.4">
      <c r="E33" s="33" t="s">
        <v>90</v>
      </c>
      <c r="F33" s="33">
        <v>90091.322491228115</v>
      </c>
      <c r="G33" s="33">
        <v>44559.813234268717</v>
      </c>
      <c r="H33" s="33">
        <v>2.0218065551034088</v>
      </c>
      <c r="I33" s="36">
        <v>7.7840229268184721E-2</v>
      </c>
      <c r="J33" s="33">
        <v>-12663.791090920917</v>
      </c>
      <c r="K33" s="33">
        <v>192846.43607337715</v>
      </c>
      <c r="L33" s="33">
        <v>-12663.791090920917</v>
      </c>
      <c r="M33" s="33">
        <v>192846.43607337715</v>
      </c>
    </row>
    <row r="37" spans="5:13" x14ac:dyDescent="0.35">
      <c r="E37" t="s">
        <v>116</v>
      </c>
    </row>
    <row r="38" spans="5:13" ht="15" thickBot="1" x14ac:dyDescent="0.4"/>
    <row r="39" spans="5:13" x14ac:dyDescent="0.35">
      <c r="E39" s="34" t="s">
        <v>117</v>
      </c>
      <c r="F39" s="34" t="s">
        <v>120</v>
      </c>
      <c r="G39" s="34" t="s">
        <v>119</v>
      </c>
    </row>
    <row r="40" spans="5:13" x14ac:dyDescent="0.35">
      <c r="E40">
        <v>1</v>
      </c>
      <c r="F40">
        <v>4321044.8253333569</v>
      </c>
      <c r="G40">
        <v>7713.6446666428819</v>
      </c>
    </row>
    <row r="41" spans="5:13" x14ac:dyDescent="0.35">
      <c r="E41">
        <v>2</v>
      </c>
      <c r="F41">
        <v>5131866.7277544141</v>
      </c>
      <c r="G41">
        <v>-559006.17775441427</v>
      </c>
    </row>
    <row r="42" spans="5:13" x14ac:dyDescent="0.35">
      <c r="E42">
        <v>3</v>
      </c>
      <c r="F42">
        <v>5131866.7277544141</v>
      </c>
      <c r="G42">
        <v>-754417.85775441397</v>
      </c>
    </row>
    <row r="43" spans="5:13" x14ac:dyDescent="0.35">
      <c r="E43">
        <v>4</v>
      </c>
      <c r="F43">
        <v>5221958.0502456427</v>
      </c>
      <c r="G43">
        <v>-504331.68024564255</v>
      </c>
    </row>
    <row r="44" spans="5:13" x14ac:dyDescent="0.35">
      <c r="E44">
        <v>5</v>
      </c>
      <c r="F44">
        <v>5221958.0502456427</v>
      </c>
      <c r="G44">
        <v>58633.039754357189</v>
      </c>
    </row>
    <row r="45" spans="5:13" x14ac:dyDescent="0.35">
      <c r="E45">
        <v>6</v>
      </c>
      <c r="F45">
        <v>5221958.0502456427</v>
      </c>
      <c r="G45">
        <v>388249.589754357</v>
      </c>
    </row>
    <row r="46" spans="5:13" x14ac:dyDescent="0.35">
      <c r="E46">
        <v>7</v>
      </c>
      <c r="F46">
        <v>5131866.7277544141</v>
      </c>
      <c r="G46">
        <v>554845.16224558558</v>
      </c>
    </row>
    <row r="47" spans="5:13" x14ac:dyDescent="0.35">
      <c r="E47">
        <v>8</v>
      </c>
      <c r="F47">
        <v>5131866.7277544141</v>
      </c>
      <c r="G47">
        <v>803422.06224558596</v>
      </c>
    </row>
    <row r="48" spans="5:13" x14ac:dyDescent="0.35">
      <c r="E48">
        <v>9</v>
      </c>
      <c r="F48">
        <v>5582323.3402104974</v>
      </c>
      <c r="G48">
        <v>-97518.550210497342</v>
      </c>
    </row>
    <row r="49" spans="5:7" ht="15" thickBot="1" x14ac:dyDescent="0.4">
      <c r="E49" s="33">
        <v>10</v>
      </c>
      <c r="F49" s="33">
        <v>5672414.662701726</v>
      </c>
      <c r="G49" s="33">
        <v>102410.76729827374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B552E-EEE2-4FE0-91E5-F67893F6D87A}">
  <dimension ref="A1:M45"/>
  <sheetViews>
    <sheetView topLeftCell="A21" workbookViewId="0">
      <selection activeCell="N34" sqref="N34"/>
    </sheetView>
  </sheetViews>
  <sheetFormatPr defaultRowHeight="14.5" x14ac:dyDescent="0.35"/>
  <cols>
    <col min="1" max="1" width="29.90625" customWidth="1"/>
    <col min="2" max="10" width="10" hidden="1" customWidth="1"/>
    <col min="11" max="11" width="10" customWidth="1"/>
    <col min="12" max="12" width="9.36328125" bestFit="1" customWidth="1"/>
    <col min="13" max="13" width="10.6328125" bestFit="1" customWidth="1"/>
  </cols>
  <sheetData>
    <row r="1" spans="1:13" x14ac:dyDescent="0.35">
      <c r="A1" s="2" t="s">
        <v>64</v>
      </c>
    </row>
    <row r="2" spans="1:13" x14ac:dyDescent="0.35">
      <c r="A2" s="2" t="s">
        <v>65</v>
      </c>
      <c r="B2" s="1" t="s">
        <v>0</v>
      </c>
    </row>
    <row r="3" spans="1:13" x14ac:dyDescent="0.35">
      <c r="A3" s="2" t="s">
        <v>66</v>
      </c>
      <c r="B3" s="2" t="s">
        <v>6</v>
      </c>
    </row>
    <row r="4" spans="1:13" x14ac:dyDescent="0.35">
      <c r="K4" s="2" t="s">
        <v>16</v>
      </c>
    </row>
    <row r="5" spans="1:13" x14ac:dyDescent="0.35">
      <c r="A5" s="1" t="s">
        <v>11</v>
      </c>
      <c r="K5" s="2" t="s">
        <v>17</v>
      </c>
    </row>
    <row r="6" spans="1:13" x14ac:dyDescent="0.35">
      <c r="A6" s="1" t="s">
        <v>12</v>
      </c>
      <c r="K6" s="2" t="s">
        <v>18</v>
      </c>
    </row>
    <row r="7" spans="1:13" x14ac:dyDescent="0.35">
      <c r="A7" s="1" t="s">
        <v>13</v>
      </c>
      <c r="K7" s="2" t="s">
        <v>19</v>
      </c>
    </row>
    <row r="8" spans="1:13" x14ac:dyDescent="0.35">
      <c r="A8" s="1" t="s">
        <v>14</v>
      </c>
    </row>
    <row r="10" spans="1:13" x14ac:dyDescent="0.35">
      <c r="A10" s="4" t="s">
        <v>67</v>
      </c>
      <c r="B10" s="3" t="s">
        <v>54</v>
      </c>
      <c r="C10" s="3" t="s">
        <v>55</v>
      </c>
      <c r="D10" s="3" t="s">
        <v>56</v>
      </c>
      <c r="E10" s="3" t="s">
        <v>57</v>
      </c>
      <c r="F10" s="3" t="s">
        <v>58</v>
      </c>
      <c r="G10" s="3" t="s">
        <v>59</v>
      </c>
      <c r="H10" s="3" t="s">
        <v>60</v>
      </c>
      <c r="I10" s="3" t="s">
        <v>61</v>
      </c>
      <c r="J10" s="3" t="s">
        <v>62</v>
      </c>
      <c r="K10" s="3" t="s">
        <v>63</v>
      </c>
      <c r="L10" s="17" t="s">
        <v>79</v>
      </c>
      <c r="M10" s="17" t="s">
        <v>80</v>
      </c>
    </row>
    <row r="11" spans="1:13" x14ac:dyDescent="0.35">
      <c r="A11" s="5" t="s">
        <v>78</v>
      </c>
      <c r="B11" s="15">
        <v>150672378.97999999</v>
      </c>
      <c r="C11" s="15">
        <v>147254770.77000001</v>
      </c>
      <c r="D11" s="15">
        <v>143748501.65000001</v>
      </c>
      <c r="E11" s="15">
        <v>145525499.44999999</v>
      </c>
      <c r="F11" s="15">
        <v>149507204.09999999</v>
      </c>
      <c r="G11" s="15">
        <v>159404930.69</v>
      </c>
      <c r="H11" s="15">
        <v>160872547.94</v>
      </c>
      <c r="I11" s="15">
        <v>151521214.77000001</v>
      </c>
      <c r="J11" s="15">
        <v>141396137.59</v>
      </c>
      <c r="K11" s="15">
        <v>151661221.93000001</v>
      </c>
      <c r="L11" s="18">
        <f t="shared" ref="L11:L38" si="0">K11-B11</f>
        <v>988842.95000001788</v>
      </c>
      <c r="M11" s="19">
        <f t="shared" ref="M11:M38" si="1">L11/B11</f>
        <v>6.5628681029273146E-3</v>
      </c>
    </row>
    <row r="12" spans="1:13" x14ac:dyDescent="0.35">
      <c r="A12" s="5" t="s">
        <v>34</v>
      </c>
      <c r="B12" s="16">
        <v>22073990.170000002</v>
      </c>
      <c r="C12" s="16">
        <v>22115918.02</v>
      </c>
      <c r="D12" s="16">
        <v>22159116.280000001</v>
      </c>
      <c r="E12" s="16">
        <v>23519642.949999999</v>
      </c>
      <c r="F12" s="16">
        <v>24095535.23</v>
      </c>
      <c r="G12" s="16">
        <v>25040761.300000001</v>
      </c>
      <c r="H12" s="16">
        <v>24634245.34</v>
      </c>
      <c r="I12" s="16">
        <v>24934264.440000001</v>
      </c>
      <c r="J12" s="16">
        <v>22958534.989999998</v>
      </c>
      <c r="K12" s="6">
        <v>26146615.359999999</v>
      </c>
      <c r="L12" s="20">
        <f t="shared" si="0"/>
        <v>4072625.1899999976</v>
      </c>
      <c r="M12" s="19">
        <f t="shared" si="1"/>
        <v>0.18449882230784725</v>
      </c>
    </row>
    <row r="13" spans="1:13" x14ac:dyDescent="0.35">
      <c r="A13" s="5" t="s">
        <v>37</v>
      </c>
      <c r="B13" s="15">
        <v>16927786.66</v>
      </c>
      <c r="C13" s="15">
        <v>16954664.329999998</v>
      </c>
      <c r="D13" s="15">
        <v>17541534.760000002</v>
      </c>
      <c r="E13" s="15">
        <v>16345243.34</v>
      </c>
      <c r="F13" s="15">
        <v>16291174.460000001</v>
      </c>
      <c r="G13" s="15">
        <v>15956220.32</v>
      </c>
      <c r="H13" s="15">
        <v>16991027.350000001</v>
      </c>
      <c r="I13" s="15">
        <v>16794781.100000001</v>
      </c>
      <c r="J13" s="15">
        <v>15062758.810000001</v>
      </c>
      <c r="K13" s="7">
        <v>17317788.809999999</v>
      </c>
      <c r="L13" s="20">
        <f t="shared" si="0"/>
        <v>390002.14999999851</v>
      </c>
      <c r="M13" s="19">
        <f t="shared" si="1"/>
        <v>2.3039169729233727E-2</v>
      </c>
    </row>
    <row r="14" spans="1:13" x14ac:dyDescent="0.35">
      <c r="A14" s="5" t="s">
        <v>35</v>
      </c>
      <c r="B14" s="15">
        <v>20077488.43</v>
      </c>
      <c r="C14" s="15">
        <v>18913937.02</v>
      </c>
      <c r="D14" s="15">
        <v>17791508.309999999</v>
      </c>
      <c r="E14" s="15">
        <v>17180546.34</v>
      </c>
      <c r="F14" s="15">
        <v>17157107.09</v>
      </c>
      <c r="G14" s="15">
        <v>16829881.43</v>
      </c>
      <c r="H14" s="15">
        <v>15441212.42</v>
      </c>
      <c r="I14" s="15">
        <v>16095828.42</v>
      </c>
      <c r="J14" s="15">
        <v>15146572.32</v>
      </c>
      <c r="K14" s="7">
        <v>16836074.210000001</v>
      </c>
      <c r="L14" s="20">
        <f t="shared" si="0"/>
        <v>-3241414.2199999988</v>
      </c>
      <c r="M14" s="19">
        <f t="shared" si="1"/>
        <v>-0.16144520422966066</v>
      </c>
    </row>
    <row r="15" spans="1:13" x14ac:dyDescent="0.35">
      <c r="A15" s="5" t="s">
        <v>30</v>
      </c>
      <c r="B15" s="16">
        <v>20012493.68</v>
      </c>
      <c r="C15" s="16">
        <v>21106313.489999998</v>
      </c>
      <c r="D15" s="16">
        <v>18834669.899999999</v>
      </c>
      <c r="E15" s="16">
        <v>18572175.690000001</v>
      </c>
      <c r="F15" s="16">
        <v>18137088.010000002</v>
      </c>
      <c r="G15" s="16">
        <v>17781301.809999999</v>
      </c>
      <c r="H15" s="16">
        <v>17298328.370000001</v>
      </c>
      <c r="I15" s="16">
        <v>16928542.100000001</v>
      </c>
      <c r="J15" s="16">
        <v>14616475.880000001</v>
      </c>
      <c r="K15" s="6">
        <v>14620009.779999999</v>
      </c>
      <c r="L15" s="20">
        <f t="shared" si="0"/>
        <v>-5392483.9000000004</v>
      </c>
      <c r="M15" s="19">
        <f t="shared" si="1"/>
        <v>-0.26945587022916179</v>
      </c>
    </row>
    <row r="16" spans="1:13" x14ac:dyDescent="0.35">
      <c r="A16" s="5" t="s">
        <v>40</v>
      </c>
      <c r="B16" s="16">
        <v>2691606.85</v>
      </c>
      <c r="C16" s="16">
        <v>2789452.45</v>
      </c>
      <c r="D16" s="16">
        <v>2946134.45</v>
      </c>
      <c r="E16" s="16">
        <v>3395707.92</v>
      </c>
      <c r="F16" s="16">
        <v>3657428.43</v>
      </c>
      <c r="G16" s="16">
        <v>4585175.9800000004</v>
      </c>
      <c r="H16" s="16">
        <v>5857903.4299999997</v>
      </c>
      <c r="I16" s="16">
        <v>6219655.6600000001</v>
      </c>
      <c r="J16" s="16">
        <v>8168481.5599999996</v>
      </c>
      <c r="K16" s="6">
        <v>8187658.3099999996</v>
      </c>
      <c r="L16" s="20">
        <f t="shared" si="0"/>
        <v>5496051.459999999</v>
      </c>
      <c r="M16" s="19">
        <f t="shared" si="1"/>
        <v>2.0419220808566449</v>
      </c>
    </row>
    <row r="17" spans="1:13" x14ac:dyDescent="0.35">
      <c r="A17" s="5" t="s">
        <v>46</v>
      </c>
      <c r="B17" s="16">
        <v>8567641.5999999996</v>
      </c>
      <c r="C17" s="16">
        <v>8365629.9100000001</v>
      </c>
      <c r="D17" s="16">
        <v>8556609.3800000008</v>
      </c>
      <c r="E17" s="16">
        <v>8985437.6199999992</v>
      </c>
      <c r="F17" s="16">
        <v>10503282.380000001</v>
      </c>
      <c r="G17" s="16">
        <v>17531837.079999998</v>
      </c>
      <c r="H17" s="16">
        <v>18014623.440000001</v>
      </c>
      <c r="I17" s="16">
        <v>7711995.4699999997</v>
      </c>
      <c r="J17" s="16">
        <v>7590065.75</v>
      </c>
      <c r="K17" s="6">
        <v>8123049.6200000001</v>
      </c>
      <c r="L17" s="20">
        <f t="shared" si="0"/>
        <v>-444591.97999999952</v>
      </c>
      <c r="M17" s="19">
        <f t="shared" si="1"/>
        <v>-5.189199090680912E-2</v>
      </c>
    </row>
    <row r="18" spans="1:13" x14ac:dyDescent="0.35">
      <c r="A18" s="5" t="s">
        <v>28</v>
      </c>
      <c r="B18" s="16">
        <v>6232944.0499999998</v>
      </c>
      <c r="C18" s="16">
        <v>6005703.3799999999</v>
      </c>
      <c r="D18" s="16">
        <v>6287916.3799999999</v>
      </c>
      <c r="E18" s="16">
        <v>6635016.6600000001</v>
      </c>
      <c r="F18" s="16">
        <v>7353412.8600000003</v>
      </c>
      <c r="G18" s="16">
        <v>7763258.7800000003</v>
      </c>
      <c r="H18" s="16">
        <v>7460100.8499999996</v>
      </c>
      <c r="I18" s="16">
        <v>7659382.3200000003</v>
      </c>
      <c r="J18" s="16">
        <v>7190233.7300000004</v>
      </c>
      <c r="K18" s="6">
        <v>8098256.8200000003</v>
      </c>
      <c r="L18" s="20">
        <f t="shared" si="0"/>
        <v>1865312.7700000005</v>
      </c>
      <c r="M18" s="19">
        <f t="shared" si="1"/>
        <v>0.29926672773518648</v>
      </c>
    </row>
    <row r="19" spans="1:13" x14ac:dyDescent="0.35">
      <c r="A19" s="5" t="s">
        <v>27</v>
      </c>
      <c r="B19" s="15">
        <v>5763322.6900000004</v>
      </c>
      <c r="C19" s="15">
        <v>5104633.1500000004</v>
      </c>
      <c r="D19" s="15">
        <v>5734809.46</v>
      </c>
      <c r="E19" s="15">
        <v>6356719.3499999996</v>
      </c>
      <c r="F19" s="15">
        <v>6882954.7800000003</v>
      </c>
      <c r="G19" s="15">
        <v>7070645.6799999997</v>
      </c>
      <c r="H19" s="15">
        <v>6795812.5300000003</v>
      </c>
      <c r="I19" s="15">
        <v>6852089.5199999996</v>
      </c>
      <c r="J19" s="15">
        <v>6610877.6500000004</v>
      </c>
      <c r="K19" s="7">
        <v>7080792.5999999996</v>
      </c>
      <c r="L19" s="20">
        <f t="shared" si="0"/>
        <v>1317469.9099999992</v>
      </c>
      <c r="M19" s="19">
        <f t="shared" si="1"/>
        <v>0.22859554823920489</v>
      </c>
    </row>
    <row r="20" spans="1:13" x14ac:dyDescent="0.35">
      <c r="A20" s="5" t="s">
        <v>44</v>
      </c>
      <c r="B20" s="16">
        <v>6007179.7699999996</v>
      </c>
      <c r="C20" s="16">
        <v>5839630.8499999996</v>
      </c>
      <c r="D20" s="16">
        <v>5705387.0700000003</v>
      </c>
      <c r="E20" s="16">
        <v>5722134.7400000002</v>
      </c>
      <c r="F20" s="16">
        <v>5776023.9800000004</v>
      </c>
      <c r="G20" s="16">
        <v>5773280.2599999998</v>
      </c>
      <c r="H20" s="16">
        <v>5991771.7599999998</v>
      </c>
      <c r="I20" s="16">
        <v>5887825.6600000001</v>
      </c>
      <c r="J20" s="16">
        <v>5784661.0800000001</v>
      </c>
      <c r="K20" s="6">
        <v>5786866.1200000001</v>
      </c>
      <c r="L20" s="20">
        <f t="shared" si="0"/>
        <v>-220313.64999999944</v>
      </c>
      <c r="M20" s="19">
        <f t="shared" si="1"/>
        <v>-3.6675055256420175E-2</v>
      </c>
    </row>
    <row r="21" spans="1:13" x14ac:dyDescent="0.35">
      <c r="A21" s="5" t="s">
        <v>48</v>
      </c>
      <c r="B21" s="16">
        <v>4328758.47</v>
      </c>
      <c r="C21" s="16">
        <v>4572860.55</v>
      </c>
      <c r="D21" s="16">
        <v>4377448.87</v>
      </c>
      <c r="E21" s="16">
        <v>4717626.37</v>
      </c>
      <c r="F21" s="16">
        <v>5280591.09</v>
      </c>
      <c r="G21" s="16">
        <v>5610207.6399999997</v>
      </c>
      <c r="H21" s="16">
        <v>5686711.8899999997</v>
      </c>
      <c r="I21" s="16">
        <v>5935288.79</v>
      </c>
      <c r="J21" s="16">
        <v>5484804.79</v>
      </c>
      <c r="K21" s="6">
        <v>5774825.4299999997</v>
      </c>
      <c r="L21" s="20">
        <f t="shared" si="0"/>
        <v>1446066.96</v>
      </c>
      <c r="M21" s="19">
        <f t="shared" si="1"/>
        <v>0.33406044019822617</v>
      </c>
    </row>
    <row r="22" spans="1:13" x14ac:dyDescent="0.35">
      <c r="A22" s="5" t="s">
        <v>45</v>
      </c>
      <c r="B22" s="15">
        <v>3445055.06</v>
      </c>
      <c r="C22" s="15">
        <v>3633605.76</v>
      </c>
      <c r="D22" s="15">
        <v>3468317.47</v>
      </c>
      <c r="E22" s="15">
        <v>3075019.95</v>
      </c>
      <c r="F22" s="15">
        <v>2758765.42</v>
      </c>
      <c r="G22" s="15">
        <v>3229494.58</v>
      </c>
      <c r="H22" s="15">
        <v>3589677.85</v>
      </c>
      <c r="I22" s="15">
        <v>3646667.32</v>
      </c>
      <c r="J22" s="15">
        <v>3877399.36</v>
      </c>
      <c r="K22" s="7">
        <v>4019457.97</v>
      </c>
      <c r="L22" s="20">
        <f t="shared" si="0"/>
        <v>574402.91000000015</v>
      </c>
      <c r="M22" s="19">
        <f t="shared" si="1"/>
        <v>0.16673257756292584</v>
      </c>
    </row>
    <row r="23" spans="1:13" x14ac:dyDescent="0.35">
      <c r="A23" s="5" t="s">
        <v>33</v>
      </c>
      <c r="B23" s="15">
        <v>3143799.63</v>
      </c>
      <c r="C23" s="15">
        <v>3176100.01</v>
      </c>
      <c r="D23" s="15">
        <v>3429755.85</v>
      </c>
      <c r="E23" s="15">
        <v>3130786.62</v>
      </c>
      <c r="F23" s="15">
        <v>3140371.71</v>
      </c>
      <c r="G23" s="15">
        <v>3812363.94</v>
      </c>
      <c r="H23" s="15">
        <v>4068643.38</v>
      </c>
      <c r="I23" s="15">
        <v>4238053.95</v>
      </c>
      <c r="J23" s="15">
        <v>3752870.71</v>
      </c>
      <c r="K23" s="7">
        <v>3851013.68</v>
      </c>
      <c r="L23" s="20">
        <f t="shared" si="0"/>
        <v>707214.05000000028</v>
      </c>
      <c r="M23" s="19">
        <f t="shared" si="1"/>
        <v>0.2249551921984291</v>
      </c>
    </row>
    <row r="24" spans="1:13" x14ac:dyDescent="0.35">
      <c r="A24" s="5" t="s">
        <v>51</v>
      </c>
      <c r="B24" s="15">
        <v>4785924.1399999997</v>
      </c>
      <c r="C24" s="15">
        <v>4145503.56</v>
      </c>
      <c r="D24" s="15">
        <v>3439999.63</v>
      </c>
      <c r="E24" s="15">
        <v>3576670.88</v>
      </c>
      <c r="F24" s="15">
        <v>4239489.22</v>
      </c>
      <c r="G24" s="15">
        <v>4132805.05</v>
      </c>
      <c r="H24" s="15">
        <v>4111463.45</v>
      </c>
      <c r="I24" s="15">
        <v>3917017.09</v>
      </c>
      <c r="J24" s="15">
        <v>3744516.27</v>
      </c>
      <c r="K24" s="7">
        <v>3627356.74</v>
      </c>
      <c r="L24" s="20">
        <f t="shared" si="0"/>
        <v>-1158567.3999999994</v>
      </c>
      <c r="M24" s="19">
        <f t="shared" si="1"/>
        <v>-0.24207809528715168</v>
      </c>
    </row>
    <row r="25" spans="1:13" x14ac:dyDescent="0.35">
      <c r="A25" s="5" t="s">
        <v>47</v>
      </c>
      <c r="B25" s="15">
        <v>4119632.3</v>
      </c>
      <c r="C25" s="15">
        <v>4025406.1</v>
      </c>
      <c r="D25" s="15">
        <v>4160334.5</v>
      </c>
      <c r="E25" s="15">
        <v>4103880.2</v>
      </c>
      <c r="F25" s="15">
        <v>4095667.2</v>
      </c>
      <c r="G25" s="15">
        <v>4007817.9</v>
      </c>
      <c r="H25" s="15">
        <v>3884974.6</v>
      </c>
      <c r="I25" s="15">
        <v>3831240.1</v>
      </c>
      <c r="J25" s="15">
        <v>3262611</v>
      </c>
      <c r="K25" s="7">
        <v>3507046.29</v>
      </c>
      <c r="L25" s="20">
        <f t="shared" si="0"/>
        <v>-612586.00999999978</v>
      </c>
      <c r="M25" s="19">
        <f t="shared" si="1"/>
        <v>-0.14869919579958624</v>
      </c>
    </row>
    <row r="26" spans="1:13" x14ac:dyDescent="0.35">
      <c r="A26" s="5" t="s">
        <v>29</v>
      </c>
      <c r="B26" s="15">
        <v>3876940.5</v>
      </c>
      <c r="C26" s="15">
        <v>3384525.34</v>
      </c>
      <c r="D26" s="15">
        <v>2918215.59</v>
      </c>
      <c r="E26" s="15">
        <v>3292503.56</v>
      </c>
      <c r="F26" s="15">
        <v>3492883.7</v>
      </c>
      <c r="G26" s="15">
        <v>2946113.09</v>
      </c>
      <c r="H26" s="15">
        <v>3551202.22</v>
      </c>
      <c r="I26" s="15">
        <v>3686458.4</v>
      </c>
      <c r="J26" s="15">
        <v>3561188.09</v>
      </c>
      <c r="K26" s="7">
        <v>3174224.58</v>
      </c>
      <c r="L26" s="20">
        <f t="shared" si="0"/>
        <v>-702715.91999999993</v>
      </c>
      <c r="M26" s="19">
        <f t="shared" si="1"/>
        <v>-0.18125527590634932</v>
      </c>
    </row>
    <row r="27" spans="1:13" x14ac:dyDescent="0.35">
      <c r="A27" s="5" t="s">
        <v>32</v>
      </c>
      <c r="B27" s="16">
        <v>3018713.27</v>
      </c>
      <c r="C27" s="16">
        <v>2501222.41</v>
      </c>
      <c r="D27" s="16">
        <v>2397746.02</v>
      </c>
      <c r="E27" s="16">
        <v>2330276.9700000002</v>
      </c>
      <c r="F27" s="16">
        <v>2632300.63</v>
      </c>
      <c r="G27" s="16">
        <v>2960696.77</v>
      </c>
      <c r="H27" s="16">
        <v>3099636.04</v>
      </c>
      <c r="I27" s="16">
        <v>2644644.08</v>
      </c>
      <c r="J27" s="16">
        <v>2597638.0699999998</v>
      </c>
      <c r="K27" s="6">
        <v>2751336.87</v>
      </c>
      <c r="L27" s="20">
        <f t="shared" si="0"/>
        <v>-267376.39999999991</v>
      </c>
      <c r="M27" s="19">
        <f t="shared" si="1"/>
        <v>-8.8572970032360809E-2</v>
      </c>
    </row>
    <row r="28" spans="1:13" x14ac:dyDescent="0.35">
      <c r="A28" s="5" t="s">
        <v>42</v>
      </c>
      <c r="B28" s="16">
        <v>3464763.08</v>
      </c>
      <c r="C28" s="16">
        <v>3450826.87</v>
      </c>
      <c r="D28" s="16">
        <v>3714075.97</v>
      </c>
      <c r="E28" s="16">
        <v>3714588.01</v>
      </c>
      <c r="F28" s="16">
        <v>3367128.54</v>
      </c>
      <c r="G28" s="16">
        <v>3402692.54</v>
      </c>
      <c r="H28" s="16">
        <v>3302843.66</v>
      </c>
      <c r="I28" s="16">
        <v>3131444.53</v>
      </c>
      <c r="J28" s="16">
        <v>2565299.7000000002</v>
      </c>
      <c r="K28" s="6">
        <v>2750760.16</v>
      </c>
      <c r="L28" s="20">
        <f t="shared" si="0"/>
        <v>-714002.91999999993</v>
      </c>
      <c r="M28" s="19">
        <f t="shared" si="1"/>
        <v>-0.20607553922561422</v>
      </c>
    </row>
    <row r="29" spans="1:13" x14ac:dyDescent="0.35">
      <c r="A29" s="5" t="s">
        <v>26</v>
      </c>
      <c r="B29" s="16">
        <v>1880438.81</v>
      </c>
      <c r="C29" s="16">
        <v>1834173.19</v>
      </c>
      <c r="D29" s="16">
        <v>1750517.59</v>
      </c>
      <c r="E29" s="16">
        <v>1751845.63</v>
      </c>
      <c r="F29" s="16">
        <v>1701726.97</v>
      </c>
      <c r="G29" s="16">
        <v>1754341.98</v>
      </c>
      <c r="H29" s="16">
        <v>1876459.21</v>
      </c>
      <c r="I29" s="16">
        <v>2008702.69</v>
      </c>
      <c r="J29" s="16">
        <v>1739307.91</v>
      </c>
      <c r="K29" s="6">
        <v>1957128.45</v>
      </c>
      <c r="L29" s="20">
        <f t="shared" si="0"/>
        <v>76689.639999999898</v>
      </c>
      <c r="M29" s="19">
        <f t="shared" si="1"/>
        <v>4.078284259619163E-2</v>
      </c>
    </row>
    <row r="30" spans="1:13" x14ac:dyDescent="0.35">
      <c r="A30" s="5" t="s">
        <v>39</v>
      </c>
      <c r="B30" s="15">
        <v>1836661.82</v>
      </c>
      <c r="C30" s="15">
        <v>1772579.4</v>
      </c>
      <c r="D30" s="15">
        <v>1924089.66</v>
      </c>
      <c r="E30" s="15">
        <v>2148088.91</v>
      </c>
      <c r="F30" s="15">
        <v>2017229.36</v>
      </c>
      <c r="G30" s="15">
        <v>2087630.8</v>
      </c>
      <c r="H30" s="15">
        <v>2086874.19</v>
      </c>
      <c r="I30" s="15">
        <v>2198026.71</v>
      </c>
      <c r="J30" s="15">
        <v>1740815.84</v>
      </c>
      <c r="K30" s="7">
        <v>1797888.28</v>
      </c>
      <c r="L30" s="20">
        <f t="shared" si="0"/>
        <v>-38773.540000000037</v>
      </c>
      <c r="M30" s="19">
        <f t="shared" si="1"/>
        <v>-2.1110876034870718E-2</v>
      </c>
    </row>
    <row r="31" spans="1:13" x14ac:dyDescent="0.35">
      <c r="A31" s="5" t="s">
        <v>52</v>
      </c>
      <c r="B31" s="16">
        <v>2981477.15</v>
      </c>
      <c r="C31" s="16">
        <v>2728111.79</v>
      </c>
      <c r="D31" s="16">
        <v>2627610.8199999998</v>
      </c>
      <c r="E31" s="16">
        <v>2414328.9500000002</v>
      </c>
      <c r="F31" s="16">
        <v>2159053.02</v>
      </c>
      <c r="G31" s="16">
        <v>2029771.52</v>
      </c>
      <c r="H31" s="16">
        <v>1909003.5</v>
      </c>
      <c r="I31" s="16">
        <v>1834105.17</v>
      </c>
      <c r="J31" s="16">
        <v>1662037.45</v>
      </c>
      <c r="K31" s="6">
        <v>1665700.12</v>
      </c>
      <c r="L31" s="20">
        <f t="shared" si="0"/>
        <v>-1315777.0299999998</v>
      </c>
      <c r="M31" s="19">
        <f t="shared" si="1"/>
        <v>-0.44131716052225983</v>
      </c>
    </row>
    <row r="32" spans="1:13" x14ac:dyDescent="0.35">
      <c r="A32" s="5" t="s">
        <v>50</v>
      </c>
      <c r="B32" s="16">
        <v>2950990.66</v>
      </c>
      <c r="C32" s="16">
        <v>1885356.98</v>
      </c>
      <c r="D32" s="16">
        <v>1302359.26</v>
      </c>
      <c r="E32" s="16">
        <v>1958905.78</v>
      </c>
      <c r="F32" s="16">
        <v>2121592.9900000002</v>
      </c>
      <c r="G32" s="16">
        <v>2073978.56</v>
      </c>
      <c r="H32" s="16">
        <v>2165557.37</v>
      </c>
      <c r="I32" s="16">
        <v>2203221.15</v>
      </c>
      <c r="J32" s="16">
        <v>1384840.89</v>
      </c>
      <c r="K32" s="6">
        <v>1567267.06</v>
      </c>
      <c r="L32" s="20">
        <f t="shared" si="0"/>
        <v>-1383723.6</v>
      </c>
      <c r="M32" s="19">
        <f t="shared" si="1"/>
        <v>-0.46890138242592744</v>
      </c>
    </row>
    <row r="33" spans="1:13" x14ac:dyDescent="0.35">
      <c r="A33" s="5" t="s">
        <v>36</v>
      </c>
      <c r="B33" s="16">
        <v>689306.76</v>
      </c>
      <c r="C33" s="16">
        <v>929100.06</v>
      </c>
      <c r="D33" s="16">
        <v>858788.46</v>
      </c>
      <c r="E33" s="16">
        <v>869449.51</v>
      </c>
      <c r="F33" s="16">
        <v>881467.41</v>
      </c>
      <c r="G33" s="16">
        <v>1086478.42</v>
      </c>
      <c r="H33" s="16">
        <v>1021416.89</v>
      </c>
      <c r="I33" s="16">
        <v>1105878.06</v>
      </c>
      <c r="J33" s="16">
        <v>934992.23</v>
      </c>
      <c r="K33" s="6">
        <v>929925.87</v>
      </c>
      <c r="L33" s="20">
        <f t="shared" si="0"/>
        <v>240619.11</v>
      </c>
      <c r="M33" s="19">
        <f t="shared" si="1"/>
        <v>0.3490740610174779</v>
      </c>
    </row>
    <row r="34" spans="1:13" x14ac:dyDescent="0.35">
      <c r="A34" s="5" t="s">
        <v>31</v>
      </c>
      <c r="B34" s="15">
        <v>790873.4</v>
      </c>
      <c r="C34" s="15">
        <v>1056811.08</v>
      </c>
      <c r="D34" s="15">
        <v>875354.81</v>
      </c>
      <c r="E34" s="15">
        <v>764426.9</v>
      </c>
      <c r="F34" s="15">
        <v>791954.6</v>
      </c>
      <c r="G34" s="15">
        <v>889370.94</v>
      </c>
      <c r="H34" s="15">
        <v>908881.62</v>
      </c>
      <c r="I34" s="15">
        <v>884354.84</v>
      </c>
      <c r="J34" s="15">
        <v>843328.29</v>
      </c>
      <c r="K34" s="7">
        <v>925534.93</v>
      </c>
      <c r="L34" s="20">
        <f t="shared" si="0"/>
        <v>134661.53000000003</v>
      </c>
      <c r="M34" s="19">
        <f t="shared" si="1"/>
        <v>0.17026938824848581</v>
      </c>
    </row>
    <row r="35" spans="1:13" x14ac:dyDescent="0.35">
      <c r="A35" s="5" t="s">
        <v>49</v>
      </c>
      <c r="B35" s="15">
        <v>541964.30000000005</v>
      </c>
      <c r="C35" s="15">
        <v>547509.13</v>
      </c>
      <c r="D35" s="15">
        <v>561110.1</v>
      </c>
      <c r="E35" s="15">
        <v>576474.59</v>
      </c>
      <c r="F35" s="15">
        <v>574860.26</v>
      </c>
      <c r="G35" s="15">
        <v>624460.91</v>
      </c>
      <c r="H35" s="15">
        <v>711103.72</v>
      </c>
      <c r="I35" s="15">
        <v>759573.03</v>
      </c>
      <c r="J35" s="15">
        <v>733113.37</v>
      </c>
      <c r="K35" s="7">
        <v>777846.44</v>
      </c>
      <c r="L35" s="20">
        <f t="shared" si="0"/>
        <v>235882.1399999999</v>
      </c>
      <c r="M35" s="19">
        <f t="shared" si="1"/>
        <v>0.43523556809922698</v>
      </c>
    </row>
    <row r="36" spans="1:13" x14ac:dyDescent="0.35">
      <c r="A36" s="5" t="s">
        <v>41</v>
      </c>
      <c r="B36" s="15">
        <v>268034.90000000002</v>
      </c>
      <c r="C36" s="15">
        <v>240999.9</v>
      </c>
      <c r="D36" s="15">
        <v>208999.7</v>
      </c>
      <c r="E36" s="15">
        <v>210219.3</v>
      </c>
      <c r="F36" s="15">
        <v>193282.3</v>
      </c>
      <c r="G36" s="15">
        <v>204760.2</v>
      </c>
      <c r="H36" s="15">
        <v>185605.3</v>
      </c>
      <c r="I36" s="15">
        <v>170310.5</v>
      </c>
      <c r="J36" s="15">
        <v>171026</v>
      </c>
      <c r="K36" s="7">
        <v>174169.61</v>
      </c>
      <c r="L36" s="20">
        <f t="shared" si="0"/>
        <v>-93865.290000000037</v>
      </c>
      <c r="M36" s="19">
        <f t="shared" si="1"/>
        <v>-0.35019801525846084</v>
      </c>
    </row>
    <row r="37" spans="1:13" x14ac:dyDescent="0.35">
      <c r="A37" s="5" t="s">
        <v>38</v>
      </c>
      <c r="B37" s="16">
        <v>160147.29</v>
      </c>
      <c r="C37" s="16">
        <v>128815.62</v>
      </c>
      <c r="D37" s="16">
        <v>126219.9</v>
      </c>
      <c r="E37" s="16">
        <v>138905.49</v>
      </c>
      <c r="F37" s="16">
        <v>148934.47</v>
      </c>
      <c r="G37" s="16">
        <v>163000.31</v>
      </c>
      <c r="H37" s="16">
        <v>164558.22</v>
      </c>
      <c r="I37" s="16">
        <v>176219.83</v>
      </c>
      <c r="J37" s="16">
        <v>156927.28</v>
      </c>
      <c r="K37" s="6">
        <v>157662.07</v>
      </c>
      <c r="L37" s="20">
        <f t="shared" si="0"/>
        <v>-2485.2200000000012</v>
      </c>
      <c r="M37" s="19">
        <f t="shared" si="1"/>
        <v>-1.5518339398687303E-2</v>
      </c>
    </row>
    <row r="38" spans="1:13" x14ac:dyDescent="0.35">
      <c r="A38" s="5" t="s">
        <v>43</v>
      </c>
      <c r="B38" s="15">
        <v>34443.54</v>
      </c>
      <c r="C38" s="15">
        <v>45380.39</v>
      </c>
      <c r="D38" s="15">
        <v>49871.46</v>
      </c>
      <c r="E38" s="15">
        <v>38877.24</v>
      </c>
      <c r="F38" s="15">
        <v>55897.97</v>
      </c>
      <c r="G38" s="15">
        <v>56582.9</v>
      </c>
      <c r="H38" s="15">
        <v>62909.35</v>
      </c>
      <c r="I38" s="15">
        <v>65643.850000000006</v>
      </c>
      <c r="J38" s="15">
        <v>54758.59</v>
      </c>
      <c r="K38" s="7">
        <v>54965.760000000002</v>
      </c>
      <c r="L38" s="20">
        <f t="shared" si="0"/>
        <v>20522.22</v>
      </c>
      <c r="M38" s="19">
        <f t="shared" si="1"/>
        <v>0.59582203223013663</v>
      </c>
    </row>
    <row r="40" spans="1:13" x14ac:dyDescent="0.35">
      <c r="A40" s="1" t="s">
        <v>71</v>
      </c>
    </row>
    <row r="41" spans="1:13" x14ac:dyDescent="0.35">
      <c r="A41" s="1" t="s">
        <v>72</v>
      </c>
      <c r="B41" s="2" t="s">
        <v>73</v>
      </c>
    </row>
    <row r="42" spans="1:13" x14ac:dyDescent="0.35">
      <c r="A42" s="1" t="s">
        <v>74</v>
      </c>
    </row>
    <row r="43" spans="1:13" x14ac:dyDescent="0.35">
      <c r="A43" s="1" t="s">
        <v>70</v>
      </c>
      <c r="B43" s="2" t="s">
        <v>75</v>
      </c>
    </row>
    <row r="44" spans="1:13" x14ac:dyDescent="0.35">
      <c r="A44" s="1" t="s">
        <v>69</v>
      </c>
      <c r="B44" s="2" t="s">
        <v>76</v>
      </c>
    </row>
    <row r="45" spans="1:13" x14ac:dyDescent="0.35">
      <c r="A45" s="1" t="s">
        <v>68</v>
      </c>
      <c r="B45" s="2" t="s">
        <v>77</v>
      </c>
    </row>
  </sheetData>
  <autoFilter ref="A10:M38" xr:uid="{2AFB552E-EEE2-4FE0-91E5-F67893F6D87A}">
    <sortState xmlns:xlrd2="http://schemas.microsoft.com/office/spreadsheetml/2017/richdata2" ref="A11:M38">
      <sortCondition descending="1" ref="K10:K3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Structure</vt:lpstr>
      <vt:lpstr>Railway</vt:lpstr>
      <vt:lpstr>GHG transp</vt:lpstr>
      <vt:lpstr>Spain</vt:lpstr>
      <vt:lpstr>Italy</vt:lpstr>
      <vt:lpstr>France</vt:lpstr>
      <vt:lpstr>Romania</vt:lpstr>
      <vt:lpstr>Grafice 2021</vt:lpstr>
      <vt:lpstr>Luxembourg</vt:lpstr>
      <vt:lpstr>Slovenia</vt:lpstr>
      <vt:lpstr>Estonia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Ni230</cp:lastModifiedBy>
  <dcterms:created xsi:type="dcterms:W3CDTF">2023-08-24T07:26:10Z</dcterms:created>
  <dcterms:modified xsi:type="dcterms:W3CDTF">2023-09-04T06:35:07Z</dcterms:modified>
</cp:coreProperties>
</file>