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cheng\Downloads\"/>
    </mc:Choice>
  </mc:AlternateContent>
  <xr:revisionPtr revIDLastSave="0" documentId="13_ncr:1_{8532264A-F923-490C-BFDC-344EB5F92837}" xr6:coauthVersionLast="47" xr6:coauthVersionMax="47" xr10:uidLastSave="{00000000-0000-0000-0000-000000000000}"/>
  <bookViews>
    <workbookView xWindow="-33017" yWindow="-103" windowWidth="33120" windowHeight="18000" activeTab="1" xr2:uid="{00000000-000D-0000-FFFF-FFFF00000000}"/>
  </bookViews>
  <sheets>
    <sheet name="统计表" sheetId="1" r:id="rId1"/>
    <sheet name="移动支付流水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L9" i="1"/>
  <c r="M9" i="1" s="1"/>
  <c r="B10" i="1"/>
  <c r="M10" i="1" s="1"/>
  <c r="C10" i="1"/>
  <c r="D10" i="1"/>
  <c r="E10" i="1"/>
  <c r="F10" i="1"/>
  <c r="G10" i="1"/>
  <c r="H10" i="1"/>
  <c r="I10" i="1"/>
  <c r="J10" i="1"/>
  <c r="L10" i="1"/>
  <c r="B11" i="1"/>
  <c r="C11" i="1"/>
  <c r="D11" i="1"/>
  <c r="E11" i="1"/>
  <c r="F11" i="1"/>
  <c r="G11" i="1"/>
  <c r="H11" i="1"/>
  <c r="I11" i="1"/>
  <c r="J11" i="1"/>
  <c r="L11" i="1"/>
  <c r="M11" i="1" s="1"/>
  <c r="B12" i="1"/>
  <c r="C12" i="1"/>
  <c r="D12" i="1"/>
  <c r="E12" i="1"/>
  <c r="F12" i="1"/>
  <c r="G12" i="1"/>
  <c r="H12" i="1"/>
  <c r="I12" i="1"/>
  <c r="J12" i="1"/>
  <c r="L12" i="1"/>
  <c r="M12" i="1"/>
  <c r="B13" i="1"/>
  <c r="C13" i="1"/>
  <c r="D13" i="1"/>
  <c r="E13" i="1"/>
  <c r="F13" i="1"/>
  <c r="G13" i="1"/>
  <c r="H13" i="1"/>
  <c r="I13" i="1"/>
  <c r="J13" i="1"/>
  <c r="L13" i="1"/>
  <c r="M13" i="1" s="1"/>
  <c r="Q9" i="1"/>
  <c r="P9" i="1"/>
  <c r="Q8" i="1"/>
  <c r="P8" i="1"/>
  <c r="L8" i="1"/>
  <c r="J8" i="1"/>
  <c r="I8" i="1"/>
  <c r="H8" i="1"/>
  <c r="G8" i="1"/>
  <c r="F8" i="1"/>
  <c r="E8" i="1"/>
  <c r="D8" i="1"/>
  <c r="C8" i="1"/>
  <c r="B8" i="1"/>
  <c r="Q7" i="1"/>
  <c r="P7" i="1"/>
  <c r="L7" i="1"/>
  <c r="J7" i="1"/>
  <c r="I7" i="1"/>
  <c r="H7" i="1"/>
  <c r="G7" i="1"/>
  <c r="F7" i="1"/>
  <c r="E7" i="1"/>
  <c r="D7" i="1"/>
  <c r="C7" i="1"/>
  <c r="B7" i="1"/>
  <c r="L6" i="1"/>
  <c r="M6" i="1" s="1"/>
  <c r="J6" i="1"/>
  <c r="I6" i="1"/>
  <c r="H6" i="1"/>
  <c r="G6" i="1"/>
  <c r="F6" i="1"/>
  <c r="E6" i="1"/>
  <c r="D6" i="1"/>
  <c r="C6" i="1"/>
  <c r="B6" i="1"/>
  <c r="L5" i="1"/>
  <c r="J5" i="1"/>
  <c r="I5" i="1"/>
  <c r="H5" i="1"/>
  <c r="G5" i="1"/>
  <c r="F5" i="1"/>
  <c r="E5" i="1"/>
  <c r="D5" i="1"/>
  <c r="C5" i="1"/>
  <c r="B5" i="1"/>
  <c r="L4" i="1"/>
  <c r="J4" i="1"/>
  <c r="I4" i="1"/>
  <c r="H4" i="1"/>
  <c r="G4" i="1"/>
  <c r="F4" i="1"/>
  <c r="E4" i="1"/>
  <c r="D4" i="1"/>
  <c r="C4" i="1"/>
  <c r="B4" i="1"/>
  <c r="L3" i="1"/>
  <c r="L28" i="1" s="1"/>
  <c r="J3" i="1"/>
  <c r="J28" i="1" s="1"/>
  <c r="I3" i="1"/>
  <c r="I28" i="1" s="1"/>
  <c r="H3" i="1"/>
  <c r="H28" i="1" s="1"/>
  <c r="G3" i="1"/>
  <c r="G28" i="1" s="1"/>
  <c r="F3" i="1"/>
  <c r="F28" i="1" s="1"/>
  <c r="E3" i="1"/>
  <c r="E28" i="1" s="1"/>
  <c r="D3" i="1"/>
  <c r="D28" i="1" s="1"/>
  <c r="C3" i="1"/>
  <c r="C28" i="1" s="1"/>
  <c r="B3" i="1"/>
  <c r="B28" i="1" s="1"/>
  <c r="M7" i="1" l="1"/>
  <c r="M4" i="1"/>
  <c r="M5" i="1"/>
  <c r="M8" i="1"/>
  <c r="M3" i="1"/>
  <c r="M28" i="1" s="1"/>
  <c r="B1" i="1"/>
  <c r="Q3" i="1" s="1"/>
  <c r="P3" i="1" l="1"/>
  <c r="K11" i="1" l="1"/>
  <c r="K10" i="1"/>
  <c r="K12" i="1"/>
  <c r="K9" i="1"/>
  <c r="K13" i="1"/>
  <c r="K7" i="1"/>
  <c r="K8" i="1"/>
  <c r="K3" i="1"/>
  <c r="K4" i="1"/>
  <c r="K5" i="1"/>
  <c r="K6" i="1"/>
  <c r="K28" i="1" l="1"/>
  <c r="O3" i="1" s="1"/>
</calcChain>
</file>

<file path=xl/sharedStrings.xml><?xml version="1.0" encoding="utf-8"?>
<sst xmlns="http://schemas.openxmlformats.org/spreadsheetml/2006/main" count="31" uniqueCount="31">
  <si>
    <t>交易时间</t>
  </si>
  <si>
    <t>类型</t>
  </si>
  <si>
    <t>支付方式</t>
  </si>
  <si>
    <t>商品名称</t>
  </si>
  <si>
    <t>备注</t>
  </si>
  <si>
    <t>餐饮</t>
  </si>
  <si>
    <t>支付宝</t>
  </si>
  <si>
    <t>微信支付</t>
  </si>
  <si>
    <t>娱乐</t>
  </si>
  <si>
    <t>交通</t>
  </si>
  <si>
    <t>住房</t>
  </si>
  <si>
    <t>旅行</t>
  </si>
  <si>
    <t>生活</t>
  </si>
  <si>
    <t>交易</t>
  </si>
  <si>
    <t>人情</t>
  </si>
  <si>
    <t>亲属卡</t>
  </si>
  <si>
    <t>月数</t>
  </si>
  <si>
    <t>月度</t>
  </si>
  <si>
    <t>礼物</t>
  </si>
  <si>
    <t>均匀消费支出(房租均摊)</t>
  </si>
  <si>
    <t>工资</t>
  </si>
  <si>
    <t>结余</t>
  </si>
  <si>
    <t>月均支出</t>
  </si>
  <si>
    <t>住房月均开销</t>
  </si>
  <si>
    <t>消费月均开销</t>
  </si>
  <si>
    <t>支付笔数</t>
  </si>
  <si>
    <t>支出金额</t>
  </si>
  <si>
    <r>
      <rPr>
        <sz val="11"/>
        <rFont val="等线"/>
        <scheme val="minor"/>
      </rPr>
      <t>金额(元)</t>
    </r>
  </si>
  <si>
    <r>
      <rPr>
        <sz val="11"/>
        <rFont val="等线"/>
        <scheme val="minor"/>
      </rPr>
      <t>收/支</t>
    </r>
  </si>
  <si>
    <r>
      <rPr>
        <sz val="11"/>
        <rFont val="等线"/>
        <scheme val="minor"/>
      </rPr>
      <t>交易对方</t>
    </r>
  </si>
  <si>
    <r>
      <rPr>
        <b/>
        <sz val="11"/>
        <color rgb="FF000000"/>
        <rFont val="等线"/>
      </rPr>
      <t>总计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</si>
</sst>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:ss"/>
    <numFmt numFmtId="177" formatCode="#,##0.00_ "/>
    <numFmt numFmtId="178" formatCode="yyyy&quot;年&quot;m&quot;月&quot;;@"/>
  </numFmts>
  <fonts count="18">
    <font>
      <sz val="10"/>
      <color theme="1"/>
      <name val="等线"/>
      <family val="2"/>
      <charset val="134"/>
      <scheme val="minor"/>
    </font>
    <font>
      <sz val="11"/>
      <color rgb="FF000000"/>
      <name val="等线"/>
    </font>
    <font>
      <sz val="11"/>
      <name val="等线"/>
    </font>
    <font>
      <b/>
      <sz val="11"/>
      <color rgb="FF000000"/>
      <name val="等线"/>
    </font>
    <font>
      <b/>
      <sz val="11"/>
      <name val="等线"/>
    </font>
    <font>
      <sz val="11"/>
      <color rgb="FF000000"/>
      <name val="Arial"/>
    </font>
    <font>
      <sz val="11"/>
      <name val="等线"/>
    </font>
    <font>
      <b/>
      <sz val="11"/>
      <color rgb="FF000000"/>
      <name val="Microsoft YaHei"/>
    </font>
    <font>
      <b/>
      <sz val="10"/>
      <color rgb="FF000000"/>
      <name val="等线"/>
    </font>
    <font>
      <sz val="11"/>
      <name val="等线"/>
    </font>
    <font>
      <sz val="11"/>
      <color rgb="FFDE322C"/>
      <name val="等线"/>
    </font>
    <font>
      <sz val="11"/>
      <name val="Microsoft YaHei"/>
    </font>
    <font>
      <sz val="11"/>
      <color rgb="FF000000"/>
      <name val="Microsoft YaHei"/>
    </font>
    <font>
      <sz val="11"/>
      <color rgb="FF2B2B2B"/>
      <name val="Microsoft YaHei"/>
    </font>
    <font>
      <sz val="11"/>
      <color rgb="FF000000"/>
      <name val="等线"/>
    </font>
    <font>
      <b/>
      <sz val="11"/>
      <color rgb="FF000000"/>
      <name val="等线"/>
    </font>
    <font>
      <sz val="11"/>
      <name val="等线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E9E8"/>
        <bgColor auto="1"/>
      </patternFill>
    </fill>
    <fill>
      <patternFill patternType="solid">
        <fgColor rgb="FFE5EFFF"/>
        <bgColor auto="1"/>
      </patternFill>
    </fill>
  </fills>
  <borders count="10">
    <border>
      <left/>
      <right/>
      <top/>
      <bottom/>
      <diagonal/>
    </border>
    <border diagonalUp="1" diagonalDown="1"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77" fontId="11" fillId="0" borderId="4" xfId="0" applyNumberFormat="1" applyFont="1" applyBorder="1" applyAlignment="1">
      <alignment horizontal="center" vertical="center"/>
    </xf>
    <xf numFmtId="178" fontId="12" fillId="0" borderId="4" xfId="0" applyNumberFormat="1" applyFont="1" applyBorder="1" applyAlignment="1">
      <alignment horizontal="center" vertical="center"/>
    </xf>
    <xf numFmtId="178" fontId="14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9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78" fontId="9" fillId="0" borderId="6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78" fontId="12" fillId="0" borderId="9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8" fontId="6" fillId="0" borderId="9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9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b val="0"/>
        <i val="0"/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>
              <a:defRPr b="0" i="0"/>
            </a:pPr>
            <a:r>
              <a:rPr lang="zh-CN" altLang="en-US"/>
              <a:t>支出金额</a:t>
            </a:r>
            <a:r>
              <a:rPr lang="en-US" altLang="zh-CN"/>
              <a:t>(</a:t>
            </a:r>
            <a:r>
              <a:rPr lang="zh-CN" altLang="en-US"/>
              <a:t>按时间分布</a:t>
            </a:r>
            <a:r>
              <a:rPr lang="en-US" altLang="zh-CN"/>
              <a:t>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7160897340662606E-2"/>
          <c:y val="4.5790367535327427E-2"/>
          <c:w val="0.96529193284801662"/>
          <c:h val="0.9044624298123725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统计表!$B$2</c:f>
              <c:strCache>
                <c:ptCount val="1"/>
                <c:pt idx="0">
                  <c:v>住房</c:v>
                </c:pt>
              </c:strCache>
            </c:strRef>
          </c:tx>
          <c:invertIfNegative val="1"/>
          <c:cat>
            <c:numRef>
              <c:f>统计表!$A$3:$A$7</c:f>
              <c:numCache>
                <c:formatCode>yyyy"年"m"月";@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统计表!$B$3:$B$7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C-4989-BE7D-87B6B7C9316B}"/>
            </c:ext>
          </c:extLst>
        </c:ser>
        <c:ser>
          <c:idx val="1"/>
          <c:order val="1"/>
          <c:tx>
            <c:strRef>
              <c:f>统计表!$C$2</c:f>
              <c:strCache>
                <c:ptCount val="1"/>
                <c:pt idx="0">
                  <c:v>餐饮</c:v>
                </c:pt>
              </c:strCache>
            </c:strRef>
          </c:tx>
          <c:invertIfNegative val="1"/>
          <c:cat>
            <c:numRef>
              <c:f>统计表!$A$3:$A$7</c:f>
              <c:numCache>
                <c:formatCode>yyyy"年"m"月";@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统计表!$C$3:$C$7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C-4989-BE7D-87B6B7C9316B}"/>
            </c:ext>
          </c:extLst>
        </c:ser>
        <c:ser>
          <c:idx val="2"/>
          <c:order val="2"/>
          <c:tx>
            <c:strRef>
              <c:f>统计表!$D$2</c:f>
              <c:strCache>
                <c:ptCount val="1"/>
                <c:pt idx="0">
                  <c:v>交通</c:v>
                </c:pt>
              </c:strCache>
            </c:strRef>
          </c:tx>
          <c:invertIfNegative val="1"/>
          <c:cat>
            <c:numRef>
              <c:f>统计表!$A$3:$A$7</c:f>
              <c:numCache>
                <c:formatCode>yyyy"年"m"月";@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统计表!$D$3:$D$7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C-4989-BE7D-87B6B7C9316B}"/>
            </c:ext>
          </c:extLst>
        </c:ser>
        <c:ser>
          <c:idx val="3"/>
          <c:order val="3"/>
          <c:tx>
            <c:strRef>
              <c:f>统计表!$E$2</c:f>
              <c:strCache>
                <c:ptCount val="1"/>
                <c:pt idx="0">
                  <c:v>生活</c:v>
                </c:pt>
              </c:strCache>
            </c:strRef>
          </c:tx>
          <c:invertIfNegative val="1"/>
          <c:cat>
            <c:numRef>
              <c:f>统计表!$A$3:$A$7</c:f>
              <c:numCache>
                <c:formatCode>yyyy"年"m"月";@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统计表!$E$3:$E$7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C-4989-BE7D-87B6B7C9316B}"/>
            </c:ext>
          </c:extLst>
        </c:ser>
        <c:ser>
          <c:idx val="4"/>
          <c:order val="4"/>
          <c:tx>
            <c:strRef>
              <c:f>统计表!$F$2</c:f>
              <c:strCache>
                <c:ptCount val="1"/>
                <c:pt idx="0">
                  <c:v>娱乐</c:v>
                </c:pt>
              </c:strCache>
            </c:strRef>
          </c:tx>
          <c:invertIfNegative val="1"/>
          <c:cat>
            <c:numRef>
              <c:f>统计表!$A$3:$A$7</c:f>
              <c:numCache>
                <c:formatCode>yyyy"年"m"月";@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统计表!$F$3:$F$7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BC-4989-BE7D-87B6B7C9316B}"/>
            </c:ext>
          </c:extLst>
        </c:ser>
        <c:ser>
          <c:idx val="5"/>
          <c:order val="5"/>
          <c:tx>
            <c:strRef>
              <c:f>统计表!$G$2</c:f>
              <c:strCache>
                <c:ptCount val="1"/>
                <c:pt idx="0">
                  <c:v>礼物</c:v>
                </c:pt>
              </c:strCache>
            </c:strRef>
          </c:tx>
          <c:invertIfNegative val="1"/>
          <c:cat>
            <c:numRef>
              <c:f>统计表!$A$3:$A$7</c:f>
              <c:numCache>
                <c:formatCode>yyyy"年"m"月";@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统计表!$G$3:$G$7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BC-4989-BE7D-87B6B7C9316B}"/>
            </c:ext>
          </c:extLst>
        </c:ser>
        <c:ser>
          <c:idx val="6"/>
          <c:order val="6"/>
          <c:tx>
            <c:strRef>
              <c:f>统计表!$H$2</c:f>
              <c:strCache>
                <c:ptCount val="1"/>
                <c:pt idx="0">
                  <c:v>旅行</c:v>
                </c:pt>
              </c:strCache>
            </c:strRef>
          </c:tx>
          <c:invertIfNegative val="1"/>
          <c:cat>
            <c:numRef>
              <c:f>统计表!$A$3:$A$7</c:f>
              <c:numCache>
                <c:formatCode>yyyy"年"m"月";@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统计表!$H$3:$H$7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C-4989-BE7D-87B6B7C9316B}"/>
            </c:ext>
          </c:extLst>
        </c:ser>
        <c:ser>
          <c:idx val="7"/>
          <c:order val="7"/>
          <c:tx>
            <c:strRef>
              <c:f>统计表!$I$2</c:f>
              <c:strCache>
                <c:ptCount val="1"/>
                <c:pt idx="0">
                  <c:v>交易</c:v>
                </c:pt>
              </c:strCache>
            </c:strRef>
          </c:tx>
          <c:invertIfNegative val="1"/>
          <c:cat>
            <c:numRef>
              <c:f>统计表!$A$3:$A$7</c:f>
              <c:numCache>
                <c:formatCode>yyyy"年"m"月";@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统计表!$I$3:$I$7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BC-4989-BE7D-87B6B7C9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361104548"/>
        <c:axId val="832706006"/>
      </c:barChart>
      <c:dateAx>
        <c:axId val="361104548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832706006"/>
        <c:crosses val="autoZero"/>
        <c:auto val="1"/>
        <c:lblOffset val="100"/>
        <c:baseTimeUnit val="months"/>
      </c:dateAx>
      <c:valAx>
        <c:axId val="832706006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crossAx val="36110454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>
              <a:defRPr b="0" i="0"/>
            </a:pPr>
            <a:r>
              <a:rPr lang="zh-CN" altLang="en-US"/>
              <a:t>均匀消费支出趋势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统计表!$K$2</c:f>
              <c:strCache>
                <c:ptCount val="1"/>
                <c:pt idx="0">
                  <c:v>均匀消费支出(房租均摊)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统计表!$K$3:$K$9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4CE-889D-28B2E62A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36141"/>
        <c:axId val="362495558"/>
      </c:lineChart>
      <c:catAx>
        <c:axId val="631236141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362495558"/>
        <c:crosses val="autoZero"/>
        <c:auto val="1"/>
        <c:lblAlgn val="ctr"/>
        <c:lblOffset val="100"/>
        <c:noMultiLvlLbl val="1"/>
      </c:catAx>
      <c:valAx>
        <c:axId val="362495558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crossAx val="631236141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168729</xdr:colOff>
      <xdr:row>32</xdr:row>
      <xdr:rowOff>88446</xdr:rowOff>
    </xdr:from>
    <xdr:ext cx="20193000" cy="615315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333375</xdr:colOff>
      <xdr:row>11</xdr:row>
      <xdr:rowOff>9525</xdr:rowOff>
    </xdr:from>
    <xdr:ext cx="6105525" cy="3638550"/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J184"/>
  <sheetViews>
    <sheetView workbookViewId="0">
      <selection activeCell="B3" sqref="B3:M13"/>
    </sheetView>
  </sheetViews>
  <sheetFormatPr defaultRowHeight="14.15"/>
  <cols>
    <col min="1" max="1" width="23.75" customWidth="1"/>
    <col min="2" max="2" width="12.9140625" customWidth="1"/>
    <col min="11" max="11" width="24" customWidth="1"/>
    <col min="14" max="14" width="13.33203125" customWidth="1"/>
    <col min="15" max="15" width="17.75" customWidth="1"/>
    <col min="17" max="17" width="16.83203125" customWidth="1"/>
  </cols>
  <sheetData>
    <row r="1" spans="1:36">
      <c r="A1" s="5" t="s">
        <v>16</v>
      </c>
      <c r="B1" s="6">
        <f>COUNT(B3:B26)</f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P1" s="8"/>
      <c r="Q1" s="8"/>
      <c r="R1" s="8"/>
      <c r="S1" s="9"/>
      <c r="T1" s="9"/>
      <c r="U1" s="9"/>
      <c r="V1" s="9"/>
      <c r="W1" s="9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5.45">
      <c r="A2" s="10" t="s">
        <v>17</v>
      </c>
      <c r="B2" s="11" t="s">
        <v>10</v>
      </c>
      <c r="C2" s="12" t="s">
        <v>5</v>
      </c>
      <c r="D2" s="12" t="s">
        <v>9</v>
      </c>
      <c r="E2" s="12" t="s">
        <v>12</v>
      </c>
      <c r="F2" s="12" t="s">
        <v>8</v>
      </c>
      <c r="G2" s="12" t="s">
        <v>18</v>
      </c>
      <c r="H2" s="12" t="s">
        <v>11</v>
      </c>
      <c r="I2" s="13" t="s">
        <v>13</v>
      </c>
      <c r="J2" s="12" t="s">
        <v>14</v>
      </c>
      <c r="K2" s="14" t="s">
        <v>19</v>
      </c>
      <c r="L2" s="15" t="s">
        <v>20</v>
      </c>
      <c r="M2" s="16" t="s">
        <v>21</v>
      </c>
      <c r="N2" s="17"/>
      <c r="O2" s="18" t="s">
        <v>22</v>
      </c>
      <c r="P2" s="19" t="s">
        <v>23</v>
      </c>
      <c r="Q2" s="19" t="s">
        <v>24</v>
      </c>
      <c r="S2" s="9"/>
      <c r="T2" s="9"/>
      <c r="U2" s="9"/>
      <c r="V2" s="9"/>
      <c r="W2" s="9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>
      <c r="A3" s="20">
        <v>44774</v>
      </c>
      <c r="B3" s="21" t="e">
        <f>SUMIFS(#REF!,#REF!,B$2,#REF!,"&gt;="&amp;$A3,#REF!,"&lt;"&amp;$A4,#REF!,"收入")-SUMIFS(#REF!,#REF!,B$2,#REF!,"&gt;="&amp;$A3,#REF!,"&lt;"&amp;$A4,#REF!,"支出")</f>
        <v>#REF!</v>
      </c>
      <c r="C3" s="21" t="e">
        <f>SUMIFS(#REF!,#REF!,C$2,#REF!,"&gt;="&amp;$A3,#REF!,"&lt;"&amp;$A4,#REF!,"收入")-SUMIFS(#REF!,#REF!,C$2,#REF!,"&gt;="&amp;$A3,#REF!,"&lt;"&amp;$A4,#REF!,"支出")</f>
        <v>#REF!</v>
      </c>
      <c r="D3" s="21" t="e">
        <f>SUMIFS(#REF!,#REF!,D$2,#REF!,"&gt;="&amp;$A3,#REF!,"&lt;"&amp;$A4,#REF!,"收入")-SUMIFS(#REF!,#REF!,D$2,#REF!,"&gt;="&amp;$A3,#REF!,"&lt;"&amp;$A4,#REF!,"支出")</f>
        <v>#REF!</v>
      </c>
      <c r="E3" s="21" t="e">
        <f>SUMIFS(#REF!,#REF!,E$2,#REF!,"&gt;="&amp;$A3,#REF!,"&lt;"&amp;$A4,#REF!,"收入")-SUMIFS(#REF!,#REF!,E$2,#REF!,"&gt;="&amp;$A3,#REF!,"&lt;"&amp;$A4,#REF!,"支出")</f>
        <v>#REF!</v>
      </c>
      <c r="F3" s="21" t="e">
        <f>SUMIFS(#REF!,#REF!,F$2,#REF!,"&gt;="&amp;$A3,#REF!,"&lt;"&amp;$A4,#REF!,"收入")-SUMIFS(#REF!,#REF!,F$2,#REF!,"&gt;="&amp;$A3,#REF!,"&lt;"&amp;$A4,#REF!,"支出")</f>
        <v>#REF!</v>
      </c>
      <c r="G3" s="21" t="e">
        <f>SUMIFS(#REF!,#REF!,G$2,#REF!,"&gt;="&amp;$A3,#REF!,"&lt;"&amp;$A4,#REF!,"收入")-SUMIFS(#REF!,#REF!,G$2,#REF!,"&gt;="&amp;$A3,#REF!,"&lt;"&amp;$A4,#REF!,"支出")</f>
        <v>#REF!</v>
      </c>
      <c r="H3" s="21" t="e">
        <f>SUMIFS(#REF!,#REF!,H$2,#REF!,"&gt;="&amp;$A3,#REF!,"&lt;"&amp;$A4,#REF!,"收入")-SUMIFS(#REF!,#REF!,H$2,#REF!,"&gt;="&amp;$A3,#REF!,"&lt;"&amp;$A4,#REF!,"支出")</f>
        <v>#REF!</v>
      </c>
      <c r="I3" s="21" t="e">
        <f>SUMIFS(#REF!,#REF!,I$2,#REF!,"&gt;="&amp;$A3,#REF!,"&lt;"&amp;$A4,#REF!,"收入")-SUMIFS(#REF!,#REF!,I$2,#REF!,"&gt;="&amp;$A3,#REF!,"&lt;"&amp;$A4,#REF!,"支出")</f>
        <v>#REF!</v>
      </c>
      <c r="J3" s="21" t="e">
        <f>SUMIFS(#REF!,#REF!,J$2,#REF!,"&gt;="&amp;$A3,#REF!,"&lt;"&amp;$A4,#REF!,"收入")-SUMIFS(#REF!,#REF!,J$2,#REF!,"&gt;="&amp;$A3,#REF!,"&lt;"&amp;$A4,#REF!,"支出")</f>
        <v>#REF!</v>
      </c>
      <c r="K3" s="21" t="e">
        <f t="shared" ref="K3:K8" si="0">ABS(SUM(C3:I3)+$P$3)</f>
        <v>#REF!</v>
      </c>
      <c r="L3" s="22" t="e">
        <f>SUMIFS(#REF!,#REF!,L$2,#REF!,"&gt;="&amp;$A3,#REF!,"&lt;"&amp;$A4,#REF!,"收入")</f>
        <v>#REF!</v>
      </c>
      <c r="M3" s="23" t="e">
        <f t="shared" ref="M3:M8" si="1">SUM(B3:I3)+L3</f>
        <v>#REF!</v>
      </c>
      <c r="N3" s="24"/>
      <c r="O3" s="25" t="e">
        <f>K28/B1</f>
        <v>#REF!</v>
      </c>
      <c r="P3" s="21" t="e">
        <f>B28/B1</f>
        <v>#REF!</v>
      </c>
      <c r="Q3" s="25" t="e">
        <f>SUM(C28:I28)/B1</f>
        <v>#REF!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>
      <c r="A4" s="20">
        <v>44805</v>
      </c>
      <c r="B4" s="21" t="e">
        <f>SUMIFS(#REF!,#REF!,B$2,#REF!,"&gt;="&amp;$A4,#REF!,"&lt;"&amp;$A5,#REF!,"收入")-SUMIFS(#REF!,#REF!,B$2,#REF!,"&gt;="&amp;$A4,#REF!,"&lt;"&amp;$A5,#REF!,"支出")</f>
        <v>#REF!</v>
      </c>
      <c r="C4" s="21" t="e">
        <f>SUMIFS(#REF!,#REF!,C$2,#REF!,"&gt;="&amp;$A4,#REF!,"&lt;"&amp;$A5,#REF!,"收入")-SUMIFS(#REF!,#REF!,C$2,#REF!,"&gt;="&amp;$A4,#REF!,"&lt;"&amp;$A5,#REF!,"支出")</f>
        <v>#REF!</v>
      </c>
      <c r="D4" s="21" t="e">
        <f>SUMIFS(#REF!,#REF!,D$2,#REF!,"&gt;="&amp;$A4,#REF!,"&lt;"&amp;$A5,#REF!,"收入")-SUMIFS(#REF!,#REF!,D$2,#REF!,"&gt;="&amp;$A4,#REF!,"&lt;"&amp;$A5,#REF!,"支出")</f>
        <v>#REF!</v>
      </c>
      <c r="E4" s="21" t="e">
        <f>SUMIFS(#REF!,#REF!,E$2,#REF!,"&gt;="&amp;$A4,#REF!,"&lt;"&amp;$A5,#REF!,"收入")-SUMIFS(#REF!,#REF!,E$2,#REF!,"&gt;="&amp;$A4,#REF!,"&lt;"&amp;$A5,#REF!,"支出")</f>
        <v>#REF!</v>
      </c>
      <c r="F4" s="21" t="e">
        <f>SUMIFS(#REF!,#REF!,F$2,#REF!,"&gt;="&amp;$A4,#REF!,"&lt;"&amp;$A5,#REF!,"收入")-SUMIFS(#REF!,#REF!,F$2,#REF!,"&gt;="&amp;$A4,#REF!,"&lt;"&amp;$A5,#REF!,"支出")</f>
        <v>#REF!</v>
      </c>
      <c r="G4" s="21" t="e">
        <f>SUMIFS(#REF!,#REF!,G$2,#REF!,"&gt;="&amp;$A4,#REF!,"&lt;"&amp;$A5,#REF!,"收入")-SUMIFS(#REF!,#REF!,G$2,#REF!,"&gt;="&amp;$A4,#REF!,"&lt;"&amp;$A5,#REF!,"支出")</f>
        <v>#REF!</v>
      </c>
      <c r="H4" s="21" t="e">
        <f>SUMIFS(#REF!,#REF!,H$2,#REF!,"&gt;="&amp;$A4,#REF!,"&lt;"&amp;$A5,#REF!,"收入")-SUMIFS(#REF!,#REF!,H$2,#REF!,"&gt;="&amp;$A4,#REF!,"&lt;"&amp;$A5,#REF!,"支出")</f>
        <v>#REF!</v>
      </c>
      <c r="I4" s="21" t="e">
        <f>SUMIFS(#REF!,#REF!,I$2,#REF!,"&gt;="&amp;$A4,#REF!,"&lt;"&amp;$A5,#REF!,"收入")-SUMIFS(#REF!,#REF!,I$2,#REF!,"&gt;="&amp;$A4,#REF!,"&lt;"&amp;$A5,#REF!,"支出")</f>
        <v>#REF!</v>
      </c>
      <c r="J4" s="21" t="e">
        <f>SUMIFS(#REF!,#REF!,J$2,#REF!,"&gt;="&amp;$A4,#REF!,"&lt;"&amp;$A5,#REF!,"收入")-SUMIFS(#REF!,#REF!,J$2,#REF!,"&gt;="&amp;$A4,#REF!,"&lt;"&amp;$A5,#REF!,"支出")</f>
        <v>#REF!</v>
      </c>
      <c r="K4" s="26" t="e">
        <f t="shared" si="0"/>
        <v>#REF!</v>
      </c>
      <c r="L4" s="22" t="e">
        <f>SUMIFS(#REF!,#REF!,L$2,#REF!,"&gt;="&amp;$A4,#REF!,"&lt;"&amp;$A5,#REF!,"收入")</f>
        <v>#REF!</v>
      </c>
      <c r="M4" s="23" t="e">
        <f t="shared" si="1"/>
        <v>#REF!</v>
      </c>
      <c r="N4" s="24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>
      <c r="A5" s="20">
        <v>44835</v>
      </c>
      <c r="B5" s="21" t="e">
        <f>SUMIFS(#REF!,#REF!,B$2,#REF!,"&gt;="&amp;$A5,#REF!,"&lt;"&amp;$A6,#REF!,"收入")-SUMIFS(#REF!,#REF!,B$2,#REF!,"&gt;="&amp;$A5,#REF!,"&lt;"&amp;$A6,#REF!,"支出")</f>
        <v>#REF!</v>
      </c>
      <c r="C5" s="21" t="e">
        <f>SUMIFS(#REF!,#REF!,C$2,#REF!,"&gt;="&amp;$A5,#REF!,"&lt;"&amp;$A6,#REF!,"收入")-SUMIFS(#REF!,#REF!,C$2,#REF!,"&gt;="&amp;$A5,#REF!,"&lt;"&amp;$A6,#REF!,"支出")</f>
        <v>#REF!</v>
      </c>
      <c r="D5" s="21" t="e">
        <f>SUMIFS(#REF!,#REF!,D$2,#REF!,"&gt;="&amp;$A5,#REF!,"&lt;"&amp;$A6,#REF!,"收入")-SUMIFS(#REF!,#REF!,D$2,#REF!,"&gt;="&amp;$A5,#REF!,"&lt;"&amp;$A6,#REF!,"支出")</f>
        <v>#REF!</v>
      </c>
      <c r="E5" s="21" t="e">
        <f>SUMIFS(#REF!,#REF!,E$2,#REF!,"&gt;="&amp;$A5,#REF!,"&lt;"&amp;$A6,#REF!,"收入")-SUMIFS(#REF!,#REF!,E$2,#REF!,"&gt;="&amp;$A5,#REF!,"&lt;"&amp;$A6,#REF!,"支出")</f>
        <v>#REF!</v>
      </c>
      <c r="F5" s="21" t="e">
        <f>SUMIFS(#REF!,#REF!,F$2,#REF!,"&gt;="&amp;$A5,#REF!,"&lt;"&amp;$A6,#REF!,"收入")-SUMIFS(#REF!,#REF!,F$2,#REF!,"&gt;="&amp;$A5,#REF!,"&lt;"&amp;$A6,#REF!,"支出")</f>
        <v>#REF!</v>
      </c>
      <c r="G5" s="21" t="e">
        <f>SUMIFS(#REF!,#REF!,G$2,#REF!,"&gt;="&amp;$A5,#REF!,"&lt;"&amp;$A6,#REF!,"收入")-SUMIFS(#REF!,#REF!,G$2,#REF!,"&gt;="&amp;$A5,#REF!,"&lt;"&amp;$A6,#REF!,"支出")</f>
        <v>#REF!</v>
      </c>
      <c r="H5" s="21" t="e">
        <f>SUMIFS(#REF!,#REF!,H$2,#REF!,"&gt;="&amp;$A5,#REF!,"&lt;"&amp;$A6,#REF!,"收入")-SUMIFS(#REF!,#REF!,H$2,#REF!,"&gt;="&amp;$A5,#REF!,"&lt;"&amp;$A6,#REF!,"支出")</f>
        <v>#REF!</v>
      </c>
      <c r="I5" s="21" t="e">
        <f>SUMIFS(#REF!,#REF!,I$2,#REF!,"&gt;="&amp;$A5,#REF!,"&lt;"&amp;$A6,#REF!,"收入")-SUMIFS(#REF!,#REF!,I$2,#REF!,"&gt;="&amp;$A5,#REF!,"&lt;"&amp;$A6,#REF!,"支出")</f>
        <v>#REF!</v>
      </c>
      <c r="J5" s="21" t="e">
        <f>SUMIFS(#REF!,#REF!,J$2,#REF!,"&gt;="&amp;$A5,#REF!,"&lt;"&amp;$A6,#REF!,"收入")-SUMIFS(#REF!,#REF!,J$2,#REF!,"&gt;="&amp;$A5,#REF!,"&lt;"&amp;$A6,#REF!,"支出")</f>
        <v>#REF!</v>
      </c>
      <c r="K5" s="26" t="e">
        <f t="shared" si="0"/>
        <v>#REF!</v>
      </c>
      <c r="L5" s="22" t="e">
        <f>SUMIFS(#REF!,#REF!,L$2,#REF!,"&gt;="&amp;$A5,#REF!,"&lt;"&amp;$A6,#REF!,"收入")</f>
        <v>#REF!</v>
      </c>
      <c r="M5" s="23" t="e">
        <f t="shared" si="1"/>
        <v>#REF!</v>
      </c>
      <c r="N5" s="24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ht="16.3">
      <c r="A6" s="20">
        <v>44866</v>
      </c>
      <c r="B6" s="21" t="e">
        <f>SUMIFS(#REF!,#REF!,B$2,#REF!,"&gt;="&amp;$A6,#REF!,"&lt;"&amp;$A7,#REF!,"收入")-SUMIFS(#REF!,#REF!,B$2,#REF!,"&gt;="&amp;$A6,#REF!,"&lt;"&amp;$A7,#REF!,"支出")</f>
        <v>#REF!</v>
      </c>
      <c r="C6" s="21" t="e">
        <f>SUMIFS(#REF!,#REF!,C$2,#REF!,"&gt;="&amp;$A6,#REF!,"&lt;"&amp;$A7,#REF!,"收入")-SUMIFS(#REF!,#REF!,C$2,#REF!,"&gt;="&amp;$A6,#REF!,"&lt;"&amp;$A7,#REF!,"支出")</f>
        <v>#REF!</v>
      </c>
      <c r="D6" s="21" t="e">
        <f>SUMIFS(#REF!,#REF!,D$2,#REF!,"&gt;="&amp;$A6,#REF!,"&lt;"&amp;$A7,#REF!,"收入")-SUMIFS(#REF!,#REF!,D$2,#REF!,"&gt;="&amp;$A6,#REF!,"&lt;"&amp;$A7,#REF!,"支出")</f>
        <v>#REF!</v>
      </c>
      <c r="E6" s="21" t="e">
        <f>SUMIFS(#REF!,#REF!,E$2,#REF!,"&gt;="&amp;$A6,#REF!,"&lt;"&amp;$A7,#REF!,"收入")-SUMIFS(#REF!,#REF!,E$2,#REF!,"&gt;="&amp;$A6,#REF!,"&lt;"&amp;$A7,#REF!,"支出")</f>
        <v>#REF!</v>
      </c>
      <c r="F6" s="21" t="e">
        <f>SUMIFS(#REF!,#REF!,F$2,#REF!,"&gt;="&amp;$A6,#REF!,"&lt;"&amp;$A7,#REF!,"收入")-SUMIFS(#REF!,#REF!,F$2,#REF!,"&gt;="&amp;$A6,#REF!,"&lt;"&amp;$A7,#REF!,"支出")</f>
        <v>#REF!</v>
      </c>
      <c r="G6" s="21" t="e">
        <f>SUMIFS(#REF!,#REF!,G$2,#REF!,"&gt;="&amp;$A6,#REF!,"&lt;"&amp;$A7,#REF!,"收入")-SUMIFS(#REF!,#REF!,G$2,#REF!,"&gt;="&amp;$A6,#REF!,"&lt;"&amp;$A7,#REF!,"支出")</f>
        <v>#REF!</v>
      </c>
      <c r="H6" s="21" t="e">
        <f>SUMIFS(#REF!,#REF!,H$2,#REF!,"&gt;="&amp;$A6,#REF!,"&lt;"&amp;$A7,#REF!,"收入")-SUMIFS(#REF!,#REF!,H$2,#REF!,"&gt;="&amp;$A6,#REF!,"&lt;"&amp;$A7,#REF!,"支出")</f>
        <v>#REF!</v>
      </c>
      <c r="I6" s="21" t="e">
        <f>SUMIFS(#REF!,#REF!,I$2,#REF!,"&gt;="&amp;$A6,#REF!,"&lt;"&amp;$A7,#REF!,"收入")-SUMIFS(#REF!,#REF!,I$2,#REF!,"&gt;="&amp;$A6,#REF!,"&lt;"&amp;$A7,#REF!,"支出")</f>
        <v>#REF!</v>
      </c>
      <c r="J6" s="21" t="e">
        <f>SUMIFS(#REF!,#REF!,J$2,#REF!,"&gt;="&amp;$A6,#REF!,"&lt;"&amp;$A7,#REF!,"收入")-SUMIFS(#REF!,#REF!,J$2,#REF!,"&gt;="&amp;$A6,#REF!,"&lt;"&amp;$A7,#REF!,"支出")</f>
        <v>#REF!</v>
      </c>
      <c r="K6" s="26" t="e">
        <f t="shared" si="0"/>
        <v>#REF!</v>
      </c>
      <c r="L6" s="22" t="e">
        <f>SUMIFS(#REF!,#REF!,L$2,#REF!,"&gt;="&amp;$A6,#REF!,"&lt;"&amp;$A7,#REF!,"收入")</f>
        <v>#REF!</v>
      </c>
      <c r="M6" s="23" t="e">
        <f t="shared" si="1"/>
        <v>#REF!</v>
      </c>
      <c r="N6" s="24"/>
      <c r="O6" s="27"/>
      <c r="P6" s="28" t="s">
        <v>25</v>
      </c>
      <c r="Q6" s="28" t="s">
        <v>26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ht="16.3">
      <c r="A7" s="20">
        <v>44896</v>
      </c>
      <c r="B7" s="21" t="e">
        <f>SUMIFS(#REF!,#REF!,B$2,#REF!,"&gt;="&amp;$A7,#REF!,"&lt;"&amp;$A8,#REF!,"收入")-SUMIFS(#REF!,#REF!,B$2,#REF!,"&gt;="&amp;$A7,#REF!,"&lt;"&amp;$A8,#REF!,"支出")</f>
        <v>#REF!</v>
      </c>
      <c r="C7" s="21" t="e">
        <f>SUMIFS(#REF!,#REF!,C$2,#REF!,"&gt;="&amp;$A7,#REF!,"&lt;"&amp;$A8,#REF!,"收入")-SUMIFS(#REF!,#REF!,C$2,#REF!,"&gt;="&amp;$A7,#REF!,"&lt;"&amp;$A8,#REF!,"支出")</f>
        <v>#REF!</v>
      </c>
      <c r="D7" s="21" t="e">
        <f>SUMIFS(#REF!,#REF!,D$2,#REF!,"&gt;="&amp;$A7,#REF!,"&lt;"&amp;$A8,#REF!,"收入")-SUMIFS(#REF!,#REF!,D$2,#REF!,"&gt;="&amp;$A7,#REF!,"&lt;"&amp;$A8,#REF!,"支出")</f>
        <v>#REF!</v>
      </c>
      <c r="E7" s="21" t="e">
        <f>SUMIFS(#REF!,#REF!,E$2,#REF!,"&gt;="&amp;$A7,#REF!,"&lt;"&amp;$A8,#REF!,"收入")-SUMIFS(#REF!,#REF!,E$2,#REF!,"&gt;="&amp;$A7,#REF!,"&lt;"&amp;$A8,#REF!,"支出")</f>
        <v>#REF!</v>
      </c>
      <c r="F7" s="21" t="e">
        <f>SUMIFS(#REF!,#REF!,F$2,#REF!,"&gt;="&amp;$A7,#REF!,"&lt;"&amp;$A8,#REF!,"收入")-SUMIFS(#REF!,#REF!,F$2,#REF!,"&gt;="&amp;$A7,#REF!,"&lt;"&amp;$A8,#REF!,"支出")</f>
        <v>#REF!</v>
      </c>
      <c r="G7" s="21" t="e">
        <f>SUMIFS(#REF!,#REF!,G$2,#REF!,"&gt;="&amp;$A7,#REF!,"&lt;"&amp;$A8,#REF!,"收入")-SUMIFS(#REF!,#REF!,G$2,#REF!,"&gt;="&amp;$A7,#REF!,"&lt;"&amp;$A8,#REF!,"支出")</f>
        <v>#REF!</v>
      </c>
      <c r="H7" s="21" t="e">
        <f>SUMIFS(#REF!,#REF!,H$2,#REF!,"&gt;="&amp;$A7,#REF!,"&lt;"&amp;$A8,#REF!,"收入")-SUMIFS(#REF!,#REF!,H$2,#REF!,"&gt;="&amp;$A7,#REF!,"&lt;"&amp;$A8,#REF!,"支出")</f>
        <v>#REF!</v>
      </c>
      <c r="I7" s="21" t="e">
        <f>SUMIFS(#REF!,#REF!,I$2,#REF!,"&gt;="&amp;$A7,#REF!,"&lt;"&amp;$A8,#REF!,"收入")-SUMIFS(#REF!,#REF!,I$2,#REF!,"&gt;="&amp;$A7,#REF!,"&lt;"&amp;$A8,#REF!,"支出")</f>
        <v>#REF!</v>
      </c>
      <c r="J7" s="21" t="e">
        <f>SUMIFS(#REF!,#REF!,J$2,#REF!,"&gt;="&amp;$A7,#REF!,"&lt;"&amp;$A8,#REF!,"收入")-SUMIFS(#REF!,#REF!,J$2,#REF!,"&gt;="&amp;$A7,#REF!,"&lt;"&amp;$A8,#REF!,"支出")</f>
        <v>#REF!</v>
      </c>
      <c r="K7" s="26" t="e">
        <f t="shared" si="0"/>
        <v>#REF!</v>
      </c>
      <c r="L7" s="22" t="e">
        <f>SUMIFS(#REF!,#REF!,L$2,#REF!,"&gt;="&amp;$A7,#REF!,"&lt;"&amp;$A8,#REF!,"收入")</f>
        <v>#REF!</v>
      </c>
      <c r="M7" s="23" t="e">
        <f t="shared" si="1"/>
        <v>#REF!</v>
      </c>
      <c r="N7" s="24"/>
      <c r="O7" s="28" t="s">
        <v>7</v>
      </c>
      <c r="P7" s="29" t="e">
        <f>COUNTIF(#REF!,"微信支付")-COUNTIFS(#REF!,"微信支付",#REF!,"人情")</f>
        <v>#REF!</v>
      </c>
      <c r="Q7" s="30" t="e">
        <f>SUMIFS(#REF!,#REF!,"微信支付",#REF!,"收入")-SUMIFS(#REF!,#REF!,"微信支付",#REF!,"支出")</f>
        <v>#REF!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ht="16.3">
      <c r="A8" s="20">
        <v>44927</v>
      </c>
      <c r="B8" s="21" t="e">
        <f>SUMIFS(#REF!,#REF!,B$2,#REF!,"&gt;="&amp;$A8,#REF!,"&lt;"&amp;$A9,#REF!,"收入")-SUMIFS(#REF!,#REF!,B$2,#REF!,"&gt;="&amp;$A8,#REF!,"&lt;"&amp;$A9,#REF!,"支出")</f>
        <v>#REF!</v>
      </c>
      <c r="C8" s="21" t="e">
        <f>SUMIFS(#REF!,#REF!,C$2,#REF!,"&gt;="&amp;$A8,#REF!,"&lt;"&amp;$A9,#REF!,"收入")-SUMIFS(#REF!,#REF!,C$2,#REF!,"&gt;="&amp;$A8,#REF!,"&lt;"&amp;$A9,#REF!,"支出")</f>
        <v>#REF!</v>
      </c>
      <c r="D8" s="21" t="e">
        <f>SUMIFS(#REF!,#REF!,D$2,#REF!,"&gt;="&amp;$A8,#REF!,"&lt;"&amp;$A9,#REF!,"收入")-SUMIFS(#REF!,#REF!,D$2,#REF!,"&gt;="&amp;$A8,#REF!,"&lt;"&amp;$A9,#REF!,"支出")</f>
        <v>#REF!</v>
      </c>
      <c r="E8" s="21" t="e">
        <f>SUMIFS(#REF!,#REF!,E$2,#REF!,"&gt;="&amp;$A8,#REF!,"&lt;"&amp;$A9,#REF!,"收入")-SUMIFS(#REF!,#REF!,E$2,#REF!,"&gt;="&amp;$A8,#REF!,"&lt;"&amp;$A9,#REF!,"支出")</f>
        <v>#REF!</v>
      </c>
      <c r="F8" s="21" t="e">
        <f>SUMIFS(#REF!,#REF!,F$2,#REF!,"&gt;="&amp;$A8,#REF!,"&lt;"&amp;$A9,#REF!,"收入")-SUMIFS(#REF!,#REF!,F$2,#REF!,"&gt;="&amp;$A8,#REF!,"&lt;"&amp;$A9,#REF!,"支出")</f>
        <v>#REF!</v>
      </c>
      <c r="G8" s="21" t="e">
        <f>SUMIFS(#REF!,#REF!,G$2,#REF!,"&gt;="&amp;$A8,#REF!,"&lt;"&amp;$A9,#REF!,"收入")-SUMIFS(#REF!,#REF!,G$2,#REF!,"&gt;="&amp;$A8,#REF!,"&lt;"&amp;$A9,#REF!,"支出")</f>
        <v>#REF!</v>
      </c>
      <c r="H8" s="21" t="e">
        <f>SUMIFS(#REF!,#REF!,H$2,#REF!,"&gt;="&amp;$A8,#REF!,"&lt;"&amp;$A9,#REF!,"收入")-SUMIFS(#REF!,#REF!,H$2,#REF!,"&gt;="&amp;$A8,#REF!,"&lt;"&amp;$A9,#REF!,"支出")</f>
        <v>#REF!</v>
      </c>
      <c r="I8" s="21" t="e">
        <f>SUMIFS(#REF!,#REF!,I$2,#REF!,"&gt;="&amp;$A8,#REF!,"&lt;"&amp;$A9,#REF!,"收入")-SUMIFS(#REF!,#REF!,I$2,#REF!,"&gt;="&amp;$A8,#REF!,"&lt;"&amp;$A9,#REF!,"支出")</f>
        <v>#REF!</v>
      </c>
      <c r="J8" s="21" t="e">
        <f>SUMIFS(#REF!,#REF!,J$2,#REF!,"&gt;="&amp;$A8,#REF!,"&lt;"&amp;$A9,#REF!,"收入")-SUMIFS(#REF!,#REF!,J$2,#REF!,"&gt;="&amp;$A8,#REF!,"&lt;"&amp;$A9,#REF!,"支出")</f>
        <v>#REF!</v>
      </c>
      <c r="K8" s="26" t="e">
        <f t="shared" si="0"/>
        <v>#REF!</v>
      </c>
      <c r="L8" s="22" t="e">
        <f>SUMIFS(#REF!,#REF!,L$2,#REF!,"&gt;="&amp;$A8,#REF!,"&lt;"&amp;$A9,#REF!,"收入")</f>
        <v>#REF!</v>
      </c>
      <c r="M8" s="23" t="e">
        <f t="shared" si="1"/>
        <v>#REF!</v>
      </c>
      <c r="N8" s="24"/>
      <c r="O8" s="31" t="s">
        <v>6</v>
      </c>
      <c r="P8" s="29" t="e">
        <f>COUNTIF(#REF!,"支付宝")-COUNTIFS(#REF!,"支付宝",#REF!,"人情")</f>
        <v>#REF!</v>
      </c>
      <c r="Q8" s="30" t="e">
        <f>SUMIFS(#REF!,#REF!,"支付宝",#REF!,"收入")-SUMIFS(#REF!,#REF!,"支付宝",#REF!,"支出")</f>
        <v>#REF!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ht="16.3">
      <c r="A9" s="20">
        <v>44958</v>
      </c>
      <c r="B9" s="21" t="e">
        <f>SUMIFS(#REF!,#REF!,B$2,#REF!,"&gt;="&amp;$A9,#REF!,"&lt;"&amp;$A10,#REF!,"收入")-SUMIFS(#REF!,#REF!,B$2,#REF!,"&gt;="&amp;$A9,#REF!,"&lt;"&amp;$A10,#REF!,"支出")</f>
        <v>#REF!</v>
      </c>
      <c r="C9" s="21" t="e">
        <f>SUMIFS(#REF!,#REF!,C$2,#REF!,"&gt;="&amp;$A9,#REF!,"&lt;"&amp;$A10,#REF!,"收入")-SUMIFS(#REF!,#REF!,C$2,#REF!,"&gt;="&amp;$A9,#REF!,"&lt;"&amp;$A10,#REF!,"支出")</f>
        <v>#REF!</v>
      </c>
      <c r="D9" s="21" t="e">
        <f>SUMIFS(#REF!,#REF!,D$2,#REF!,"&gt;="&amp;$A9,#REF!,"&lt;"&amp;$A10,#REF!,"收入")-SUMIFS(#REF!,#REF!,D$2,#REF!,"&gt;="&amp;$A9,#REF!,"&lt;"&amp;$A10,#REF!,"支出")</f>
        <v>#REF!</v>
      </c>
      <c r="E9" s="21" t="e">
        <f>SUMIFS(#REF!,#REF!,E$2,#REF!,"&gt;="&amp;$A9,#REF!,"&lt;"&amp;$A10,#REF!,"收入")-SUMIFS(#REF!,#REF!,E$2,#REF!,"&gt;="&amp;$A9,#REF!,"&lt;"&amp;$A10,#REF!,"支出")</f>
        <v>#REF!</v>
      </c>
      <c r="F9" s="21" t="e">
        <f>SUMIFS(#REF!,#REF!,F$2,#REF!,"&gt;="&amp;$A9,#REF!,"&lt;"&amp;$A10,#REF!,"收入")-SUMIFS(#REF!,#REF!,F$2,#REF!,"&gt;="&amp;$A9,#REF!,"&lt;"&amp;$A10,#REF!,"支出")</f>
        <v>#REF!</v>
      </c>
      <c r="G9" s="21" t="e">
        <f>SUMIFS(#REF!,#REF!,G$2,#REF!,"&gt;="&amp;$A9,#REF!,"&lt;"&amp;$A10,#REF!,"收入")-SUMIFS(#REF!,#REF!,G$2,#REF!,"&gt;="&amp;$A9,#REF!,"&lt;"&amp;$A10,#REF!,"支出")</f>
        <v>#REF!</v>
      </c>
      <c r="H9" s="21" t="e">
        <f>SUMIFS(#REF!,#REF!,H$2,#REF!,"&gt;="&amp;$A9,#REF!,"&lt;"&amp;$A10,#REF!,"收入")-SUMIFS(#REF!,#REF!,H$2,#REF!,"&gt;="&amp;$A9,#REF!,"&lt;"&amp;$A10,#REF!,"支出")</f>
        <v>#REF!</v>
      </c>
      <c r="I9" s="21" t="e">
        <f>SUMIFS(#REF!,#REF!,I$2,#REF!,"&gt;="&amp;$A9,#REF!,"&lt;"&amp;$A10,#REF!,"收入")-SUMIFS(#REF!,#REF!,I$2,#REF!,"&gt;="&amp;$A9,#REF!,"&lt;"&amp;$A10,#REF!,"支出")</f>
        <v>#REF!</v>
      </c>
      <c r="J9" s="21" t="e">
        <f>SUMIFS(#REF!,#REF!,J$2,#REF!,"&gt;="&amp;$A9,#REF!,"&lt;"&amp;$A10,#REF!,"收入")-SUMIFS(#REF!,#REF!,J$2,#REF!,"&gt;="&amp;$A9,#REF!,"&lt;"&amp;$A10,#REF!,"支出")</f>
        <v>#REF!</v>
      </c>
      <c r="K9" s="21" t="e">
        <f t="shared" ref="K9:K13" si="2">ABS(SUM(C9:I9)+$P$3)</f>
        <v>#REF!</v>
      </c>
      <c r="L9" s="22" t="e">
        <f>SUMIFS(#REF!,#REF!,L$2,#REF!,"&gt;="&amp;$A9,#REF!,"&lt;"&amp;$A10,#REF!,"收入")</f>
        <v>#REF!</v>
      </c>
      <c r="M9" s="23" t="e">
        <f t="shared" ref="M9:M13" si="3">SUM(B9:I9)+L9</f>
        <v>#REF!</v>
      </c>
      <c r="N9" s="24"/>
      <c r="O9" s="32" t="s">
        <v>15</v>
      </c>
      <c r="P9" s="29" t="e">
        <f>COUNTIF(#REF!,"亲属卡")-COUNTIFS(#REF!,"亲属卡",#REF!,"人情")</f>
        <v>#REF!</v>
      </c>
      <c r="Q9" s="30" t="e">
        <f>SUMIFS(#REF!,#REF!,"亲属卡",#REF!,"收入")-SUMIFS(#REF!,#REF!,"亲属卡",#REF!,"支出")</f>
        <v>#REF!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ht="16.3">
      <c r="A10" s="20">
        <v>44986</v>
      </c>
      <c r="B10" s="21" t="e">
        <f>SUMIFS(#REF!,#REF!,B$2,#REF!,"&gt;="&amp;$A10,#REF!,"&lt;"&amp;$A11,#REF!,"收入")-SUMIFS(#REF!,#REF!,B$2,#REF!,"&gt;="&amp;$A10,#REF!,"&lt;"&amp;$A11,#REF!,"支出")</f>
        <v>#REF!</v>
      </c>
      <c r="C10" s="21" t="e">
        <f>SUMIFS(#REF!,#REF!,C$2,#REF!,"&gt;="&amp;$A10,#REF!,"&lt;"&amp;$A11,#REF!,"收入")-SUMIFS(#REF!,#REF!,C$2,#REF!,"&gt;="&amp;$A10,#REF!,"&lt;"&amp;$A11,#REF!,"支出")</f>
        <v>#REF!</v>
      </c>
      <c r="D10" s="21" t="e">
        <f>SUMIFS(#REF!,#REF!,D$2,#REF!,"&gt;="&amp;$A10,#REF!,"&lt;"&amp;$A11,#REF!,"收入")-SUMIFS(#REF!,#REF!,D$2,#REF!,"&gt;="&amp;$A10,#REF!,"&lt;"&amp;$A11,#REF!,"支出")</f>
        <v>#REF!</v>
      </c>
      <c r="E10" s="21" t="e">
        <f>SUMIFS(#REF!,#REF!,E$2,#REF!,"&gt;="&amp;$A10,#REF!,"&lt;"&amp;$A11,#REF!,"收入")-SUMIFS(#REF!,#REF!,E$2,#REF!,"&gt;="&amp;$A10,#REF!,"&lt;"&amp;$A11,#REF!,"支出")</f>
        <v>#REF!</v>
      </c>
      <c r="F10" s="21" t="e">
        <f>SUMIFS(#REF!,#REF!,F$2,#REF!,"&gt;="&amp;$A10,#REF!,"&lt;"&amp;$A11,#REF!,"收入")-SUMIFS(#REF!,#REF!,F$2,#REF!,"&gt;="&amp;$A10,#REF!,"&lt;"&amp;$A11,#REF!,"支出")</f>
        <v>#REF!</v>
      </c>
      <c r="G10" s="21" t="e">
        <f>SUMIFS(#REF!,#REF!,G$2,#REF!,"&gt;="&amp;$A10,#REF!,"&lt;"&amp;$A11,#REF!,"收入")-SUMIFS(#REF!,#REF!,G$2,#REF!,"&gt;="&amp;$A10,#REF!,"&lt;"&amp;$A11,#REF!,"支出")</f>
        <v>#REF!</v>
      </c>
      <c r="H10" s="21" t="e">
        <f>SUMIFS(#REF!,#REF!,H$2,#REF!,"&gt;="&amp;$A10,#REF!,"&lt;"&amp;$A11,#REF!,"收入")-SUMIFS(#REF!,#REF!,H$2,#REF!,"&gt;="&amp;$A10,#REF!,"&lt;"&amp;$A11,#REF!,"支出")</f>
        <v>#REF!</v>
      </c>
      <c r="I10" s="21" t="e">
        <f>SUMIFS(#REF!,#REF!,I$2,#REF!,"&gt;="&amp;$A10,#REF!,"&lt;"&amp;$A11,#REF!,"收入")-SUMIFS(#REF!,#REF!,I$2,#REF!,"&gt;="&amp;$A10,#REF!,"&lt;"&amp;$A11,#REF!,"支出")</f>
        <v>#REF!</v>
      </c>
      <c r="J10" s="21" t="e">
        <f>SUMIFS(#REF!,#REF!,J$2,#REF!,"&gt;="&amp;$A10,#REF!,"&lt;"&amp;$A11,#REF!,"收入")-SUMIFS(#REF!,#REF!,J$2,#REF!,"&gt;="&amp;$A10,#REF!,"&lt;"&amp;$A11,#REF!,"支出")</f>
        <v>#REF!</v>
      </c>
      <c r="K10" s="26" t="e">
        <f t="shared" si="2"/>
        <v>#REF!</v>
      </c>
      <c r="L10" s="22" t="e">
        <f>SUMIFS(#REF!,#REF!,L$2,#REF!,"&gt;="&amp;$A10,#REF!,"&lt;"&amp;$A11,#REF!,"收入")</f>
        <v>#REF!</v>
      </c>
      <c r="M10" s="23" t="e">
        <f t="shared" si="3"/>
        <v>#REF!</v>
      </c>
      <c r="N10" s="24"/>
      <c r="O10" s="33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>
      <c r="A11" s="20">
        <v>45017</v>
      </c>
      <c r="B11" s="21" t="e">
        <f>SUMIFS(#REF!,#REF!,B$2,#REF!,"&gt;="&amp;$A11,#REF!,"&lt;"&amp;$A12,#REF!,"收入")-SUMIFS(#REF!,#REF!,B$2,#REF!,"&gt;="&amp;$A11,#REF!,"&lt;"&amp;$A12,#REF!,"支出")</f>
        <v>#REF!</v>
      </c>
      <c r="C11" s="21" t="e">
        <f>SUMIFS(#REF!,#REF!,C$2,#REF!,"&gt;="&amp;$A11,#REF!,"&lt;"&amp;$A12,#REF!,"收入")-SUMIFS(#REF!,#REF!,C$2,#REF!,"&gt;="&amp;$A11,#REF!,"&lt;"&amp;$A12,#REF!,"支出")</f>
        <v>#REF!</v>
      </c>
      <c r="D11" s="21" t="e">
        <f>SUMIFS(#REF!,#REF!,D$2,#REF!,"&gt;="&amp;$A11,#REF!,"&lt;"&amp;$A12,#REF!,"收入")-SUMIFS(#REF!,#REF!,D$2,#REF!,"&gt;="&amp;$A11,#REF!,"&lt;"&amp;$A12,#REF!,"支出")</f>
        <v>#REF!</v>
      </c>
      <c r="E11" s="21" t="e">
        <f>SUMIFS(#REF!,#REF!,E$2,#REF!,"&gt;="&amp;$A11,#REF!,"&lt;"&amp;$A12,#REF!,"收入")-SUMIFS(#REF!,#REF!,E$2,#REF!,"&gt;="&amp;$A11,#REF!,"&lt;"&amp;$A12,#REF!,"支出")</f>
        <v>#REF!</v>
      </c>
      <c r="F11" s="21" t="e">
        <f>SUMIFS(#REF!,#REF!,F$2,#REF!,"&gt;="&amp;$A11,#REF!,"&lt;"&amp;$A12,#REF!,"收入")-SUMIFS(#REF!,#REF!,F$2,#REF!,"&gt;="&amp;$A11,#REF!,"&lt;"&amp;$A12,#REF!,"支出")</f>
        <v>#REF!</v>
      </c>
      <c r="G11" s="21" t="e">
        <f>SUMIFS(#REF!,#REF!,G$2,#REF!,"&gt;="&amp;$A11,#REF!,"&lt;"&amp;$A12,#REF!,"收入")-SUMIFS(#REF!,#REF!,G$2,#REF!,"&gt;="&amp;$A11,#REF!,"&lt;"&amp;$A12,#REF!,"支出")</f>
        <v>#REF!</v>
      </c>
      <c r="H11" s="21" t="e">
        <f>SUMIFS(#REF!,#REF!,H$2,#REF!,"&gt;="&amp;$A11,#REF!,"&lt;"&amp;$A12,#REF!,"收入")-SUMIFS(#REF!,#REF!,H$2,#REF!,"&gt;="&amp;$A11,#REF!,"&lt;"&amp;$A12,#REF!,"支出")</f>
        <v>#REF!</v>
      </c>
      <c r="I11" s="21" t="e">
        <f>SUMIFS(#REF!,#REF!,I$2,#REF!,"&gt;="&amp;$A11,#REF!,"&lt;"&amp;$A12,#REF!,"收入")-SUMIFS(#REF!,#REF!,I$2,#REF!,"&gt;="&amp;$A11,#REF!,"&lt;"&amp;$A12,#REF!,"支出")</f>
        <v>#REF!</v>
      </c>
      <c r="J11" s="21" t="e">
        <f>SUMIFS(#REF!,#REF!,J$2,#REF!,"&gt;="&amp;$A11,#REF!,"&lt;"&amp;$A12,#REF!,"收入")-SUMIFS(#REF!,#REF!,J$2,#REF!,"&gt;="&amp;$A11,#REF!,"&lt;"&amp;$A12,#REF!,"支出")</f>
        <v>#REF!</v>
      </c>
      <c r="K11" s="26" t="e">
        <f t="shared" si="2"/>
        <v>#REF!</v>
      </c>
      <c r="L11" s="22" t="e">
        <f>SUMIFS(#REF!,#REF!,L$2,#REF!,"&gt;="&amp;$A11,#REF!,"&lt;"&amp;$A12,#REF!,"收入")</f>
        <v>#REF!</v>
      </c>
      <c r="M11" s="23" t="e">
        <f t="shared" si="3"/>
        <v>#REF!</v>
      </c>
      <c r="N11" s="24"/>
      <c r="O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>
      <c r="A12" s="20">
        <v>45047</v>
      </c>
      <c r="B12" s="21" t="e">
        <f>SUMIFS(#REF!,#REF!,B$2,#REF!,"&gt;="&amp;$A12,#REF!,"&lt;"&amp;$A13,#REF!,"收入")-SUMIFS(#REF!,#REF!,B$2,#REF!,"&gt;="&amp;$A12,#REF!,"&lt;"&amp;$A13,#REF!,"支出")</f>
        <v>#REF!</v>
      </c>
      <c r="C12" s="21" t="e">
        <f>SUMIFS(#REF!,#REF!,C$2,#REF!,"&gt;="&amp;$A12,#REF!,"&lt;"&amp;$A13,#REF!,"收入")-SUMIFS(#REF!,#REF!,C$2,#REF!,"&gt;="&amp;$A12,#REF!,"&lt;"&amp;$A13,#REF!,"支出")</f>
        <v>#REF!</v>
      </c>
      <c r="D12" s="21" t="e">
        <f>SUMIFS(#REF!,#REF!,D$2,#REF!,"&gt;="&amp;$A12,#REF!,"&lt;"&amp;$A13,#REF!,"收入")-SUMIFS(#REF!,#REF!,D$2,#REF!,"&gt;="&amp;$A12,#REF!,"&lt;"&amp;$A13,#REF!,"支出")</f>
        <v>#REF!</v>
      </c>
      <c r="E12" s="21" t="e">
        <f>SUMIFS(#REF!,#REF!,E$2,#REF!,"&gt;="&amp;$A12,#REF!,"&lt;"&amp;$A13,#REF!,"收入")-SUMIFS(#REF!,#REF!,E$2,#REF!,"&gt;="&amp;$A12,#REF!,"&lt;"&amp;$A13,#REF!,"支出")</f>
        <v>#REF!</v>
      </c>
      <c r="F12" s="21" t="e">
        <f>SUMIFS(#REF!,#REF!,F$2,#REF!,"&gt;="&amp;$A12,#REF!,"&lt;"&amp;$A13,#REF!,"收入")-SUMIFS(#REF!,#REF!,F$2,#REF!,"&gt;="&amp;$A12,#REF!,"&lt;"&amp;$A13,#REF!,"支出")</f>
        <v>#REF!</v>
      </c>
      <c r="G12" s="21" t="e">
        <f>SUMIFS(#REF!,#REF!,G$2,#REF!,"&gt;="&amp;$A12,#REF!,"&lt;"&amp;$A13,#REF!,"收入")-SUMIFS(#REF!,#REF!,G$2,#REF!,"&gt;="&amp;$A12,#REF!,"&lt;"&amp;$A13,#REF!,"支出")</f>
        <v>#REF!</v>
      </c>
      <c r="H12" s="21" t="e">
        <f>SUMIFS(#REF!,#REF!,H$2,#REF!,"&gt;="&amp;$A12,#REF!,"&lt;"&amp;$A13,#REF!,"收入")-SUMIFS(#REF!,#REF!,H$2,#REF!,"&gt;="&amp;$A12,#REF!,"&lt;"&amp;$A13,#REF!,"支出")</f>
        <v>#REF!</v>
      </c>
      <c r="I12" s="21" t="e">
        <f>SUMIFS(#REF!,#REF!,I$2,#REF!,"&gt;="&amp;$A12,#REF!,"&lt;"&amp;$A13,#REF!,"收入")-SUMIFS(#REF!,#REF!,I$2,#REF!,"&gt;="&amp;$A12,#REF!,"&lt;"&amp;$A13,#REF!,"支出")</f>
        <v>#REF!</v>
      </c>
      <c r="J12" s="21" t="e">
        <f>SUMIFS(#REF!,#REF!,J$2,#REF!,"&gt;="&amp;$A12,#REF!,"&lt;"&amp;$A13,#REF!,"收入")-SUMIFS(#REF!,#REF!,J$2,#REF!,"&gt;="&amp;$A12,#REF!,"&lt;"&amp;$A13,#REF!,"支出")</f>
        <v>#REF!</v>
      </c>
      <c r="K12" s="26" t="e">
        <f t="shared" si="2"/>
        <v>#REF!</v>
      </c>
      <c r="L12" s="22" t="e">
        <f>SUMIFS(#REF!,#REF!,L$2,#REF!,"&gt;="&amp;$A12,#REF!,"&lt;"&amp;$A13,#REF!,"收入")</f>
        <v>#REF!</v>
      </c>
      <c r="M12" s="23" t="e">
        <f t="shared" si="3"/>
        <v>#REF!</v>
      </c>
      <c r="N12" s="24"/>
      <c r="O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>
      <c r="A13" s="20">
        <v>45078</v>
      </c>
      <c r="B13" s="21" t="e">
        <f>SUMIFS(#REF!,#REF!,B$2,#REF!,"&gt;="&amp;$A13,#REF!,"&lt;"&amp;$A14,#REF!,"收入")-SUMIFS(#REF!,#REF!,B$2,#REF!,"&gt;="&amp;$A13,#REF!,"&lt;"&amp;$A14,#REF!,"支出")</f>
        <v>#REF!</v>
      </c>
      <c r="C13" s="21" t="e">
        <f>SUMIFS(#REF!,#REF!,C$2,#REF!,"&gt;="&amp;$A13,#REF!,"&lt;"&amp;$A14,#REF!,"收入")-SUMIFS(#REF!,#REF!,C$2,#REF!,"&gt;="&amp;$A13,#REF!,"&lt;"&amp;$A14,#REF!,"支出")</f>
        <v>#REF!</v>
      </c>
      <c r="D13" s="21" t="e">
        <f>SUMIFS(#REF!,#REF!,D$2,#REF!,"&gt;="&amp;$A13,#REF!,"&lt;"&amp;$A14,#REF!,"收入")-SUMIFS(#REF!,#REF!,D$2,#REF!,"&gt;="&amp;$A13,#REF!,"&lt;"&amp;$A14,#REF!,"支出")</f>
        <v>#REF!</v>
      </c>
      <c r="E13" s="21" t="e">
        <f>SUMIFS(#REF!,#REF!,E$2,#REF!,"&gt;="&amp;$A13,#REF!,"&lt;"&amp;$A14,#REF!,"收入")-SUMIFS(#REF!,#REF!,E$2,#REF!,"&gt;="&amp;$A13,#REF!,"&lt;"&amp;$A14,#REF!,"支出")</f>
        <v>#REF!</v>
      </c>
      <c r="F13" s="21" t="e">
        <f>SUMIFS(#REF!,#REF!,F$2,#REF!,"&gt;="&amp;$A13,#REF!,"&lt;"&amp;$A14,#REF!,"收入")-SUMIFS(#REF!,#REF!,F$2,#REF!,"&gt;="&amp;$A13,#REF!,"&lt;"&amp;$A14,#REF!,"支出")</f>
        <v>#REF!</v>
      </c>
      <c r="G13" s="21" t="e">
        <f>SUMIFS(#REF!,#REF!,G$2,#REF!,"&gt;="&amp;$A13,#REF!,"&lt;"&amp;$A14,#REF!,"收入")-SUMIFS(#REF!,#REF!,G$2,#REF!,"&gt;="&amp;$A13,#REF!,"&lt;"&amp;$A14,#REF!,"支出")</f>
        <v>#REF!</v>
      </c>
      <c r="H13" s="21" t="e">
        <f>SUMIFS(#REF!,#REF!,H$2,#REF!,"&gt;="&amp;$A13,#REF!,"&lt;"&amp;$A14,#REF!,"收入")-SUMIFS(#REF!,#REF!,H$2,#REF!,"&gt;="&amp;$A13,#REF!,"&lt;"&amp;$A14,#REF!,"支出")</f>
        <v>#REF!</v>
      </c>
      <c r="I13" s="21" t="e">
        <f>SUMIFS(#REF!,#REF!,I$2,#REF!,"&gt;="&amp;$A13,#REF!,"&lt;"&amp;$A14,#REF!,"收入")-SUMIFS(#REF!,#REF!,I$2,#REF!,"&gt;="&amp;$A13,#REF!,"&lt;"&amp;$A14,#REF!,"支出")</f>
        <v>#REF!</v>
      </c>
      <c r="J13" s="21" t="e">
        <f>SUMIFS(#REF!,#REF!,J$2,#REF!,"&gt;="&amp;$A13,#REF!,"&lt;"&amp;$A14,#REF!,"收入")-SUMIFS(#REF!,#REF!,J$2,#REF!,"&gt;="&amp;$A13,#REF!,"&lt;"&amp;$A14,#REF!,"支出")</f>
        <v>#REF!</v>
      </c>
      <c r="K13" s="26" t="e">
        <f t="shared" si="2"/>
        <v>#REF!</v>
      </c>
      <c r="L13" s="22" t="e">
        <f>SUMIFS(#REF!,#REF!,L$2,#REF!,"&gt;="&amp;$A13,#REF!,"&lt;"&amp;$A14,#REF!,"收入")</f>
        <v>#REF!</v>
      </c>
      <c r="M13" s="23" t="e">
        <f t="shared" si="3"/>
        <v>#REF!</v>
      </c>
      <c r="N13" s="24"/>
      <c r="O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>
      <c r="A14" s="20">
        <v>45108</v>
      </c>
      <c r="B14" s="21"/>
      <c r="C14" s="21"/>
      <c r="D14" s="21"/>
      <c r="E14" s="21"/>
      <c r="F14" s="21"/>
      <c r="G14" s="21"/>
      <c r="H14" s="21"/>
      <c r="I14" s="21"/>
      <c r="J14" s="21"/>
      <c r="K14" s="34"/>
      <c r="L14" s="22"/>
      <c r="M14" s="23"/>
      <c r="N14" s="24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>
      <c r="A15" s="20">
        <v>45139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3"/>
      <c r="N15" s="24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>
      <c r="A16" s="20">
        <v>45170</v>
      </c>
      <c r="B16" s="21"/>
      <c r="C16" s="21"/>
      <c r="D16" s="21"/>
      <c r="E16" s="21"/>
      <c r="F16" s="21"/>
      <c r="G16" s="21"/>
      <c r="H16" s="21"/>
      <c r="I16" s="22"/>
      <c r="J16" s="21"/>
      <c r="K16" s="21"/>
      <c r="L16" s="22"/>
      <c r="M16" s="23"/>
      <c r="N16" s="24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>
      <c r="A17" s="20">
        <v>45200</v>
      </c>
      <c r="B17" s="21"/>
      <c r="C17" s="21"/>
      <c r="D17" s="21"/>
      <c r="E17" s="21"/>
      <c r="F17" s="21"/>
      <c r="G17" s="21"/>
      <c r="H17" s="21"/>
      <c r="I17" s="22"/>
      <c r="J17" s="21"/>
      <c r="K17" s="21"/>
      <c r="L17" s="22"/>
      <c r="M17" s="23"/>
      <c r="N17" s="2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>
      <c r="A18" s="20">
        <v>45231</v>
      </c>
      <c r="B18" s="21"/>
      <c r="C18" s="21"/>
      <c r="D18" s="21"/>
      <c r="E18" s="21"/>
      <c r="F18" s="21"/>
      <c r="G18" s="21"/>
      <c r="H18" s="21"/>
      <c r="I18" s="22"/>
      <c r="J18" s="21"/>
      <c r="K18" s="21"/>
      <c r="L18" s="22"/>
      <c r="M18" s="23"/>
      <c r="N18" s="24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>
      <c r="A19" s="20">
        <v>45261</v>
      </c>
      <c r="B19" s="21"/>
      <c r="C19" s="21"/>
      <c r="D19" s="21"/>
      <c r="E19" s="21"/>
      <c r="F19" s="21"/>
      <c r="G19" s="21"/>
      <c r="H19" s="21"/>
      <c r="I19" s="22"/>
      <c r="J19" s="21"/>
      <c r="K19" s="21"/>
      <c r="L19" s="22"/>
      <c r="M19" s="23"/>
      <c r="N19" s="24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>
      <c r="A20" s="20">
        <v>45292</v>
      </c>
      <c r="B20" s="21"/>
      <c r="C20" s="21"/>
      <c r="D20" s="21"/>
      <c r="E20" s="21"/>
      <c r="F20" s="21"/>
      <c r="G20" s="21"/>
      <c r="H20" s="21"/>
      <c r="I20" s="22"/>
      <c r="J20" s="21"/>
      <c r="K20" s="21"/>
      <c r="L20" s="22"/>
      <c r="M20" s="23"/>
      <c r="N20" s="24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>
      <c r="A21" s="20">
        <v>45323</v>
      </c>
      <c r="B21" s="21"/>
      <c r="C21" s="21"/>
      <c r="D21" s="21"/>
      <c r="E21" s="21"/>
      <c r="F21" s="21"/>
      <c r="G21" s="21"/>
      <c r="H21" s="21"/>
      <c r="I21" s="22"/>
      <c r="J21" s="21"/>
      <c r="K21" s="21"/>
      <c r="L21" s="22"/>
      <c r="M21" s="23"/>
      <c r="N21" s="24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>
      <c r="A22" s="20">
        <v>45352</v>
      </c>
      <c r="B22" s="21"/>
      <c r="C22" s="21"/>
      <c r="D22" s="21"/>
      <c r="E22" s="21"/>
      <c r="F22" s="21"/>
      <c r="G22" s="21"/>
      <c r="H22" s="21"/>
      <c r="I22" s="22"/>
      <c r="J22" s="21"/>
      <c r="K22" s="21"/>
      <c r="L22" s="22"/>
      <c r="M22" s="23"/>
      <c r="N22" s="24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>
      <c r="A23" s="20">
        <v>45383</v>
      </c>
      <c r="B23" s="21"/>
      <c r="C23" s="21"/>
      <c r="D23" s="21"/>
      <c r="E23" s="21"/>
      <c r="F23" s="21"/>
      <c r="G23" s="21"/>
      <c r="H23" s="21"/>
      <c r="I23" s="22"/>
      <c r="J23" s="21"/>
      <c r="K23" s="21"/>
      <c r="L23" s="22"/>
      <c r="M23" s="23"/>
      <c r="N23" s="24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>
      <c r="A24" s="20">
        <v>45413</v>
      </c>
      <c r="B24" s="21"/>
      <c r="C24" s="21"/>
      <c r="D24" s="21"/>
      <c r="E24" s="21"/>
      <c r="F24" s="21"/>
      <c r="G24" s="21"/>
      <c r="H24" s="21"/>
      <c r="I24" s="22"/>
      <c r="J24" s="21"/>
      <c r="K24" s="21"/>
      <c r="L24" s="22"/>
      <c r="M24" s="23"/>
      <c r="N24" s="24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>
      <c r="A25" s="35">
        <v>45444</v>
      </c>
      <c r="B25" s="36"/>
      <c r="C25" s="21"/>
      <c r="D25" s="21"/>
      <c r="E25" s="21"/>
      <c r="F25" s="21"/>
      <c r="G25" s="21"/>
      <c r="H25" s="21"/>
      <c r="I25" s="22"/>
      <c r="J25" s="21"/>
      <c r="K25" s="21"/>
      <c r="L25" s="22"/>
      <c r="M25" s="23"/>
      <c r="N25" s="24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>
      <c r="A26" s="20">
        <v>45474</v>
      </c>
      <c r="B26" s="21"/>
      <c r="C26" s="21"/>
      <c r="D26" s="21"/>
      <c r="E26" s="21"/>
      <c r="F26" s="21"/>
      <c r="G26" s="21"/>
      <c r="H26" s="21"/>
      <c r="I26" s="22"/>
      <c r="J26" s="21"/>
      <c r="K26" s="21"/>
      <c r="L26" s="22"/>
      <c r="M26" s="23"/>
      <c r="N26" s="24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>
      <c r="N27" s="24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>
      <c r="A28" s="37" t="s">
        <v>30</v>
      </c>
      <c r="B28" s="38" t="e">
        <f t="shared" ref="B28:M28" si="4">SUM(B3:B26)</f>
        <v>#REF!</v>
      </c>
      <c r="C28" s="38" t="e">
        <f t="shared" si="4"/>
        <v>#REF!</v>
      </c>
      <c r="D28" s="38" t="e">
        <f t="shared" si="4"/>
        <v>#REF!</v>
      </c>
      <c r="E28" s="38" t="e">
        <f t="shared" si="4"/>
        <v>#REF!</v>
      </c>
      <c r="F28" s="38" t="e">
        <f t="shared" si="4"/>
        <v>#REF!</v>
      </c>
      <c r="G28" s="38" t="e">
        <f t="shared" si="4"/>
        <v>#REF!</v>
      </c>
      <c r="H28" s="38" t="e">
        <f t="shared" si="4"/>
        <v>#REF!</v>
      </c>
      <c r="I28" s="38" t="e">
        <f t="shared" si="4"/>
        <v>#REF!</v>
      </c>
      <c r="J28" s="38" t="e">
        <f t="shared" si="4"/>
        <v>#REF!</v>
      </c>
      <c r="K28" s="38" t="e">
        <f t="shared" si="4"/>
        <v>#REF!</v>
      </c>
      <c r="L28" s="38" t="e">
        <f t="shared" si="4"/>
        <v>#REF!</v>
      </c>
      <c r="M28" s="38" t="e">
        <f t="shared" si="4"/>
        <v>#REF!</v>
      </c>
      <c r="N28" s="24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>
      <c r="A29" s="39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40"/>
      <c r="N29" s="24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>
      <c r="A30" s="39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40"/>
      <c r="N30" s="24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>
      <c r="A31" s="8"/>
      <c r="B31" s="8"/>
      <c r="C31" s="8"/>
      <c r="D31" s="8"/>
      <c r="E31" s="8"/>
      <c r="F31" s="8"/>
      <c r="G31" s="8"/>
      <c r="H31" s="8"/>
      <c r="I31" s="8"/>
      <c r="J31" s="8"/>
      <c r="K31" s="41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>
      <c r="A32" s="8"/>
      <c r="B32" s="8"/>
      <c r="C32" s="8"/>
      <c r="D32" s="8"/>
      <c r="E32" s="8"/>
      <c r="F32" s="8"/>
      <c r="G32" s="8"/>
      <c r="H32" s="8"/>
      <c r="I32" s="8"/>
      <c r="J32" s="8"/>
      <c r="K32" s="42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16.3">
      <c r="A33" s="43"/>
      <c r="B33" s="8"/>
      <c r="C33" s="8"/>
      <c r="D33" s="8"/>
      <c r="E33" s="8"/>
      <c r="F33" s="8"/>
      <c r="G33" s="8"/>
      <c r="H33" s="8"/>
      <c r="I33" s="8"/>
      <c r="J33" s="8"/>
      <c r="K33" s="42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6.3">
      <c r="A34" s="44"/>
      <c r="B34" s="8"/>
      <c r="C34" s="8"/>
      <c r="D34" s="8"/>
      <c r="E34" s="8"/>
      <c r="F34" s="8"/>
      <c r="G34" s="8"/>
      <c r="H34" s="8"/>
      <c r="I34" s="8"/>
      <c r="J34" s="8"/>
      <c r="K34" s="4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>
      <c r="A35" s="46"/>
      <c r="B35" s="8"/>
      <c r="C35" s="8"/>
      <c r="D35" s="8"/>
      <c r="E35" s="8"/>
      <c r="F35" s="8"/>
      <c r="G35" s="8"/>
      <c r="H35" s="8"/>
      <c r="I35" s="8"/>
      <c r="J35" s="8"/>
      <c r="K35" s="42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>
      <c r="A36" s="46"/>
      <c r="B36" s="8"/>
      <c r="C36" s="8"/>
      <c r="D36" s="8"/>
      <c r="E36" s="8"/>
      <c r="F36" s="8"/>
      <c r="G36" s="8"/>
      <c r="H36" s="8"/>
      <c r="I36" s="8"/>
      <c r="J36" s="8"/>
      <c r="K36" s="42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>
      <c r="A37" s="46"/>
      <c r="B37" s="8"/>
      <c r="C37" s="8"/>
      <c r="D37" s="8"/>
      <c r="E37" s="8"/>
      <c r="F37" s="8"/>
      <c r="G37" s="8"/>
      <c r="H37" s="8"/>
      <c r="I37" s="8"/>
      <c r="J37" s="8"/>
      <c r="K37" s="42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8"/>
      <c r="L38" s="47"/>
      <c r="M38" s="4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8"/>
      <c r="L39" s="47"/>
      <c r="M39" s="4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>
      <c r="A40" s="46"/>
      <c r="B40" s="8"/>
      <c r="C40" s="8"/>
      <c r="D40" s="8"/>
      <c r="E40" s="8"/>
      <c r="F40" s="8"/>
      <c r="G40" s="8"/>
      <c r="H40" s="8"/>
      <c r="I40" s="8"/>
      <c r="J40" s="8"/>
      <c r="K40" s="42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>
      <c r="A41" s="46"/>
      <c r="B41" s="8"/>
      <c r="C41" s="8"/>
      <c r="D41" s="8"/>
      <c r="E41" s="8"/>
      <c r="F41" s="8"/>
      <c r="G41" s="8"/>
      <c r="H41" s="8"/>
      <c r="I41" s="8"/>
      <c r="J41" s="8"/>
      <c r="K41" s="42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>
      <c r="A42" s="46"/>
      <c r="B42" s="8"/>
      <c r="C42" s="8"/>
      <c r="D42" s="8"/>
      <c r="E42" s="8"/>
      <c r="F42" s="8"/>
      <c r="G42" s="8"/>
      <c r="H42" s="8"/>
      <c r="I42" s="8"/>
      <c r="J42" s="8"/>
      <c r="K42" s="42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>
      <c r="A43" s="46"/>
      <c r="B43" s="8"/>
      <c r="C43" s="8"/>
      <c r="D43" s="8"/>
      <c r="E43" s="8"/>
      <c r="F43" s="8"/>
      <c r="G43" s="8"/>
      <c r="H43" s="8"/>
      <c r="I43" s="8"/>
      <c r="J43" s="8"/>
      <c r="K43" s="42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>
      <c r="A44" s="46"/>
      <c r="B44" s="8"/>
      <c r="C44" s="8"/>
      <c r="D44" s="8"/>
      <c r="E44" s="8"/>
      <c r="F44" s="8"/>
      <c r="G44" s="8"/>
      <c r="H44" s="8"/>
      <c r="I44" s="8"/>
      <c r="J44" s="8"/>
      <c r="K44" s="42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>
      <c r="A45" s="46"/>
      <c r="B45" s="8"/>
      <c r="C45" s="8"/>
      <c r="D45" s="8"/>
      <c r="E45" s="8"/>
      <c r="F45" s="8"/>
      <c r="G45" s="8"/>
      <c r="H45" s="8"/>
      <c r="I45" s="8"/>
      <c r="J45" s="8"/>
      <c r="K45" s="42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>
      <c r="A46" s="46"/>
      <c r="B46" s="8"/>
      <c r="C46" s="8"/>
      <c r="D46" s="8"/>
      <c r="E46" s="8"/>
      <c r="F46" s="8"/>
      <c r="G46" s="8"/>
      <c r="H46" s="8"/>
      <c r="I46" s="8"/>
      <c r="J46" s="8"/>
      <c r="K46" s="42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>
      <c r="A47" s="46"/>
      <c r="B47" s="8"/>
      <c r="C47" s="8"/>
      <c r="D47" s="8"/>
      <c r="E47" s="8"/>
      <c r="F47" s="8"/>
      <c r="G47" s="8"/>
      <c r="H47" s="8"/>
      <c r="I47" s="8"/>
      <c r="J47" s="8"/>
      <c r="K47" s="42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>
      <c r="A48" s="46"/>
      <c r="B48" s="8"/>
      <c r="C48" s="8"/>
      <c r="D48" s="8"/>
      <c r="E48" s="8"/>
      <c r="F48" s="8"/>
      <c r="G48" s="8"/>
      <c r="H48" s="8"/>
      <c r="I48" s="8"/>
      <c r="J48" s="8"/>
      <c r="K48" s="42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>
      <c r="A49" s="46"/>
      <c r="B49" s="8"/>
      <c r="C49" s="8"/>
      <c r="D49" s="8"/>
      <c r="E49" s="8"/>
      <c r="F49" s="8"/>
      <c r="G49" s="8"/>
      <c r="H49" s="8"/>
      <c r="I49" s="8"/>
      <c r="J49" s="8"/>
      <c r="K49" s="42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>
      <c r="A50" s="46"/>
      <c r="B50" s="8"/>
      <c r="C50" s="8"/>
      <c r="D50" s="8"/>
      <c r="E50" s="8"/>
      <c r="F50" s="8"/>
      <c r="G50" s="8"/>
      <c r="H50" s="8"/>
      <c r="I50" s="8"/>
      <c r="J50" s="8"/>
      <c r="K50" s="4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>
      <c r="A51" s="46"/>
      <c r="B51" s="8"/>
      <c r="C51" s="8"/>
      <c r="D51" s="8"/>
      <c r="E51" s="8"/>
      <c r="F51" s="8"/>
      <c r="G51" s="8"/>
      <c r="H51" s="8"/>
      <c r="I51" s="8"/>
      <c r="J51" s="8"/>
      <c r="K51" s="42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>
      <c r="A52" s="46"/>
      <c r="B52" s="8"/>
      <c r="C52" s="8"/>
      <c r="D52" s="8"/>
      <c r="E52" s="8"/>
      <c r="F52" s="8"/>
      <c r="G52" s="8"/>
      <c r="H52" s="8"/>
      <c r="I52" s="8"/>
      <c r="J52" s="8"/>
      <c r="K52" s="42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1:36">
      <c r="A53" s="46"/>
      <c r="B53" s="8"/>
      <c r="C53" s="8"/>
      <c r="D53" s="8"/>
      <c r="E53" s="8"/>
      <c r="F53" s="8"/>
      <c r="G53" s="8"/>
      <c r="H53" s="8"/>
      <c r="I53" s="8"/>
      <c r="J53" s="8"/>
      <c r="K53" s="4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>
      <c r="A54" s="46"/>
      <c r="B54" s="8"/>
      <c r="C54" s="8"/>
      <c r="D54" s="8"/>
      <c r="E54" s="8"/>
      <c r="F54" s="8"/>
      <c r="G54" s="8"/>
      <c r="H54" s="8"/>
      <c r="I54" s="8"/>
      <c r="J54" s="8"/>
      <c r="K54" s="4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>
      <c r="A55" s="46"/>
      <c r="B55" s="8"/>
      <c r="C55" s="8"/>
      <c r="D55" s="8"/>
      <c r="E55" s="8"/>
      <c r="F55" s="8"/>
      <c r="G55" s="8"/>
      <c r="H55" s="8"/>
      <c r="I55" s="8"/>
      <c r="J55" s="8"/>
      <c r="K55" s="4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>
      <c r="A56" s="46"/>
      <c r="B56" s="8"/>
      <c r="C56" s="8"/>
      <c r="D56" s="8"/>
      <c r="E56" s="8"/>
      <c r="F56" s="8"/>
      <c r="G56" s="8"/>
      <c r="H56" s="8"/>
      <c r="I56" s="8"/>
      <c r="J56" s="8"/>
      <c r="K56" s="4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>
      <c r="A57" s="8"/>
      <c r="B57" s="8"/>
      <c r="C57" s="8"/>
      <c r="D57" s="8"/>
      <c r="E57" s="8"/>
      <c r="F57" s="8"/>
      <c r="G57" s="8"/>
      <c r="H57" s="8"/>
      <c r="I57" s="8"/>
      <c r="J57" s="8"/>
      <c r="K57" s="4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>
      <c r="A58" s="8"/>
      <c r="B58" s="8"/>
      <c r="C58" s="8"/>
      <c r="D58" s="8"/>
      <c r="E58" s="8"/>
      <c r="F58" s="8"/>
      <c r="G58" s="8"/>
      <c r="H58" s="8"/>
      <c r="I58" s="8"/>
      <c r="J58" s="8"/>
      <c r="K58" s="42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>
      <c r="A59" s="8"/>
      <c r="B59" s="8"/>
      <c r="C59" s="8"/>
      <c r="D59" s="8"/>
      <c r="E59" s="8"/>
      <c r="F59" s="8"/>
      <c r="G59" s="8"/>
      <c r="H59" s="8"/>
      <c r="I59" s="8"/>
      <c r="J59" s="8"/>
      <c r="K59" s="42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>
      <c r="A60" s="8"/>
      <c r="B60" s="8"/>
      <c r="C60" s="8"/>
      <c r="D60" s="8"/>
      <c r="E60" s="8"/>
      <c r="F60" s="8"/>
      <c r="G60" s="8"/>
      <c r="H60" s="8"/>
      <c r="I60" s="8"/>
      <c r="J60" s="8"/>
      <c r="K60" s="4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>
      <c r="A61" s="8"/>
      <c r="B61" s="8"/>
      <c r="C61" s="8"/>
      <c r="D61" s="8"/>
      <c r="E61" s="8"/>
      <c r="F61" s="8"/>
      <c r="G61" s="8"/>
      <c r="H61" s="8"/>
      <c r="I61" s="8"/>
      <c r="J61" s="8"/>
      <c r="K61" s="42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>
      <c r="A62" s="8"/>
      <c r="B62" s="8"/>
      <c r="C62" s="8"/>
      <c r="D62" s="8"/>
      <c r="E62" s="8"/>
      <c r="F62" s="8"/>
      <c r="G62" s="8"/>
      <c r="H62" s="8"/>
      <c r="I62" s="8"/>
      <c r="J62" s="8"/>
      <c r="K62" s="4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>
      <c r="A63" s="8"/>
      <c r="B63" s="8"/>
      <c r="C63" s="8"/>
      <c r="D63" s="8"/>
      <c r="E63" s="8"/>
      <c r="F63" s="8"/>
      <c r="G63" s="8"/>
      <c r="H63" s="8"/>
      <c r="I63" s="8"/>
      <c r="J63" s="8"/>
      <c r="K63" s="42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>
      <c r="A64" s="8"/>
      <c r="B64" s="8"/>
      <c r="C64" s="8"/>
      <c r="D64" s="8"/>
      <c r="E64" s="8"/>
      <c r="F64" s="8"/>
      <c r="G64" s="8"/>
      <c r="H64" s="8"/>
      <c r="I64" s="8"/>
      <c r="J64" s="8"/>
      <c r="K64" s="42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>
      <c r="A65" s="8"/>
      <c r="B65" s="8"/>
      <c r="C65" s="8"/>
      <c r="D65" s="8"/>
      <c r="E65" s="8"/>
      <c r="F65" s="8"/>
      <c r="G65" s="8"/>
      <c r="H65" s="8"/>
      <c r="I65" s="8"/>
      <c r="J65" s="8"/>
      <c r="K65" s="4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>
      <c r="A66" s="8"/>
      <c r="B66" s="8"/>
      <c r="C66" s="8"/>
      <c r="D66" s="8"/>
      <c r="E66" s="8"/>
      <c r="F66" s="8"/>
      <c r="G66" s="8"/>
      <c r="H66" s="8"/>
      <c r="I66" s="8"/>
      <c r="J66" s="8"/>
      <c r="K66" s="42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>
      <c r="A67" s="8"/>
      <c r="B67" s="8"/>
      <c r="C67" s="8"/>
      <c r="D67" s="8"/>
      <c r="E67" s="8"/>
      <c r="F67" s="8"/>
      <c r="G67" s="8"/>
      <c r="H67" s="8"/>
      <c r="I67" s="8"/>
      <c r="J67" s="8"/>
      <c r="K67" s="42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>
      <c r="A68" s="8"/>
      <c r="B68" s="8"/>
      <c r="C68" s="8"/>
      <c r="D68" s="8"/>
      <c r="E68" s="8"/>
      <c r="F68" s="8"/>
      <c r="G68" s="8"/>
      <c r="H68" s="8"/>
      <c r="I68" s="8"/>
      <c r="J68" s="8"/>
      <c r="K68" s="4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>
      <c r="A69" s="8"/>
      <c r="B69" s="8"/>
      <c r="C69" s="8"/>
      <c r="D69" s="8"/>
      <c r="E69" s="8"/>
      <c r="F69" s="8"/>
      <c r="G69" s="8"/>
      <c r="H69" s="8"/>
      <c r="I69" s="8"/>
      <c r="J69" s="8"/>
      <c r="K69" s="42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1:36">
      <c r="A70" s="8"/>
      <c r="B70" s="8"/>
      <c r="C70" s="8"/>
      <c r="D70" s="8"/>
      <c r="E70" s="8"/>
      <c r="F70" s="8"/>
      <c r="G70" s="8"/>
      <c r="H70" s="8"/>
      <c r="I70" s="8"/>
      <c r="J70" s="8"/>
      <c r="K70" s="42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>
      <c r="A71" s="8"/>
      <c r="B71" s="8"/>
      <c r="C71" s="8"/>
      <c r="D71" s="8"/>
      <c r="E71" s="8"/>
      <c r="F71" s="8"/>
      <c r="G71" s="8"/>
      <c r="H71" s="8"/>
      <c r="I71" s="8"/>
      <c r="J71" s="8"/>
      <c r="K71" s="4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>
      <c r="A72" s="8"/>
      <c r="B72" s="8"/>
      <c r="C72" s="8"/>
      <c r="D72" s="8"/>
      <c r="E72" s="8"/>
      <c r="F72" s="8"/>
      <c r="G72" s="8"/>
      <c r="H72" s="8"/>
      <c r="I72" s="8"/>
      <c r="J72" s="8"/>
      <c r="K72" s="42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1:36">
      <c r="A73" s="8"/>
      <c r="B73" s="8"/>
      <c r="C73" s="8"/>
      <c r="D73" s="8"/>
      <c r="E73" s="8"/>
      <c r="F73" s="8"/>
      <c r="G73" s="8"/>
      <c r="H73" s="8"/>
      <c r="I73" s="8"/>
      <c r="J73" s="8"/>
      <c r="K73" s="42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1:36">
      <c r="A74" s="8"/>
      <c r="B74" s="8"/>
      <c r="C74" s="8"/>
      <c r="D74" s="8"/>
      <c r="E74" s="8"/>
      <c r="F74" s="8"/>
      <c r="G74" s="8"/>
      <c r="H74" s="8"/>
      <c r="I74" s="8"/>
      <c r="J74" s="8"/>
      <c r="K74" s="42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1:36">
      <c r="A75" s="8"/>
      <c r="B75" s="8"/>
      <c r="C75" s="8"/>
      <c r="D75" s="8"/>
      <c r="E75" s="8"/>
      <c r="F75" s="8"/>
      <c r="G75" s="8"/>
      <c r="H75" s="8"/>
      <c r="I75" s="8"/>
      <c r="J75" s="8"/>
      <c r="K75" s="42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1:36">
      <c r="A76" s="8"/>
      <c r="B76" s="8"/>
      <c r="C76" s="8"/>
      <c r="D76" s="8"/>
      <c r="E76" s="8"/>
      <c r="F76" s="8"/>
      <c r="G76" s="8"/>
      <c r="H76" s="8"/>
      <c r="I76" s="8"/>
      <c r="J76" s="8"/>
      <c r="K76" s="42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>
      <c r="A77" s="8"/>
      <c r="B77" s="8"/>
      <c r="C77" s="8"/>
      <c r="D77" s="8"/>
      <c r="E77" s="8"/>
      <c r="F77" s="8"/>
      <c r="G77" s="8"/>
      <c r="H77" s="8"/>
      <c r="I77" s="8"/>
      <c r="J77" s="8"/>
      <c r="K77" s="42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>
      <c r="A78" s="8"/>
      <c r="B78" s="8"/>
      <c r="C78" s="8"/>
      <c r="D78" s="8"/>
      <c r="E78" s="8"/>
      <c r="F78" s="8"/>
      <c r="G78" s="8"/>
      <c r="H78" s="8"/>
      <c r="I78" s="8"/>
      <c r="J78" s="8"/>
      <c r="K78" s="42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>
      <c r="A79" s="8"/>
      <c r="B79" s="8"/>
      <c r="C79" s="8"/>
      <c r="D79" s="8"/>
      <c r="E79" s="8"/>
      <c r="F79" s="8"/>
      <c r="G79" s="8"/>
      <c r="H79" s="8"/>
      <c r="I79" s="8"/>
      <c r="J79" s="8"/>
      <c r="K79" s="42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>
      <c r="A80" s="8"/>
      <c r="B80" s="8"/>
      <c r="C80" s="8"/>
      <c r="D80" s="8"/>
      <c r="E80" s="8"/>
      <c r="F80" s="8"/>
      <c r="G80" s="8"/>
      <c r="H80" s="8"/>
      <c r="I80" s="8"/>
      <c r="J80" s="8"/>
      <c r="K80" s="42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>
      <c r="A81" s="8"/>
      <c r="B81" s="8"/>
      <c r="C81" s="8"/>
      <c r="D81" s="8"/>
      <c r="E81" s="8"/>
      <c r="F81" s="8"/>
      <c r="G81" s="8"/>
      <c r="H81" s="8"/>
      <c r="I81" s="8"/>
      <c r="J81" s="8"/>
      <c r="K81" s="42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1:36">
      <c r="A82" s="8"/>
      <c r="B82" s="8"/>
      <c r="C82" s="8"/>
      <c r="D82" s="8"/>
      <c r="E82" s="8"/>
      <c r="F82" s="8"/>
      <c r="G82" s="8"/>
      <c r="H82" s="8"/>
      <c r="I82" s="8"/>
      <c r="J82" s="8"/>
      <c r="K82" s="42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1:36">
      <c r="A83" s="8"/>
      <c r="B83" s="8"/>
      <c r="C83" s="8"/>
      <c r="D83" s="8"/>
      <c r="E83" s="8"/>
      <c r="F83" s="8"/>
      <c r="G83" s="8"/>
      <c r="H83" s="8"/>
      <c r="I83" s="8"/>
      <c r="J83" s="8"/>
      <c r="K83" s="42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1:36">
      <c r="A84" s="8"/>
      <c r="B84" s="8"/>
      <c r="C84" s="8"/>
      <c r="D84" s="8"/>
      <c r="E84" s="8"/>
      <c r="F84" s="8"/>
      <c r="G84" s="8"/>
      <c r="H84" s="8"/>
      <c r="I84" s="8"/>
      <c r="J84" s="8"/>
      <c r="K84" s="42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>
      <c r="A85" s="8"/>
      <c r="B85" s="8"/>
      <c r="C85" s="8"/>
      <c r="D85" s="8"/>
      <c r="E85" s="8"/>
      <c r="F85" s="8"/>
      <c r="G85" s="8"/>
      <c r="H85" s="8"/>
      <c r="I85" s="8"/>
      <c r="J85" s="8"/>
      <c r="K85" s="42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>
      <c r="A86" s="8"/>
      <c r="B86" s="8"/>
      <c r="C86" s="8"/>
      <c r="D86" s="8"/>
      <c r="E86" s="8"/>
      <c r="F86" s="8"/>
      <c r="G86" s="8"/>
      <c r="H86" s="8"/>
      <c r="I86" s="8"/>
      <c r="J86" s="8"/>
      <c r="K86" s="42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>
      <c r="A87" s="8"/>
      <c r="B87" s="8"/>
      <c r="C87" s="8"/>
      <c r="D87" s="8"/>
      <c r="E87" s="8"/>
      <c r="F87" s="8"/>
      <c r="G87" s="8"/>
      <c r="H87" s="8"/>
      <c r="I87" s="8"/>
      <c r="J87" s="8"/>
      <c r="K87" s="42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8"/>
      <c r="B88" s="8"/>
      <c r="C88" s="8"/>
      <c r="D88" s="8"/>
      <c r="E88" s="8"/>
      <c r="F88" s="8"/>
      <c r="G88" s="8"/>
      <c r="H88" s="8"/>
      <c r="I88" s="8"/>
      <c r="J88" s="8"/>
      <c r="K88" s="42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8"/>
      <c r="B89" s="8"/>
      <c r="C89" s="8"/>
      <c r="D89" s="8"/>
      <c r="E89" s="8"/>
      <c r="F89" s="8"/>
      <c r="G89" s="8"/>
      <c r="H89" s="8"/>
      <c r="I89" s="8"/>
      <c r="J89" s="8"/>
      <c r="K89" s="42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8"/>
      <c r="B90" s="8"/>
      <c r="C90" s="8"/>
      <c r="D90" s="8"/>
      <c r="E90" s="8"/>
      <c r="F90" s="8"/>
      <c r="G90" s="8"/>
      <c r="H90" s="8"/>
      <c r="I90" s="8"/>
      <c r="J90" s="8"/>
      <c r="K90" s="42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8"/>
      <c r="B91" s="8"/>
      <c r="C91" s="8"/>
      <c r="D91" s="8"/>
      <c r="E91" s="8"/>
      <c r="F91" s="8"/>
      <c r="G91" s="8"/>
      <c r="H91" s="8"/>
      <c r="I91" s="8"/>
      <c r="J91" s="8"/>
      <c r="K91" s="42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8"/>
      <c r="B92" s="8"/>
      <c r="C92" s="8"/>
      <c r="D92" s="8"/>
      <c r="E92" s="8"/>
      <c r="F92" s="8"/>
      <c r="G92" s="8"/>
      <c r="H92" s="8"/>
      <c r="I92" s="8"/>
      <c r="J92" s="8"/>
      <c r="K92" s="42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8"/>
      <c r="B93" s="8"/>
      <c r="C93" s="8"/>
      <c r="D93" s="8"/>
      <c r="E93" s="8"/>
      <c r="F93" s="8"/>
      <c r="G93" s="8"/>
      <c r="H93" s="8"/>
      <c r="I93" s="8"/>
      <c r="J93" s="8"/>
      <c r="K93" s="42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8"/>
      <c r="B94" s="8"/>
      <c r="C94" s="8"/>
      <c r="D94" s="8"/>
      <c r="E94" s="8"/>
      <c r="F94" s="8"/>
      <c r="G94" s="8"/>
      <c r="H94" s="8"/>
      <c r="I94" s="8"/>
      <c r="J94" s="8"/>
      <c r="K94" s="42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8"/>
      <c r="B95" s="8"/>
      <c r="C95" s="8"/>
      <c r="D95" s="8"/>
      <c r="E95" s="8"/>
      <c r="F95" s="8"/>
      <c r="G95" s="8"/>
      <c r="H95" s="8"/>
      <c r="I95" s="8"/>
      <c r="J95" s="8"/>
      <c r="K95" s="42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8"/>
      <c r="B96" s="8"/>
      <c r="C96" s="8"/>
      <c r="D96" s="8"/>
      <c r="E96" s="8"/>
      <c r="F96" s="8"/>
      <c r="G96" s="8"/>
      <c r="H96" s="8"/>
      <c r="I96" s="8"/>
      <c r="J96" s="8"/>
      <c r="K96" s="42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8"/>
      <c r="B97" s="8"/>
      <c r="C97" s="8"/>
      <c r="D97" s="8"/>
      <c r="E97" s="8"/>
      <c r="F97" s="8"/>
      <c r="G97" s="8"/>
      <c r="H97" s="8"/>
      <c r="I97" s="8"/>
      <c r="J97" s="8"/>
      <c r="K97" s="42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8"/>
      <c r="B98" s="8"/>
      <c r="C98" s="8"/>
      <c r="D98" s="8"/>
      <c r="E98" s="8"/>
      <c r="F98" s="8"/>
      <c r="G98" s="8"/>
      <c r="H98" s="8"/>
      <c r="I98" s="8"/>
      <c r="J98" s="8"/>
      <c r="K98" s="42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8"/>
      <c r="B99" s="8"/>
      <c r="C99" s="8"/>
      <c r="D99" s="8"/>
      <c r="E99" s="8"/>
      <c r="F99" s="8"/>
      <c r="G99" s="8"/>
      <c r="H99" s="8"/>
      <c r="I99" s="8"/>
      <c r="J99" s="8"/>
      <c r="K99" s="42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42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42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42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42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42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42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42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42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42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42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42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42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42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42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42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42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42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42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42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42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42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42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42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42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42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42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42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42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42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42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42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42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42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42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42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42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42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42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42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42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42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42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42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42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42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42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42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42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42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42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42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42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42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42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42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42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42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42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42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42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42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42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42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42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42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42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42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42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42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42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42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42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42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42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42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42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42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42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42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42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42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42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42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42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42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</sheetData>
  <phoneticPr fontId="17" type="noConversion"/>
  <conditionalFormatting sqref="K3:K26">
    <cfRule type="cellIs" dxfId="1" priority="1" operator="greaterThanOrEqual">
      <formula>15000</formula>
    </cfRule>
    <cfRule type="cellIs" dxfId="0" priority="2" operator="lessThanOrEqual">
      <formula>10000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abSelected="1" workbookViewId="0">
      <selection activeCell="F7" sqref="F7"/>
    </sheetView>
  </sheetViews>
  <sheetFormatPr defaultRowHeight="14.15"/>
  <cols>
    <col min="1" max="1" width="31.6640625" style="49" customWidth="1"/>
    <col min="2" max="2" width="20" style="2" customWidth="1"/>
    <col min="3" max="3" width="20.9140625" style="3" customWidth="1"/>
    <col min="4" max="4" width="11.58203125" style="2" customWidth="1"/>
    <col min="5" max="5" width="22.4140625" style="2" customWidth="1"/>
    <col min="6" max="6" width="47.08203125" style="2" customWidth="1"/>
    <col min="7" max="7" width="101.58203125" style="2" customWidth="1"/>
    <col min="8" max="8" width="30.33203125" style="2" customWidth="1"/>
    <col min="9" max="9" width="21.75" style="2" customWidth="1"/>
  </cols>
  <sheetData>
    <row r="1" spans="1:24">
      <c r="A1" s="1" t="s">
        <v>0</v>
      </c>
      <c r="B1" s="2" t="s">
        <v>1</v>
      </c>
      <c r="C1" s="3" t="s">
        <v>27</v>
      </c>
      <c r="D1" s="2" t="s">
        <v>28</v>
      </c>
      <c r="E1" s="2" t="s">
        <v>2</v>
      </c>
      <c r="F1" s="2" t="s">
        <v>29</v>
      </c>
      <c r="G1" s="2" t="s">
        <v>3</v>
      </c>
      <c r="H1" s="4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autoFilter ref="A1:H1" xr:uid="{00000000-0009-0000-0000-000002000000}"/>
  <phoneticPr fontId="17" type="noConversion"/>
  <dataValidations count="3">
    <dataValidation type="list" allowBlank="1" showInputMessage="1" showErrorMessage="1" sqref="E1:E1048576" xr:uid="{00000000-0002-0000-0200-000000000000}">
      <formula1>"微信支付,支付宝,亲属卡,招商银行,工商银行,中国银行,"</formula1>
    </dataValidation>
    <dataValidation type="list" allowBlank="1" showInputMessage="1" showErrorMessage="1" sqref="D1:D1048576" xr:uid="{00000000-0002-0000-0200-000001000000}">
      <formula1>"支出,收入,"</formula1>
    </dataValidation>
    <dataValidation type="list" allowBlank="1" showInputMessage="1" showErrorMessage="1" sqref="B1:B1048576" xr:uid="{00000000-0002-0000-0200-000002000000}">
      <formula1>"餐饮,住房,交通,生活,娱乐,人情,交易,礼物,旅行,工资,"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统计表</vt:lpstr>
      <vt:lpstr>移动支付流水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 Cheng</cp:lastModifiedBy>
  <dcterms:created xsi:type="dcterms:W3CDTF">2023-07-07T15:53:22Z</dcterms:created>
  <dcterms:modified xsi:type="dcterms:W3CDTF">2023-07-07T07:57:39Z</dcterms:modified>
</cp:coreProperties>
</file>