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3F2D8291-BF05-4B68-A7F5-F233A22D813D}" xr6:coauthVersionLast="47" xr6:coauthVersionMax="47" xr10:uidLastSave="{00000000-0000-0000-0000-000000000000}"/>
  <bookViews>
    <workbookView xWindow="-23148" yWindow="2208" windowWidth="23256" windowHeight="12456" tabRatio="500" activeTab="2" xr2:uid="{00000000-000D-0000-FFFF-FFFF00000000}"/>
  </bookViews>
  <sheets>
    <sheet name="Data" sheetId="1" r:id="rId1"/>
    <sheet name="Intermediate+" sheetId="4" r:id="rId2"/>
    <sheet name="Electre+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C30" i="6" l="1"/>
  <c r="B7" i="6"/>
  <c r="AD39" i="6"/>
  <c r="F6" i="6"/>
  <c r="E6" i="6"/>
  <c r="D6" i="6"/>
  <c r="C6" i="6"/>
  <c r="B6" i="6"/>
  <c r="Z35" i="6"/>
  <c r="AF61" i="6"/>
  <c r="S48" i="6"/>
  <c r="S91" i="6"/>
  <c r="X102" i="6"/>
  <c r="L149" i="6"/>
  <c r="K153" i="6"/>
  <c r="J155" i="6"/>
  <c r="F158" i="6"/>
  <c r="B161" i="6"/>
  <c r="M129" i="6"/>
  <c r="F135" i="6"/>
  <c r="B138" i="6"/>
  <c r="L140" i="6"/>
  <c r="C109" i="6"/>
  <c r="E111" i="6"/>
  <c r="J113" i="6"/>
  <c r="L115" i="6"/>
  <c r="O117" i="6"/>
  <c r="F120" i="6"/>
  <c r="C108" i="6"/>
  <c r="G91" i="6"/>
  <c r="M92" i="6"/>
  <c r="D94" i="6"/>
  <c r="H95" i="6"/>
  <c r="J96" i="6"/>
  <c r="M97" i="6"/>
  <c r="N98" i="6"/>
  <c r="B100" i="6"/>
  <c r="E101" i="6"/>
  <c r="F102" i="6"/>
  <c r="H103" i="6"/>
  <c r="L90" i="6"/>
  <c r="A4" i="4"/>
  <c r="B3" i="4" s="1"/>
  <c r="A5" i="4"/>
  <c r="C3" i="4" s="1"/>
  <c r="A34" i="6"/>
  <c r="H27" i="6" s="1"/>
  <c r="A35" i="6"/>
  <c r="I27" i="6" s="1"/>
  <c r="A36" i="6"/>
  <c r="J27" i="6" s="1"/>
  <c r="A37" i="6"/>
  <c r="K27" i="6" s="1"/>
  <c r="A38" i="6"/>
  <c r="L27" i="6" s="1"/>
  <c r="A39" i="6"/>
  <c r="M27" i="6" s="1"/>
  <c r="A40" i="6"/>
  <c r="N27" i="6" s="1"/>
  <c r="A41" i="6"/>
  <c r="O27" i="6" s="1"/>
  <c r="B85" i="4"/>
  <c r="S149" i="6" s="1"/>
  <c r="C85" i="4"/>
  <c r="D85" i="4"/>
  <c r="E85" i="4"/>
  <c r="F85" i="4"/>
  <c r="G85" i="4"/>
  <c r="H85" i="4"/>
  <c r="Y149" i="6" s="1"/>
  <c r="I85" i="4"/>
  <c r="J85" i="4"/>
  <c r="K85" i="4"/>
  <c r="L85" i="4"/>
  <c r="AC149" i="6" s="1"/>
  <c r="M85" i="4"/>
  <c r="N85" i="4"/>
  <c r="O85" i="4"/>
  <c r="B86" i="4"/>
  <c r="C86" i="4"/>
  <c r="T150" i="6" s="1"/>
  <c r="D86" i="4"/>
  <c r="E86" i="4"/>
  <c r="V150" i="6" s="1"/>
  <c r="F86" i="4"/>
  <c r="G86" i="4"/>
  <c r="H86" i="4"/>
  <c r="Y150" i="6" s="1"/>
  <c r="I86" i="4"/>
  <c r="J86" i="4"/>
  <c r="K86" i="4"/>
  <c r="L86" i="4"/>
  <c r="M86" i="4"/>
  <c r="N86" i="4"/>
  <c r="O86" i="4"/>
  <c r="B87" i="4"/>
  <c r="S151" i="6" s="1"/>
  <c r="C87" i="4"/>
  <c r="D87" i="4"/>
  <c r="U151" i="6" s="1"/>
  <c r="E87" i="4"/>
  <c r="F87" i="4"/>
  <c r="G87" i="4"/>
  <c r="H87" i="4"/>
  <c r="Y151" i="6" s="1"/>
  <c r="I87" i="4"/>
  <c r="J87" i="4"/>
  <c r="K87" i="4"/>
  <c r="AB151" i="6" s="1"/>
  <c r="L87" i="4"/>
  <c r="M87" i="4"/>
  <c r="AD151" i="6" s="1"/>
  <c r="N87" i="4"/>
  <c r="O87" i="4"/>
  <c r="B88" i="4"/>
  <c r="C88" i="4"/>
  <c r="D88" i="4"/>
  <c r="U152" i="6" s="1"/>
  <c r="E88" i="4"/>
  <c r="F88" i="4"/>
  <c r="G88" i="4"/>
  <c r="H88" i="4"/>
  <c r="Y152" i="6" s="1"/>
  <c r="I88" i="4"/>
  <c r="J88" i="4"/>
  <c r="AA152" i="6" s="1"/>
  <c r="K88" i="4"/>
  <c r="L88" i="4"/>
  <c r="AC152" i="6" s="1"/>
  <c r="M88" i="4"/>
  <c r="N88" i="4"/>
  <c r="AE152" i="6" s="1"/>
  <c r="O88" i="4"/>
  <c r="B89" i="4"/>
  <c r="C89" i="4"/>
  <c r="D89" i="4"/>
  <c r="E89" i="4"/>
  <c r="F89" i="4"/>
  <c r="G89" i="4"/>
  <c r="X153" i="6" s="1"/>
  <c r="H89" i="4"/>
  <c r="I89" i="4"/>
  <c r="Z153" i="6" s="1"/>
  <c r="J89" i="4"/>
  <c r="K89" i="4"/>
  <c r="AB153" i="6" s="1"/>
  <c r="L89" i="4"/>
  <c r="M89" i="4"/>
  <c r="N89" i="4"/>
  <c r="AE153" i="6" s="1"/>
  <c r="O89" i="4"/>
  <c r="B90" i="4"/>
  <c r="C90" i="4"/>
  <c r="D90" i="4"/>
  <c r="U154" i="6" s="1"/>
  <c r="E90" i="4"/>
  <c r="F90" i="4"/>
  <c r="G90" i="4"/>
  <c r="H90" i="4"/>
  <c r="Y154" i="6" s="1"/>
  <c r="I90" i="4"/>
  <c r="J90" i="4"/>
  <c r="AA154" i="6" s="1"/>
  <c r="K90" i="4"/>
  <c r="L90" i="4"/>
  <c r="M90" i="4"/>
  <c r="N90" i="4"/>
  <c r="AE154" i="6" s="1"/>
  <c r="O90" i="4"/>
  <c r="B91" i="4"/>
  <c r="C91" i="4"/>
  <c r="T155" i="6" s="1"/>
  <c r="D91" i="4"/>
  <c r="E91" i="4"/>
  <c r="V155" i="6" s="1"/>
  <c r="F91" i="4"/>
  <c r="G91" i="4"/>
  <c r="H91" i="4"/>
  <c r="I91" i="4"/>
  <c r="J91" i="4"/>
  <c r="AA155" i="6" s="1"/>
  <c r="K91" i="4"/>
  <c r="L91" i="4"/>
  <c r="M91" i="4"/>
  <c r="N91" i="4"/>
  <c r="AE155" i="6" s="1"/>
  <c r="O91" i="4"/>
  <c r="B92" i="4"/>
  <c r="S156" i="6" s="1"/>
  <c r="C92" i="4"/>
  <c r="D92" i="4"/>
  <c r="U156" i="6" s="1"/>
  <c r="E92" i="4"/>
  <c r="F92" i="4"/>
  <c r="W156" i="6" s="1"/>
  <c r="G92" i="4"/>
  <c r="H92" i="4"/>
  <c r="I92" i="4"/>
  <c r="J92" i="4"/>
  <c r="K92" i="4"/>
  <c r="L92" i="4"/>
  <c r="M92" i="4"/>
  <c r="AD156" i="6" s="1"/>
  <c r="N92" i="4"/>
  <c r="O92" i="4"/>
  <c r="AF156" i="6" s="1"/>
  <c r="B93" i="4"/>
  <c r="C93" i="4"/>
  <c r="T157" i="6" s="1"/>
  <c r="D93" i="4"/>
  <c r="E93" i="4"/>
  <c r="F93" i="4"/>
  <c r="W157" i="6" s="1"/>
  <c r="G93" i="4"/>
  <c r="H93" i="4"/>
  <c r="I93" i="4"/>
  <c r="J93" i="4"/>
  <c r="AA157" i="6" s="1"/>
  <c r="K93" i="4"/>
  <c r="L93" i="4"/>
  <c r="L157" i="6" s="1"/>
  <c r="M93" i="4"/>
  <c r="N93" i="4"/>
  <c r="AE157" i="6" s="1"/>
  <c r="O93" i="4"/>
  <c r="B94" i="4"/>
  <c r="S158" i="6" s="1"/>
  <c r="C94" i="4"/>
  <c r="D94" i="4"/>
  <c r="E94" i="4"/>
  <c r="F94" i="4"/>
  <c r="W158" i="6" s="1"/>
  <c r="G94" i="4"/>
  <c r="H94" i="4"/>
  <c r="I94" i="4"/>
  <c r="Z158" i="6" s="1"/>
  <c r="J94" i="4"/>
  <c r="K94" i="4"/>
  <c r="AB158" i="6" s="1"/>
  <c r="L94" i="4"/>
  <c r="M94" i="4"/>
  <c r="N94" i="4"/>
  <c r="O94" i="4"/>
  <c r="B95" i="4"/>
  <c r="S159" i="6" s="1"/>
  <c r="C95" i="4"/>
  <c r="D95" i="4"/>
  <c r="E95" i="4"/>
  <c r="F95" i="4"/>
  <c r="W159" i="6" s="1"/>
  <c r="G95" i="4"/>
  <c r="H95" i="4"/>
  <c r="Y159" i="6" s="1"/>
  <c r="I95" i="4"/>
  <c r="J95" i="4"/>
  <c r="AA159" i="6" s="1"/>
  <c r="K95" i="4"/>
  <c r="L95" i="4"/>
  <c r="AC159" i="6" s="1"/>
  <c r="M95" i="4"/>
  <c r="N95" i="4"/>
  <c r="O95" i="4"/>
  <c r="B96" i="4"/>
  <c r="C96" i="4"/>
  <c r="D96" i="4"/>
  <c r="E96" i="4"/>
  <c r="V160" i="6" s="1"/>
  <c r="F96" i="4"/>
  <c r="G96" i="4"/>
  <c r="X160" i="6" s="1"/>
  <c r="H96" i="4"/>
  <c r="I96" i="4"/>
  <c r="Z160" i="6" s="1"/>
  <c r="J96" i="4"/>
  <c r="K96" i="4"/>
  <c r="K160" i="6" s="1"/>
  <c r="L96" i="4"/>
  <c r="AC160" i="6" s="1"/>
  <c r="M96" i="4"/>
  <c r="N96" i="4"/>
  <c r="O96" i="4"/>
  <c r="B97" i="4"/>
  <c r="S161" i="6" s="1"/>
  <c r="C97" i="4"/>
  <c r="D97" i="4"/>
  <c r="E97" i="4"/>
  <c r="F97" i="4"/>
  <c r="W161" i="6" s="1"/>
  <c r="G97" i="4"/>
  <c r="H97" i="4"/>
  <c r="Y161" i="6" s="1"/>
  <c r="I97" i="4"/>
  <c r="J97" i="4"/>
  <c r="K97" i="4"/>
  <c r="L97" i="4"/>
  <c r="AC161" i="6" s="1"/>
  <c r="M97" i="4"/>
  <c r="N97" i="4"/>
  <c r="O97" i="4"/>
  <c r="AF161" i="6" s="1"/>
  <c r="C84" i="4"/>
  <c r="D84" i="4"/>
  <c r="U148" i="6" s="1"/>
  <c r="E84" i="4"/>
  <c r="F84" i="4"/>
  <c r="G84" i="4"/>
  <c r="H84" i="4"/>
  <c r="I84" i="4"/>
  <c r="Z148" i="6" s="1"/>
  <c r="J84" i="4"/>
  <c r="J148" i="6" s="1"/>
  <c r="K84" i="4"/>
  <c r="L84" i="4"/>
  <c r="M84" i="4"/>
  <c r="AD148" i="6" s="1"/>
  <c r="N84" i="4"/>
  <c r="O84" i="4"/>
  <c r="AF148" i="6" s="1"/>
  <c r="B84" i="4"/>
  <c r="B65" i="4"/>
  <c r="S129" i="6" s="1"/>
  <c r="C65" i="4"/>
  <c r="D65" i="4"/>
  <c r="U129" i="6" s="1"/>
  <c r="E65" i="4"/>
  <c r="F65" i="4"/>
  <c r="G65" i="4"/>
  <c r="H65" i="4"/>
  <c r="I65" i="4"/>
  <c r="J65" i="4"/>
  <c r="K65" i="4"/>
  <c r="AB129" i="6" s="1"/>
  <c r="L65" i="4"/>
  <c r="M65" i="4"/>
  <c r="AD129" i="6" s="1"/>
  <c r="N65" i="4"/>
  <c r="O65" i="4"/>
  <c r="AF129" i="6" s="1"/>
  <c r="B66" i="4"/>
  <c r="C66" i="4"/>
  <c r="D66" i="4"/>
  <c r="U130" i="6" s="1"/>
  <c r="E66" i="4"/>
  <c r="F66" i="4"/>
  <c r="F130" i="6" s="1"/>
  <c r="G66" i="4"/>
  <c r="H66" i="4"/>
  <c r="Y130" i="6" s="1"/>
  <c r="I66" i="4"/>
  <c r="J66" i="4"/>
  <c r="K66" i="4"/>
  <c r="L66" i="4"/>
  <c r="AC130" i="6" s="1"/>
  <c r="M66" i="4"/>
  <c r="N66" i="4"/>
  <c r="AE130" i="6" s="1"/>
  <c r="O66" i="4"/>
  <c r="B67" i="4"/>
  <c r="C67" i="4"/>
  <c r="D67" i="4"/>
  <c r="U131" i="6" s="1"/>
  <c r="E67" i="4"/>
  <c r="F67" i="4"/>
  <c r="G67" i="4"/>
  <c r="X131" i="6" s="1"/>
  <c r="H67" i="4"/>
  <c r="I67" i="4"/>
  <c r="Z131" i="6" s="1"/>
  <c r="J67" i="4"/>
  <c r="K67" i="4"/>
  <c r="L67" i="4"/>
  <c r="M67" i="4"/>
  <c r="N67" i="4"/>
  <c r="AE131" i="6" s="1"/>
  <c r="O67" i="4"/>
  <c r="B68" i="4"/>
  <c r="C68" i="4"/>
  <c r="D68" i="4"/>
  <c r="U132" i="6" s="1"/>
  <c r="E68" i="4"/>
  <c r="F68" i="4"/>
  <c r="W132" i="6" s="1"/>
  <c r="G68" i="4"/>
  <c r="H68" i="4"/>
  <c r="Y132" i="6" s="1"/>
  <c r="I68" i="4"/>
  <c r="J68" i="4"/>
  <c r="AA132" i="6" s="1"/>
  <c r="K68" i="4"/>
  <c r="L68" i="4"/>
  <c r="M68" i="4"/>
  <c r="N68" i="4"/>
  <c r="N132" i="6" s="1"/>
  <c r="O68" i="4"/>
  <c r="B69" i="4"/>
  <c r="C69" i="4"/>
  <c r="T133" i="6" s="1"/>
  <c r="D69" i="4"/>
  <c r="E69" i="4"/>
  <c r="V133" i="6" s="1"/>
  <c r="F69" i="4"/>
  <c r="G69" i="4"/>
  <c r="X133" i="6" s="1"/>
  <c r="H69" i="4"/>
  <c r="I69" i="4"/>
  <c r="J69" i="4"/>
  <c r="AA133" i="6" s="1"/>
  <c r="K69" i="4"/>
  <c r="L69" i="4"/>
  <c r="M69" i="4"/>
  <c r="N69" i="4"/>
  <c r="AE133" i="6" s="1"/>
  <c r="O69" i="4"/>
  <c r="B70" i="4"/>
  <c r="C70" i="4"/>
  <c r="D70" i="4"/>
  <c r="U134" i="6" s="1"/>
  <c r="E70" i="4"/>
  <c r="F70" i="4"/>
  <c r="W134" i="6" s="1"/>
  <c r="G70" i="4"/>
  <c r="H70" i="4"/>
  <c r="I70" i="4"/>
  <c r="J70" i="4"/>
  <c r="AA134" i="6" s="1"/>
  <c r="K70" i="4"/>
  <c r="L70" i="4"/>
  <c r="M70" i="4"/>
  <c r="AD134" i="6" s="1"/>
  <c r="N70" i="4"/>
  <c r="O70" i="4"/>
  <c r="AF134" i="6" s="1"/>
  <c r="B71" i="4"/>
  <c r="C71" i="4"/>
  <c r="D71" i="4"/>
  <c r="E71" i="4"/>
  <c r="F71" i="4"/>
  <c r="W135" i="6" s="1"/>
  <c r="G71" i="4"/>
  <c r="H71" i="4"/>
  <c r="I71" i="4"/>
  <c r="J71" i="4"/>
  <c r="AA135" i="6" s="1"/>
  <c r="K71" i="4"/>
  <c r="L71" i="4"/>
  <c r="AC135" i="6" s="1"/>
  <c r="M71" i="4"/>
  <c r="N71" i="4"/>
  <c r="AE135" i="6" s="1"/>
  <c r="O71" i="4"/>
  <c r="B72" i="4"/>
  <c r="S136" i="6" s="1"/>
  <c r="C72" i="4"/>
  <c r="C136" i="6" s="1"/>
  <c r="D72" i="4"/>
  <c r="E72" i="4"/>
  <c r="F72" i="4"/>
  <c r="G72" i="4"/>
  <c r="H72" i="4"/>
  <c r="I72" i="4"/>
  <c r="Z136" i="6" s="1"/>
  <c r="J72" i="4"/>
  <c r="K72" i="4"/>
  <c r="AB136" i="6" s="1"/>
  <c r="L72" i="4"/>
  <c r="M72" i="4"/>
  <c r="AD136" i="6" s="1"/>
  <c r="N72" i="4"/>
  <c r="O72" i="4"/>
  <c r="B73" i="4"/>
  <c r="S137" i="6" s="1"/>
  <c r="C73" i="4"/>
  <c r="D73" i="4"/>
  <c r="E73" i="4"/>
  <c r="F73" i="4"/>
  <c r="W137" i="6" s="1"/>
  <c r="G73" i="4"/>
  <c r="H73" i="4"/>
  <c r="H137" i="6" s="1"/>
  <c r="I73" i="4"/>
  <c r="J73" i="4"/>
  <c r="AA137" i="6" s="1"/>
  <c r="K73" i="4"/>
  <c r="L73" i="4"/>
  <c r="AC137" i="6" s="1"/>
  <c r="M73" i="4"/>
  <c r="N73" i="4"/>
  <c r="O73" i="4"/>
  <c r="B74" i="4"/>
  <c r="S138" i="6" s="1"/>
  <c r="C74" i="4"/>
  <c r="D74" i="4"/>
  <c r="E74" i="4"/>
  <c r="V138" i="6" s="1"/>
  <c r="F74" i="4"/>
  <c r="G74" i="4"/>
  <c r="X138" i="6" s="1"/>
  <c r="H74" i="4"/>
  <c r="I74" i="4"/>
  <c r="J74" i="4"/>
  <c r="K74" i="4"/>
  <c r="K138" i="6" s="1"/>
  <c r="L74" i="4"/>
  <c r="AC138" i="6" s="1"/>
  <c r="M74" i="4"/>
  <c r="N74" i="4"/>
  <c r="O74" i="4"/>
  <c r="B75" i="4"/>
  <c r="S139" i="6" s="1"/>
  <c r="C75" i="4"/>
  <c r="D75" i="4"/>
  <c r="U139" i="6" s="1"/>
  <c r="E75" i="4"/>
  <c r="F75" i="4"/>
  <c r="W139" i="6" s="1"/>
  <c r="G75" i="4"/>
  <c r="H75" i="4"/>
  <c r="Y139" i="6" s="1"/>
  <c r="I75" i="4"/>
  <c r="J75" i="4"/>
  <c r="K75" i="4"/>
  <c r="L75" i="4"/>
  <c r="M75" i="4"/>
  <c r="N75" i="4"/>
  <c r="O75" i="4"/>
  <c r="AF139" i="6" s="1"/>
  <c r="B76" i="4"/>
  <c r="C76" i="4"/>
  <c r="T140" i="6" s="1"/>
  <c r="D76" i="4"/>
  <c r="E76" i="4"/>
  <c r="V140" i="6" s="1"/>
  <c r="F76" i="4"/>
  <c r="G76" i="4"/>
  <c r="H76" i="4"/>
  <c r="Y140" i="6" s="1"/>
  <c r="I76" i="4"/>
  <c r="J76" i="4"/>
  <c r="J140" i="6" s="1"/>
  <c r="K76" i="4"/>
  <c r="L76" i="4"/>
  <c r="AC140" i="6" s="1"/>
  <c r="M76" i="4"/>
  <c r="N76" i="4"/>
  <c r="O76" i="4"/>
  <c r="B77" i="4"/>
  <c r="S141" i="6" s="1"/>
  <c r="C77" i="4"/>
  <c r="D77" i="4"/>
  <c r="U141" i="6" s="1"/>
  <c r="E77" i="4"/>
  <c r="F77" i="4"/>
  <c r="G77" i="4"/>
  <c r="X141" i="6" s="1"/>
  <c r="H77" i="4"/>
  <c r="I77" i="4"/>
  <c r="Z141" i="6" s="1"/>
  <c r="J77" i="4"/>
  <c r="K77" i="4"/>
  <c r="AB141" i="6" s="1"/>
  <c r="L77" i="4"/>
  <c r="M77" i="4"/>
  <c r="N77" i="4"/>
  <c r="N141" i="6" s="1"/>
  <c r="O77" i="4"/>
  <c r="AF141" i="6" s="1"/>
  <c r="C64" i="4"/>
  <c r="D64" i="4"/>
  <c r="E64" i="4"/>
  <c r="V128" i="6" s="1"/>
  <c r="F64" i="4"/>
  <c r="G64" i="4"/>
  <c r="X128" i="6" s="1"/>
  <c r="H64" i="4"/>
  <c r="I64" i="4"/>
  <c r="Z128" i="6" s="1"/>
  <c r="J64" i="4"/>
  <c r="K64" i="4"/>
  <c r="AB128" i="6" s="1"/>
  <c r="L64" i="4"/>
  <c r="M64" i="4"/>
  <c r="N64" i="4"/>
  <c r="O64" i="4"/>
  <c r="AF128" i="6" s="1"/>
  <c r="B64" i="4"/>
  <c r="B45" i="4"/>
  <c r="C45" i="4"/>
  <c r="T109" i="6" s="1"/>
  <c r="D45" i="4"/>
  <c r="E45" i="4"/>
  <c r="V109" i="6" s="1"/>
  <c r="F45" i="4"/>
  <c r="G45" i="4"/>
  <c r="X109" i="6" s="1"/>
  <c r="H45" i="4"/>
  <c r="I45" i="4"/>
  <c r="Z109" i="6" s="1"/>
  <c r="J45" i="4"/>
  <c r="K45" i="4"/>
  <c r="L45" i="4"/>
  <c r="M45" i="4"/>
  <c r="N45" i="4"/>
  <c r="AE109" i="6" s="1"/>
  <c r="O45" i="4"/>
  <c r="B46" i="4"/>
  <c r="S110" i="6" s="1"/>
  <c r="C46" i="4"/>
  <c r="D46" i="4"/>
  <c r="U110" i="6" s="1"/>
  <c r="E46" i="4"/>
  <c r="F46" i="4"/>
  <c r="W110" i="6" s="1"/>
  <c r="G46" i="4"/>
  <c r="H46" i="4"/>
  <c r="H110" i="6" s="1"/>
  <c r="I46" i="4"/>
  <c r="J46" i="4"/>
  <c r="K46" i="4"/>
  <c r="L46" i="4"/>
  <c r="M46" i="4"/>
  <c r="AD110" i="6" s="1"/>
  <c r="N46" i="4"/>
  <c r="O46" i="4"/>
  <c r="AF110" i="6" s="1"/>
  <c r="B47" i="4"/>
  <c r="C47" i="4"/>
  <c r="T111" i="6" s="1"/>
  <c r="D47" i="4"/>
  <c r="E47" i="4"/>
  <c r="V111" i="6" s="1"/>
  <c r="F47" i="4"/>
  <c r="F111" i="6" s="1"/>
  <c r="G47" i="4"/>
  <c r="X111" i="6" s="1"/>
  <c r="H47" i="4"/>
  <c r="I47" i="4"/>
  <c r="J47" i="4"/>
  <c r="K47" i="4"/>
  <c r="L47" i="4"/>
  <c r="AC111" i="6" s="1"/>
  <c r="M47" i="4"/>
  <c r="N47" i="4"/>
  <c r="AE111" i="6" s="1"/>
  <c r="O47" i="4"/>
  <c r="B48" i="4"/>
  <c r="S112" i="6" s="1"/>
  <c r="C48" i="4"/>
  <c r="D48" i="4"/>
  <c r="U112" i="6" s="1"/>
  <c r="E48" i="4"/>
  <c r="F48" i="4"/>
  <c r="W112" i="6" s="1"/>
  <c r="G48" i="4"/>
  <c r="G112" i="6" s="1"/>
  <c r="H48" i="4"/>
  <c r="I48" i="4"/>
  <c r="J48" i="4"/>
  <c r="K48" i="4"/>
  <c r="AB112" i="6" s="1"/>
  <c r="L48" i="4"/>
  <c r="M48" i="4"/>
  <c r="AD112" i="6" s="1"/>
  <c r="N48" i="4"/>
  <c r="O48" i="4"/>
  <c r="AF112" i="6" s="1"/>
  <c r="B49" i="4"/>
  <c r="B113" i="6" s="1"/>
  <c r="C49" i="4"/>
  <c r="T113" i="6" s="1"/>
  <c r="D49" i="4"/>
  <c r="E49" i="4"/>
  <c r="F49" i="4"/>
  <c r="W113" i="6" s="1"/>
  <c r="G49" i="4"/>
  <c r="H49" i="4"/>
  <c r="I49" i="4"/>
  <c r="J49" i="4"/>
  <c r="AA113" i="6" s="1"/>
  <c r="K49" i="4"/>
  <c r="L49" i="4"/>
  <c r="AC113" i="6" s="1"/>
  <c r="M49" i="4"/>
  <c r="N49" i="4"/>
  <c r="AE113" i="6" s="1"/>
  <c r="O49" i="4"/>
  <c r="B50" i="4"/>
  <c r="S114" i="6" s="1"/>
  <c r="C50" i="4"/>
  <c r="C114" i="6" s="1"/>
  <c r="D50" i="4"/>
  <c r="E50" i="4"/>
  <c r="V114" i="6" s="1"/>
  <c r="F50" i="4"/>
  <c r="G50" i="4"/>
  <c r="H50" i="4"/>
  <c r="I50" i="4"/>
  <c r="Z114" i="6" s="1"/>
  <c r="J50" i="4"/>
  <c r="K50" i="4"/>
  <c r="AB114" i="6" s="1"/>
  <c r="L50" i="4"/>
  <c r="M50" i="4"/>
  <c r="AD114" i="6" s="1"/>
  <c r="N50" i="4"/>
  <c r="O50" i="4"/>
  <c r="B51" i="4"/>
  <c r="S115" i="6" s="1"/>
  <c r="C51" i="4"/>
  <c r="D51" i="4"/>
  <c r="U115" i="6" s="1"/>
  <c r="E51" i="4"/>
  <c r="F51" i="4"/>
  <c r="G51" i="4"/>
  <c r="H51" i="4"/>
  <c r="Y115" i="6" s="1"/>
  <c r="I51" i="4"/>
  <c r="I115" i="6" s="1"/>
  <c r="J51" i="4"/>
  <c r="AA115" i="6" s="1"/>
  <c r="K51" i="4"/>
  <c r="L51" i="4"/>
  <c r="AC115" i="6" s="1"/>
  <c r="M51" i="4"/>
  <c r="N51" i="4"/>
  <c r="O51" i="4"/>
  <c r="AF115" i="6" s="1"/>
  <c r="B52" i="4"/>
  <c r="C52" i="4"/>
  <c r="T116" i="6" s="1"/>
  <c r="D52" i="4"/>
  <c r="E52" i="4"/>
  <c r="F52" i="4"/>
  <c r="G52" i="4"/>
  <c r="X116" i="6" s="1"/>
  <c r="H52" i="4"/>
  <c r="H116" i="6" s="1"/>
  <c r="I52" i="4"/>
  <c r="Z116" i="6" s="1"/>
  <c r="J52" i="4"/>
  <c r="K52" i="4"/>
  <c r="L52" i="4"/>
  <c r="AC116" i="6" s="1"/>
  <c r="M52" i="4"/>
  <c r="N52" i="4"/>
  <c r="AE116" i="6" s="1"/>
  <c r="O52" i="4"/>
  <c r="B53" i="4"/>
  <c r="S117" i="6" s="1"/>
  <c r="C53" i="4"/>
  <c r="D53" i="4"/>
  <c r="E53" i="4"/>
  <c r="E117" i="6" s="1"/>
  <c r="F53" i="4"/>
  <c r="W117" i="6" s="1"/>
  <c r="G53" i="4"/>
  <c r="H53" i="4"/>
  <c r="Y117" i="6" s="1"/>
  <c r="I53" i="4"/>
  <c r="J53" i="4"/>
  <c r="K53" i="4"/>
  <c r="AB117" i="6" s="1"/>
  <c r="L53" i="4"/>
  <c r="M53" i="4"/>
  <c r="AD117" i="6" s="1"/>
  <c r="N53" i="4"/>
  <c r="O53" i="4"/>
  <c r="AF117" i="6" s="1"/>
  <c r="B54" i="4"/>
  <c r="C54" i="4"/>
  <c r="D54" i="4"/>
  <c r="D118" i="6" s="1"/>
  <c r="E54" i="4"/>
  <c r="V118" i="6" s="1"/>
  <c r="F54" i="4"/>
  <c r="G54" i="4"/>
  <c r="H54" i="4"/>
  <c r="Y118" i="6" s="1"/>
  <c r="I54" i="4"/>
  <c r="J54" i="4"/>
  <c r="AA118" i="6" s="1"/>
  <c r="K54" i="4"/>
  <c r="L54" i="4"/>
  <c r="AC118" i="6" s="1"/>
  <c r="M54" i="4"/>
  <c r="N54" i="4"/>
  <c r="AE118" i="6" s="1"/>
  <c r="O54" i="4"/>
  <c r="O118" i="6" s="1"/>
  <c r="B55" i="4"/>
  <c r="C55" i="4"/>
  <c r="D55" i="4"/>
  <c r="U119" i="6" s="1"/>
  <c r="E55" i="4"/>
  <c r="F55" i="4"/>
  <c r="G55" i="4"/>
  <c r="X119" i="6" s="1"/>
  <c r="H55" i="4"/>
  <c r="I55" i="4"/>
  <c r="Z119" i="6" s="1"/>
  <c r="J55" i="4"/>
  <c r="K55" i="4"/>
  <c r="AB119" i="6" s="1"/>
  <c r="L55" i="4"/>
  <c r="M55" i="4"/>
  <c r="AD119" i="6" s="1"/>
  <c r="N55" i="4"/>
  <c r="O55" i="4"/>
  <c r="B56" i="4"/>
  <c r="C56" i="4"/>
  <c r="D56" i="4"/>
  <c r="U120" i="6" s="1"/>
  <c r="E56" i="4"/>
  <c r="F56" i="4"/>
  <c r="W120" i="6" s="1"/>
  <c r="G56" i="4"/>
  <c r="H56" i="4"/>
  <c r="Y120" i="6" s="1"/>
  <c r="I56" i="4"/>
  <c r="J56" i="4"/>
  <c r="AA120" i="6" s="1"/>
  <c r="K56" i="4"/>
  <c r="K120" i="6" s="1"/>
  <c r="L56" i="4"/>
  <c r="AC120" i="6" s="1"/>
  <c r="M56" i="4"/>
  <c r="N56" i="4"/>
  <c r="O56" i="4"/>
  <c r="B57" i="4"/>
  <c r="S121" i="6" s="1"/>
  <c r="C57" i="4"/>
  <c r="T121" i="6" s="1"/>
  <c r="D57" i="4"/>
  <c r="E57" i="4"/>
  <c r="V121" i="6" s="1"/>
  <c r="F57" i="4"/>
  <c r="F121" i="6" s="1"/>
  <c r="G57" i="4"/>
  <c r="X121" i="6" s="1"/>
  <c r="H57" i="4"/>
  <c r="I57" i="4"/>
  <c r="Z121" i="6" s="1"/>
  <c r="J57" i="4"/>
  <c r="K57" i="4"/>
  <c r="AB121" i="6" s="1"/>
  <c r="L57" i="4"/>
  <c r="M57" i="4"/>
  <c r="N57" i="4"/>
  <c r="AE121" i="6" s="1"/>
  <c r="O57" i="4"/>
  <c r="AF121" i="6" s="1"/>
  <c r="C44" i="4"/>
  <c r="T108" i="6" s="1"/>
  <c r="D44" i="4"/>
  <c r="U108" i="6" s="1"/>
  <c r="E44" i="4"/>
  <c r="V108" i="6" s="1"/>
  <c r="F44" i="4"/>
  <c r="G44" i="4"/>
  <c r="X108" i="6" s="1"/>
  <c r="H44" i="4"/>
  <c r="H108" i="6" s="1"/>
  <c r="I44" i="4"/>
  <c r="Z108" i="6" s="1"/>
  <c r="J44" i="4"/>
  <c r="K44" i="4"/>
  <c r="AB108" i="6" s="1"/>
  <c r="L44" i="4"/>
  <c r="M44" i="4"/>
  <c r="N44" i="4"/>
  <c r="AE108" i="6" s="1"/>
  <c r="O44" i="4"/>
  <c r="AF108" i="6" s="1"/>
  <c r="B44" i="4"/>
  <c r="S108" i="6" s="1"/>
  <c r="B25" i="4"/>
  <c r="B91" i="6" s="1"/>
  <c r="C25" i="4"/>
  <c r="T91" i="6" s="1"/>
  <c r="D25" i="4"/>
  <c r="E25" i="4"/>
  <c r="V91" i="6" s="1"/>
  <c r="F25" i="4"/>
  <c r="G25" i="4"/>
  <c r="X91" i="6" s="1"/>
  <c r="H25" i="4"/>
  <c r="I25" i="4"/>
  <c r="J25" i="4"/>
  <c r="AA91" i="6" s="1"/>
  <c r="K25" i="4"/>
  <c r="L25" i="4"/>
  <c r="AC91" i="6" s="1"/>
  <c r="M25" i="4"/>
  <c r="AD91" i="6" s="1"/>
  <c r="N25" i="4"/>
  <c r="AE91" i="6" s="1"/>
  <c r="O25" i="4"/>
  <c r="AF91" i="6" s="1"/>
  <c r="B26" i="4"/>
  <c r="S92" i="6" s="1"/>
  <c r="C26" i="4"/>
  <c r="D26" i="4"/>
  <c r="U92" i="6" s="1"/>
  <c r="E26" i="4"/>
  <c r="F26" i="4"/>
  <c r="W92" i="6" s="1"/>
  <c r="G26" i="4"/>
  <c r="H26" i="4"/>
  <c r="I26" i="4"/>
  <c r="Z92" i="6" s="1"/>
  <c r="J26" i="4"/>
  <c r="K26" i="4"/>
  <c r="AB92" i="6" s="1"/>
  <c r="L26" i="4"/>
  <c r="AC92" i="6" s="1"/>
  <c r="M26" i="4"/>
  <c r="AD92" i="6" s="1"/>
  <c r="N26" i="4"/>
  <c r="AE92" i="6" s="1"/>
  <c r="O26" i="4"/>
  <c r="AF92" i="6" s="1"/>
  <c r="B27" i="4"/>
  <c r="C27" i="4"/>
  <c r="T93" i="6" s="1"/>
  <c r="D27" i="4"/>
  <c r="E27" i="4"/>
  <c r="F27" i="4"/>
  <c r="W93" i="6" s="1"/>
  <c r="G27" i="4"/>
  <c r="H27" i="4"/>
  <c r="Y93" i="6" s="1"/>
  <c r="I27" i="4"/>
  <c r="J27" i="4"/>
  <c r="AA93" i="6" s="1"/>
  <c r="K27" i="4"/>
  <c r="AB93" i="6" s="1"/>
  <c r="L27" i="4"/>
  <c r="AC93" i="6" s="1"/>
  <c r="M27" i="4"/>
  <c r="AD93" i="6" s="1"/>
  <c r="N27" i="4"/>
  <c r="AE93" i="6" s="1"/>
  <c r="O27" i="4"/>
  <c r="B28" i="4"/>
  <c r="S94" i="6" s="1"/>
  <c r="C28" i="4"/>
  <c r="D28" i="4"/>
  <c r="U94" i="6" s="1"/>
  <c r="E28" i="4"/>
  <c r="F28" i="4"/>
  <c r="W94" i="6" s="1"/>
  <c r="G28" i="4"/>
  <c r="H28" i="4"/>
  <c r="H94" i="6" s="1"/>
  <c r="I28" i="4"/>
  <c r="Z94" i="6" s="1"/>
  <c r="J28" i="4"/>
  <c r="AA94" i="6" s="1"/>
  <c r="K28" i="4"/>
  <c r="AB94" i="6" s="1"/>
  <c r="L28" i="4"/>
  <c r="AC94" i="6" s="1"/>
  <c r="M28" i="4"/>
  <c r="N28" i="4"/>
  <c r="AE94" i="6" s="1"/>
  <c r="O28" i="4"/>
  <c r="B29" i="4"/>
  <c r="S95" i="6" s="1"/>
  <c r="C29" i="4"/>
  <c r="D29" i="4"/>
  <c r="U95" i="6" s="1"/>
  <c r="E29" i="4"/>
  <c r="F29" i="4"/>
  <c r="W95" i="6" s="1"/>
  <c r="G29" i="4"/>
  <c r="X95" i="6" s="1"/>
  <c r="H29" i="4"/>
  <c r="Y95" i="6" s="1"/>
  <c r="I29" i="4"/>
  <c r="Z95" i="6" s="1"/>
  <c r="J29" i="4"/>
  <c r="AA95" i="6" s="1"/>
  <c r="K29" i="4"/>
  <c r="L29" i="4"/>
  <c r="AC95" i="6" s="1"/>
  <c r="M29" i="4"/>
  <c r="M95" i="6" s="1"/>
  <c r="N29" i="4"/>
  <c r="AE95" i="6" s="1"/>
  <c r="O29" i="4"/>
  <c r="B30" i="4"/>
  <c r="S96" i="6" s="1"/>
  <c r="C30" i="4"/>
  <c r="T96" i="6" s="1"/>
  <c r="D30" i="4"/>
  <c r="U96" i="6" s="1"/>
  <c r="E30" i="4"/>
  <c r="V96" i="6" s="1"/>
  <c r="F30" i="4"/>
  <c r="W96" i="6" s="1"/>
  <c r="G30" i="4"/>
  <c r="X96" i="6" s="1"/>
  <c r="H30" i="4"/>
  <c r="Y96" i="6" s="1"/>
  <c r="I30" i="4"/>
  <c r="J30" i="4"/>
  <c r="AA96" i="6" s="1"/>
  <c r="K30" i="4"/>
  <c r="L30" i="4"/>
  <c r="AC96" i="6" s="1"/>
  <c r="M30" i="4"/>
  <c r="N30" i="4"/>
  <c r="N96" i="6" s="1"/>
  <c r="O30" i="4"/>
  <c r="AF96" i="6" s="1"/>
  <c r="B31" i="4"/>
  <c r="S97" i="6" s="1"/>
  <c r="C31" i="4"/>
  <c r="T97" i="6" s="1"/>
  <c r="D31" i="4"/>
  <c r="U97" i="6" s="1"/>
  <c r="E31" i="4"/>
  <c r="V97" i="6" s="1"/>
  <c r="F31" i="4"/>
  <c r="W97" i="6" s="1"/>
  <c r="G31" i="4"/>
  <c r="H31" i="4"/>
  <c r="Y97" i="6" s="1"/>
  <c r="I31" i="4"/>
  <c r="J31" i="4"/>
  <c r="AA97" i="6" s="1"/>
  <c r="K31" i="4"/>
  <c r="L31" i="4"/>
  <c r="AC97" i="6" s="1"/>
  <c r="M31" i="4"/>
  <c r="AD97" i="6" s="1"/>
  <c r="N31" i="4"/>
  <c r="AE97" i="6" s="1"/>
  <c r="O31" i="4"/>
  <c r="AF97" i="6" s="1"/>
  <c r="B32" i="4"/>
  <c r="S98" i="6" s="1"/>
  <c r="C32" i="4"/>
  <c r="T98" i="6" s="1"/>
  <c r="D32" i="4"/>
  <c r="U98" i="6" s="1"/>
  <c r="E32" i="4"/>
  <c r="F32" i="4"/>
  <c r="W98" i="6" s="1"/>
  <c r="G32" i="4"/>
  <c r="H32" i="4"/>
  <c r="Y98" i="6" s="1"/>
  <c r="I32" i="4"/>
  <c r="J32" i="4"/>
  <c r="AA98" i="6" s="1"/>
  <c r="K32" i="4"/>
  <c r="AB98" i="6" s="1"/>
  <c r="L32" i="4"/>
  <c r="AC98" i="6" s="1"/>
  <c r="M32" i="4"/>
  <c r="AD98" i="6" s="1"/>
  <c r="N32" i="4"/>
  <c r="AE98" i="6" s="1"/>
  <c r="O32" i="4"/>
  <c r="AF98" i="6" s="1"/>
  <c r="B33" i="4"/>
  <c r="S99" i="6" s="1"/>
  <c r="C33" i="4"/>
  <c r="D33" i="4"/>
  <c r="U99" i="6" s="1"/>
  <c r="E33" i="4"/>
  <c r="E99" i="6" s="1"/>
  <c r="F33" i="4"/>
  <c r="W99" i="6" s="1"/>
  <c r="G33" i="4"/>
  <c r="H33" i="4"/>
  <c r="Y99" i="6" s="1"/>
  <c r="I33" i="4"/>
  <c r="Z99" i="6" s="1"/>
  <c r="J33" i="4"/>
  <c r="AA99" i="6" s="1"/>
  <c r="K33" i="4"/>
  <c r="AB99" i="6" s="1"/>
  <c r="L33" i="4"/>
  <c r="AC99" i="6" s="1"/>
  <c r="M33" i="4"/>
  <c r="AD99" i="6" s="1"/>
  <c r="N33" i="4"/>
  <c r="AE99" i="6" s="1"/>
  <c r="O33" i="4"/>
  <c r="B34" i="4"/>
  <c r="S100" i="6" s="1"/>
  <c r="C34" i="4"/>
  <c r="D34" i="4"/>
  <c r="U100" i="6" s="1"/>
  <c r="E34" i="4"/>
  <c r="F34" i="4"/>
  <c r="W100" i="6" s="1"/>
  <c r="G34" i="4"/>
  <c r="X100" i="6" s="1"/>
  <c r="H34" i="4"/>
  <c r="Y100" i="6" s="1"/>
  <c r="I34" i="4"/>
  <c r="Z100" i="6" s="1"/>
  <c r="J34" i="4"/>
  <c r="AA100" i="6" s="1"/>
  <c r="K34" i="4"/>
  <c r="K100" i="6" s="1"/>
  <c r="L34" i="4"/>
  <c r="AC100" i="6" s="1"/>
  <c r="M34" i="4"/>
  <c r="N34" i="4"/>
  <c r="AE100" i="6" s="1"/>
  <c r="O34" i="4"/>
  <c r="B35" i="4"/>
  <c r="S101" i="6" s="1"/>
  <c r="C35" i="4"/>
  <c r="D35" i="4"/>
  <c r="U101" i="6" s="1"/>
  <c r="E35" i="4"/>
  <c r="V101" i="6" s="1"/>
  <c r="F35" i="4"/>
  <c r="F101" i="6" s="1"/>
  <c r="G35" i="4"/>
  <c r="X101" i="6" s="1"/>
  <c r="H35" i="4"/>
  <c r="Y101" i="6" s="1"/>
  <c r="I35" i="4"/>
  <c r="Z101" i="6" s="1"/>
  <c r="J35" i="4"/>
  <c r="AA101" i="6" s="1"/>
  <c r="K35" i="4"/>
  <c r="L35" i="4"/>
  <c r="AC101" i="6" s="1"/>
  <c r="M35" i="4"/>
  <c r="N35" i="4"/>
  <c r="AE101" i="6" s="1"/>
  <c r="O35" i="4"/>
  <c r="B36" i="4"/>
  <c r="S102" i="6" s="1"/>
  <c r="C36" i="4"/>
  <c r="T102" i="6" s="1"/>
  <c r="D36" i="4"/>
  <c r="U102" i="6" s="1"/>
  <c r="E36" i="4"/>
  <c r="V102" i="6" s="1"/>
  <c r="F36" i="4"/>
  <c r="W102" i="6" s="1"/>
  <c r="G36" i="4"/>
  <c r="G102" i="6" s="1"/>
  <c r="H36" i="4"/>
  <c r="Y102" i="6" s="1"/>
  <c r="I36" i="4"/>
  <c r="J36" i="4"/>
  <c r="AA102" i="6" s="1"/>
  <c r="K36" i="4"/>
  <c r="L36" i="4"/>
  <c r="AC102" i="6" s="1"/>
  <c r="M36" i="4"/>
  <c r="N36" i="4"/>
  <c r="AE102" i="6" s="1"/>
  <c r="O36" i="4"/>
  <c r="AF102" i="6" s="1"/>
  <c r="B37" i="4"/>
  <c r="S103" i="6" s="1"/>
  <c r="C37" i="4"/>
  <c r="T103" i="6" s="1"/>
  <c r="D37" i="4"/>
  <c r="U103" i="6" s="1"/>
  <c r="E37" i="4"/>
  <c r="V103" i="6" s="1"/>
  <c r="F37" i="4"/>
  <c r="W103" i="6" s="1"/>
  <c r="G37" i="4"/>
  <c r="H37" i="4"/>
  <c r="Y103" i="6" s="1"/>
  <c r="I37" i="4"/>
  <c r="J37" i="4"/>
  <c r="AA103" i="6" s="1"/>
  <c r="K37" i="4"/>
  <c r="L37" i="4"/>
  <c r="AC103" i="6" s="1"/>
  <c r="M37" i="4"/>
  <c r="AD103" i="6" s="1"/>
  <c r="N37" i="4"/>
  <c r="AE103" i="6" s="1"/>
  <c r="O37" i="4"/>
  <c r="AF103" i="6" s="1"/>
  <c r="C24" i="4"/>
  <c r="T90" i="6" s="1"/>
  <c r="D24" i="4"/>
  <c r="U90" i="6" s="1"/>
  <c r="E24" i="4"/>
  <c r="V90" i="6" s="1"/>
  <c r="F24" i="4"/>
  <c r="G24" i="4"/>
  <c r="X90" i="6" s="1"/>
  <c r="H24" i="4"/>
  <c r="I24" i="4"/>
  <c r="Z90" i="6" s="1"/>
  <c r="J24" i="4"/>
  <c r="K24" i="4"/>
  <c r="AB90" i="6" s="1"/>
  <c r="L24" i="4"/>
  <c r="AC90" i="6" s="1"/>
  <c r="M24" i="4"/>
  <c r="AD90" i="6" s="1"/>
  <c r="N24" i="4"/>
  <c r="AE90" i="6" s="1"/>
  <c r="O24" i="4"/>
  <c r="O90" i="6" s="1"/>
  <c r="B24" i="4"/>
  <c r="S90" i="6" s="1"/>
  <c r="A16" i="4"/>
  <c r="N3" i="4" s="1"/>
  <c r="A17" i="4"/>
  <c r="O3" i="4" s="1"/>
  <c r="A10" i="4"/>
  <c r="H3" i="4" s="1"/>
  <c r="A11" i="4"/>
  <c r="I3" i="4" s="1"/>
  <c r="A12" i="4"/>
  <c r="J3" i="4" s="1"/>
  <c r="A13" i="4"/>
  <c r="K3" i="4" s="1"/>
  <c r="A14" i="4"/>
  <c r="L3" i="4" s="1"/>
  <c r="A15" i="4"/>
  <c r="M3" i="4" s="1"/>
  <c r="A6" i="4"/>
  <c r="D3" i="4" s="1"/>
  <c r="A7" i="4"/>
  <c r="E3" i="4" s="1"/>
  <c r="A8" i="4"/>
  <c r="F3" i="4" s="1"/>
  <c r="A9" i="4"/>
  <c r="A33" i="6"/>
  <c r="A32" i="6"/>
  <c r="A31" i="6"/>
  <c r="A30" i="6"/>
  <c r="A29" i="6"/>
  <c r="A28" i="6"/>
  <c r="AE40" i="6" l="1"/>
  <c r="AC38" i="6"/>
  <c r="AB37" i="6"/>
  <c r="W32" i="6"/>
  <c r="T29" i="6"/>
  <c r="AA36" i="6"/>
  <c r="X33" i="6"/>
  <c r="T49" i="6"/>
  <c r="V31" i="6"/>
  <c r="AB57" i="6"/>
  <c r="AD59" i="6"/>
  <c r="X53" i="6"/>
  <c r="Y34" i="6"/>
  <c r="S28" i="6"/>
  <c r="U30" i="6"/>
  <c r="AF41" i="6"/>
  <c r="W149" i="6"/>
  <c r="F149" i="6"/>
  <c r="H132" i="6"/>
  <c r="T92" i="6"/>
  <c r="C92" i="6"/>
  <c r="T118" i="6"/>
  <c r="C118" i="6"/>
  <c r="AD113" i="6"/>
  <c r="M113" i="6"/>
  <c r="T112" i="6"/>
  <c r="C112" i="6"/>
  <c r="X110" i="6"/>
  <c r="G110" i="6"/>
  <c r="AC128" i="6"/>
  <c r="L128" i="6"/>
  <c r="AD141" i="6"/>
  <c r="M141" i="6"/>
  <c r="AF140" i="6"/>
  <c r="O140" i="6"/>
  <c r="V139" i="6"/>
  <c r="E139" i="6"/>
  <c r="Z137" i="6"/>
  <c r="I137" i="6"/>
  <c r="AD135" i="6"/>
  <c r="M135" i="6"/>
  <c r="T134" i="6"/>
  <c r="C134" i="6"/>
  <c r="X132" i="6"/>
  <c r="G132" i="6"/>
  <c r="AB130" i="6"/>
  <c r="K130" i="6"/>
  <c r="S148" i="6"/>
  <c r="B148" i="6"/>
  <c r="V161" i="6"/>
  <c r="E161" i="6"/>
  <c r="Z159" i="6"/>
  <c r="I159" i="6"/>
  <c r="AD157" i="6"/>
  <c r="M157" i="6"/>
  <c r="T156" i="6"/>
  <c r="C156" i="6"/>
  <c r="X154" i="6"/>
  <c r="G154" i="6"/>
  <c r="AB152" i="6"/>
  <c r="K152" i="6"/>
  <c r="AF150" i="6"/>
  <c r="O150" i="6"/>
  <c r="V149" i="6"/>
  <c r="E149" i="6"/>
  <c r="K90" i="6"/>
  <c r="F103" i="6"/>
  <c r="E102" i="6"/>
  <c r="D101" i="6"/>
  <c r="N99" i="6"/>
  <c r="M98" i="6"/>
  <c r="L97" i="6"/>
  <c r="H96" i="6"/>
  <c r="G95" i="6"/>
  <c r="B94" i="6"/>
  <c r="L92" i="6"/>
  <c r="E91" i="6"/>
  <c r="O121" i="6"/>
  <c r="D120" i="6"/>
  <c r="M117" i="6"/>
  <c r="J115" i="6"/>
  <c r="F113" i="6"/>
  <c r="C111" i="6"/>
  <c r="O128" i="6"/>
  <c r="H140" i="6"/>
  <c r="L137" i="6"/>
  <c r="O134" i="6"/>
  <c r="F132" i="6"/>
  <c r="K129" i="6"/>
  <c r="L160" i="6"/>
  <c r="B158" i="6"/>
  <c r="E155" i="6"/>
  <c r="J152" i="6"/>
  <c r="H149" i="6"/>
  <c r="W101" i="6"/>
  <c r="Y108" i="6"/>
  <c r="Y110" i="6"/>
  <c r="L136" i="6"/>
  <c r="AC136" i="6"/>
  <c r="AE151" i="6"/>
  <c r="N151" i="6"/>
  <c r="U91" i="6"/>
  <c r="D91" i="6"/>
  <c r="Y121" i="6"/>
  <c r="H121" i="6"/>
  <c r="AC119" i="6"/>
  <c r="L119" i="6"/>
  <c r="S118" i="6"/>
  <c r="B118" i="6"/>
  <c r="U117" i="6"/>
  <c r="D117" i="6"/>
  <c r="W116" i="6"/>
  <c r="F116" i="6"/>
  <c r="AA114" i="6"/>
  <c r="J114" i="6"/>
  <c r="AE112" i="6"/>
  <c r="N112" i="6"/>
  <c r="U111" i="6"/>
  <c r="D111" i="6"/>
  <c r="Y109" i="6"/>
  <c r="H109" i="6"/>
  <c r="AC141" i="6"/>
  <c r="L141" i="6"/>
  <c r="AE140" i="6"/>
  <c r="N140" i="6"/>
  <c r="S140" i="6"/>
  <c r="B140" i="6"/>
  <c r="W138" i="6"/>
  <c r="F138" i="6"/>
  <c r="AA136" i="6"/>
  <c r="J136" i="6"/>
  <c r="N134" i="6"/>
  <c r="AE134" i="6"/>
  <c r="S134" i="6"/>
  <c r="B134" i="6"/>
  <c r="U133" i="6"/>
  <c r="D133" i="6"/>
  <c r="Y131" i="6"/>
  <c r="H131" i="6"/>
  <c r="AA130" i="6"/>
  <c r="J130" i="6"/>
  <c r="AC129" i="6"/>
  <c r="L129" i="6"/>
  <c r="T148" i="6"/>
  <c r="C148" i="6"/>
  <c r="U161" i="6"/>
  <c r="D161" i="6"/>
  <c r="W160" i="6"/>
  <c r="F160" i="6"/>
  <c r="AA158" i="6"/>
  <c r="J158" i="6"/>
  <c r="AE156" i="6"/>
  <c r="N156" i="6"/>
  <c r="U155" i="6"/>
  <c r="D155" i="6"/>
  <c r="W154" i="6"/>
  <c r="F154" i="6"/>
  <c r="Y153" i="6"/>
  <c r="H153" i="6"/>
  <c r="AC151" i="6"/>
  <c r="L151" i="6"/>
  <c r="AE150" i="6"/>
  <c r="N150" i="6"/>
  <c r="S150" i="6"/>
  <c r="B150" i="6"/>
  <c r="U149" i="6"/>
  <c r="D149" i="6"/>
  <c r="I90" i="6"/>
  <c r="E103" i="6"/>
  <c r="D102" i="6"/>
  <c r="B101" i="6"/>
  <c r="M99" i="6"/>
  <c r="L98" i="6"/>
  <c r="J97" i="6"/>
  <c r="G96" i="6"/>
  <c r="F95" i="6"/>
  <c r="N93" i="6"/>
  <c r="K92" i="6"/>
  <c r="C91" i="6"/>
  <c r="N121" i="6"/>
  <c r="M119" i="6"/>
  <c r="K117" i="6"/>
  <c r="H115" i="6"/>
  <c r="C113" i="6"/>
  <c r="O110" i="6"/>
  <c r="K128" i="6"/>
  <c r="E140" i="6"/>
  <c r="J137" i="6"/>
  <c r="M134" i="6"/>
  <c r="D132" i="6"/>
  <c r="D129" i="6"/>
  <c r="I160" i="6"/>
  <c r="N157" i="6"/>
  <c r="C155" i="6"/>
  <c r="H152" i="6"/>
  <c r="B149" i="6"/>
  <c r="AB100" i="6"/>
  <c r="W121" i="6"/>
  <c r="AE141" i="6"/>
  <c r="AD128" i="6"/>
  <c r="M128" i="6"/>
  <c r="S135" i="6"/>
  <c r="B135" i="6"/>
  <c r="V148" i="6"/>
  <c r="E148" i="6"/>
  <c r="W111" i="6"/>
  <c r="W108" i="6"/>
  <c r="F108" i="6"/>
  <c r="Z120" i="6"/>
  <c r="I120" i="6"/>
  <c r="AD118" i="6"/>
  <c r="M118" i="6"/>
  <c r="T117" i="6"/>
  <c r="C117" i="6"/>
  <c r="V116" i="6"/>
  <c r="E116" i="6"/>
  <c r="X115" i="6"/>
  <c r="G115" i="6"/>
  <c r="AB113" i="6"/>
  <c r="K113" i="6"/>
  <c r="AF111" i="6"/>
  <c r="O111" i="6"/>
  <c r="V110" i="6"/>
  <c r="E110" i="6"/>
  <c r="AA128" i="6"/>
  <c r="J128" i="6"/>
  <c r="AD140" i="6"/>
  <c r="M140" i="6"/>
  <c r="T139" i="6"/>
  <c r="C139" i="6"/>
  <c r="X137" i="6"/>
  <c r="G137" i="6"/>
  <c r="AB135" i="6"/>
  <c r="K135" i="6"/>
  <c r="AF133" i="6"/>
  <c r="O133" i="6"/>
  <c r="V132" i="6"/>
  <c r="E132" i="6"/>
  <c r="Z130" i="6"/>
  <c r="I130" i="6"/>
  <c r="AE148" i="6"/>
  <c r="N148" i="6"/>
  <c r="T161" i="6"/>
  <c r="C161" i="6"/>
  <c r="X159" i="6"/>
  <c r="G159" i="6"/>
  <c r="AB157" i="6"/>
  <c r="K157" i="6"/>
  <c r="AF155" i="6"/>
  <c r="O155" i="6"/>
  <c r="V154" i="6"/>
  <c r="E154" i="6"/>
  <c r="Z152" i="6"/>
  <c r="I152" i="6"/>
  <c r="AD150" i="6"/>
  <c r="M150" i="6"/>
  <c r="AF149" i="6"/>
  <c r="O149" i="6"/>
  <c r="T149" i="6"/>
  <c r="C149" i="6"/>
  <c r="G90" i="6"/>
  <c r="D103" i="6"/>
  <c r="C102" i="6"/>
  <c r="N100" i="6"/>
  <c r="L99" i="6"/>
  <c r="K98" i="6"/>
  <c r="H97" i="6"/>
  <c r="F96" i="6"/>
  <c r="D95" i="6"/>
  <c r="M93" i="6"/>
  <c r="I92" i="6"/>
  <c r="K121" i="6"/>
  <c r="K119" i="6"/>
  <c r="H117" i="6"/>
  <c r="D115" i="6"/>
  <c r="O112" i="6"/>
  <c r="M110" i="6"/>
  <c r="I128" i="6"/>
  <c r="C140" i="6"/>
  <c r="F137" i="6"/>
  <c r="J134" i="6"/>
  <c r="N131" i="6"/>
  <c r="B129" i="6"/>
  <c r="G160" i="6"/>
  <c r="J157" i="6"/>
  <c r="N154" i="6"/>
  <c r="D152" i="6"/>
  <c r="AB120" i="6"/>
  <c r="AA140" i="6"/>
  <c r="AC158" i="6"/>
  <c r="L158" i="6"/>
  <c r="U150" i="6"/>
  <c r="D150" i="6"/>
  <c r="J119" i="6"/>
  <c r="AA119" i="6"/>
  <c r="AE117" i="6"/>
  <c r="N117" i="6"/>
  <c r="D116" i="6"/>
  <c r="U116" i="6"/>
  <c r="W115" i="6"/>
  <c r="F115" i="6"/>
  <c r="Y114" i="6"/>
  <c r="H114" i="6"/>
  <c r="AC112" i="6"/>
  <c r="L112" i="6"/>
  <c r="S111" i="6"/>
  <c r="B111" i="6"/>
  <c r="W109" i="6"/>
  <c r="F109" i="6"/>
  <c r="AA141" i="6"/>
  <c r="J141" i="6"/>
  <c r="AE139" i="6"/>
  <c r="N139" i="6"/>
  <c r="U138" i="6"/>
  <c r="D138" i="6"/>
  <c r="Y136" i="6"/>
  <c r="H136" i="6"/>
  <c r="AC134" i="6"/>
  <c r="L134" i="6"/>
  <c r="S133" i="6"/>
  <c r="B133" i="6"/>
  <c r="W131" i="6"/>
  <c r="F131" i="6"/>
  <c r="AA129" i="6"/>
  <c r="J129" i="6"/>
  <c r="AE161" i="6"/>
  <c r="N161" i="6"/>
  <c r="U160" i="6"/>
  <c r="D160" i="6"/>
  <c r="H158" i="6"/>
  <c r="Y158" i="6"/>
  <c r="AC156" i="6"/>
  <c r="L156" i="6"/>
  <c r="S155" i="6"/>
  <c r="B155" i="6"/>
  <c r="W153" i="6"/>
  <c r="F153" i="6"/>
  <c r="AA151" i="6"/>
  <c r="J151" i="6"/>
  <c r="AC150" i="6"/>
  <c r="L150" i="6"/>
  <c r="AE149" i="6"/>
  <c r="N149" i="6"/>
  <c r="E90" i="6"/>
  <c r="C103" i="6"/>
  <c r="B102" i="6"/>
  <c r="L100" i="6"/>
  <c r="K99" i="6"/>
  <c r="J98" i="6"/>
  <c r="F97" i="6"/>
  <c r="E96" i="6"/>
  <c r="B95" i="6"/>
  <c r="L93" i="6"/>
  <c r="F92" i="6"/>
  <c r="B108" i="6"/>
  <c r="I121" i="6"/>
  <c r="I119" i="6"/>
  <c r="F117" i="6"/>
  <c r="B115" i="6"/>
  <c r="M112" i="6"/>
  <c r="G128" i="6"/>
  <c r="O139" i="6"/>
  <c r="B137" i="6"/>
  <c r="F134" i="6"/>
  <c r="I131" i="6"/>
  <c r="O148" i="6"/>
  <c r="E160" i="6"/>
  <c r="F157" i="6"/>
  <c r="J154" i="6"/>
  <c r="M151" i="6"/>
  <c r="V99" i="6"/>
  <c r="AF118" i="6"/>
  <c r="AB138" i="6"/>
  <c r="AE119" i="6"/>
  <c r="N119" i="6"/>
  <c r="S157" i="6"/>
  <c r="B157" i="6"/>
  <c r="V95" i="6"/>
  <c r="E95" i="6"/>
  <c r="X94" i="6"/>
  <c r="G94" i="6"/>
  <c r="Z93" i="6"/>
  <c r="I93" i="6"/>
  <c r="X120" i="6"/>
  <c r="G120" i="6"/>
  <c r="AB118" i="6"/>
  <c r="K118" i="6"/>
  <c r="AF116" i="6"/>
  <c r="O116" i="6"/>
  <c r="V115" i="6"/>
  <c r="E115" i="6"/>
  <c r="X114" i="6"/>
  <c r="G114" i="6"/>
  <c r="Z113" i="6"/>
  <c r="I113" i="6"/>
  <c r="AD111" i="6"/>
  <c r="M111" i="6"/>
  <c r="T110" i="6"/>
  <c r="C110" i="6"/>
  <c r="Y128" i="6"/>
  <c r="H128" i="6"/>
  <c r="AB140" i="6"/>
  <c r="K140" i="6"/>
  <c r="AD139" i="6"/>
  <c r="M139" i="6"/>
  <c r="AF138" i="6"/>
  <c r="O138" i="6"/>
  <c r="T138" i="6"/>
  <c r="C138" i="6"/>
  <c r="V137" i="6"/>
  <c r="E137" i="6"/>
  <c r="X136" i="6"/>
  <c r="G136" i="6"/>
  <c r="Z135" i="6"/>
  <c r="I135" i="6"/>
  <c r="AB134" i="6"/>
  <c r="K134" i="6"/>
  <c r="AD133" i="6"/>
  <c r="M133" i="6"/>
  <c r="AF132" i="6"/>
  <c r="O132" i="6"/>
  <c r="T132" i="6"/>
  <c r="C132" i="6"/>
  <c r="V131" i="6"/>
  <c r="E131" i="6"/>
  <c r="X130" i="6"/>
  <c r="G130" i="6"/>
  <c r="Z129" i="6"/>
  <c r="I129" i="6"/>
  <c r="AC148" i="6"/>
  <c r="L148" i="6"/>
  <c r="AD161" i="6"/>
  <c r="M161" i="6"/>
  <c r="AF160" i="6"/>
  <c r="O160" i="6"/>
  <c r="T160" i="6"/>
  <c r="C160" i="6"/>
  <c r="V159" i="6"/>
  <c r="E159" i="6"/>
  <c r="X158" i="6"/>
  <c r="G158" i="6"/>
  <c r="Z157" i="6"/>
  <c r="I157" i="6"/>
  <c r="AB156" i="6"/>
  <c r="K156" i="6"/>
  <c r="AD155" i="6"/>
  <c r="M155" i="6"/>
  <c r="AF154" i="6"/>
  <c r="O154" i="6"/>
  <c r="T154" i="6"/>
  <c r="C154" i="6"/>
  <c r="V153" i="6"/>
  <c r="E153" i="6"/>
  <c r="X152" i="6"/>
  <c r="G152" i="6"/>
  <c r="Z151" i="6"/>
  <c r="I151" i="6"/>
  <c r="AB150" i="6"/>
  <c r="K150" i="6"/>
  <c r="AD149" i="6"/>
  <c r="M149" i="6"/>
  <c r="D90" i="6"/>
  <c r="B103" i="6"/>
  <c r="N101" i="6"/>
  <c r="J99" i="6"/>
  <c r="H98" i="6"/>
  <c r="E97" i="6"/>
  <c r="D96" i="6"/>
  <c r="N94" i="6"/>
  <c r="K93" i="6"/>
  <c r="D92" i="6"/>
  <c r="O108" i="6"/>
  <c r="G121" i="6"/>
  <c r="G119" i="6"/>
  <c r="B117" i="6"/>
  <c r="M114" i="6"/>
  <c r="K112" i="6"/>
  <c r="F110" i="6"/>
  <c r="E128" i="6"/>
  <c r="H139" i="6"/>
  <c r="M136" i="6"/>
  <c r="D134" i="6"/>
  <c r="G131" i="6"/>
  <c r="M148" i="6"/>
  <c r="L159" i="6"/>
  <c r="C157" i="6"/>
  <c r="H154" i="6"/>
  <c r="K151" i="6"/>
  <c r="U118" i="6"/>
  <c r="Y137" i="6"/>
  <c r="F91" i="6"/>
  <c r="W91" i="6"/>
  <c r="L114" i="6"/>
  <c r="AC114" i="6"/>
  <c r="AE129" i="6"/>
  <c r="N129" i="6"/>
  <c r="W155" i="6"/>
  <c r="F155" i="6"/>
  <c r="L152" i="6"/>
  <c r="AA92" i="6"/>
  <c r="J92" i="6"/>
  <c r="U121" i="6"/>
  <c r="D121" i="6"/>
  <c r="Y119" i="6"/>
  <c r="H119" i="6"/>
  <c r="AC117" i="6"/>
  <c r="L117" i="6"/>
  <c r="S116" i="6"/>
  <c r="B116" i="6"/>
  <c r="W114" i="6"/>
  <c r="F114" i="6"/>
  <c r="Y113" i="6"/>
  <c r="H113" i="6"/>
  <c r="AA112" i="6"/>
  <c r="J112" i="6"/>
  <c r="AE110" i="6"/>
  <c r="N110" i="6"/>
  <c r="U109" i="6"/>
  <c r="D109" i="6"/>
  <c r="Y141" i="6"/>
  <c r="H141" i="6"/>
  <c r="AC139" i="6"/>
  <c r="L139" i="6"/>
  <c r="AE138" i="6"/>
  <c r="N138" i="6"/>
  <c r="U137" i="6"/>
  <c r="D137" i="6"/>
  <c r="W136" i="6"/>
  <c r="F136" i="6"/>
  <c r="Y135" i="6"/>
  <c r="H135" i="6"/>
  <c r="AC133" i="6"/>
  <c r="L133" i="6"/>
  <c r="S132" i="6"/>
  <c r="B132" i="6"/>
  <c r="Y129" i="6"/>
  <c r="H129" i="6"/>
  <c r="AB148" i="6"/>
  <c r="K148" i="6"/>
  <c r="AE160" i="6"/>
  <c r="N160" i="6"/>
  <c r="S160" i="6"/>
  <c r="B160" i="6"/>
  <c r="U159" i="6"/>
  <c r="D159" i="6"/>
  <c r="Y157" i="6"/>
  <c r="H157" i="6"/>
  <c r="J156" i="6"/>
  <c r="AA156" i="6"/>
  <c r="AC155" i="6"/>
  <c r="L155" i="6"/>
  <c r="S154" i="6"/>
  <c r="B154" i="6"/>
  <c r="U153" i="6"/>
  <c r="D153" i="6"/>
  <c r="W152" i="6"/>
  <c r="F152" i="6"/>
  <c r="AA150" i="6"/>
  <c r="J150" i="6"/>
  <c r="C90" i="6"/>
  <c r="O102" i="6"/>
  <c r="L101" i="6"/>
  <c r="J100" i="6"/>
  <c r="I99" i="6"/>
  <c r="F98" i="6"/>
  <c r="D97" i="6"/>
  <c r="C96" i="6"/>
  <c r="L94" i="6"/>
  <c r="J93" i="6"/>
  <c r="B92" i="6"/>
  <c r="N108" i="6"/>
  <c r="E121" i="6"/>
  <c r="D119" i="6"/>
  <c r="N116" i="6"/>
  <c r="K114" i="6"/>
  <c r="F112" i="6"/>
  <c r="D110" i="6"/>
  <c r="O141" i="6"/>
  <c r="F139" i="6"/>
  <c r="K136" i="6"/>
  <c r="N133" i="6"/>
  <c r="D131" i="6"/>
  <c r="I148" i="6"/>
  <c r="J159" i="6"/>
  <c r="O156" i="6"/>
  <c r="D154" i="6"/>
  <c r="H151" i="6"/>
  <c r="AE96" i="6"/>
  <c r="V117" i="6"/>
  <c r="T136" i="6"/>
  <c r="S119" i="6"/>
  <c r="B119" i="6"/>
  <c r="W133" i="6"/>
  <c r="F133" i="6"/>
  <c r="AD102" i="6"/>
  <c r="M102" i="6"/>
  <c r="AF101" i="6"/>
  <c r="O101" i="6"/>
  <c r="T101" i="6"/>
  <c r="C101" i="6"/>
  <c r="V100" i="6"/>
  <c r="E100" i="6"/>
  <c r="X99" i="6"/>
  <c r="G99" i="6"/>
  <c r="Z98" i="6"/>
  <c r="I98" i="6"/>
  <c r="AB97" i="6"/>
  <c r="K97" i="6"/>
  <c r="AD96" i="6"/>
  <c r="M96" i="6"/>
  <c r="AF95" i="6"/>
  <c r="O95" i="6"/>
  <c r="T95" i="6"/>
  <c r="C95" i="6"/>
  <c r="V94" i="6"/>
  <c r="E94" i="6"/>
  <c r="X93" i="6"/>
  <c r="G93" i="6"/>
  <c r="AB91" i="6"/>
  <c r="K91" i="6"/>
  <c r="V120" i="6"/>
  <c r="E120" i="6"/>
  <c r="Z118" i="6"/>
  <c r="I118" i="6"/>
  <c r="AD116" i="6"/>
  <c r="M116" i="6"/>
  <c r="T115" i="6"/>
  <c r="C115" i="6"/>
  <c r="X113" i="6"/>
  <c r="G113" i="6"/>
  <c r="Z112" i="6"/>
  <c r="I112" i="6"/>
  <c r="AB111" i="6"/>
  <c r="K111" i="6"/>
  <c r="AF109" i="6"/>
  <c r="O109" i="6"/>
  <c r="W128" i="6"/>
  <c r="F128" i="6"/>
  <c r="Z140" i="6"/>
  <c r="I140" i="6"/>
  <c r="AB139" i="6"/>
  <c r="K139" i="6"/>
  <c r="AD138" i="6"/>
  <c r="M138" i="6"/>
  <c r="AF137" i="6"/>
  <c r="O137" i="6"/>
  <c r="T137" i="6"/>
  <c r="C137" i="6"/>
  <c r="V136" i="6"/>
  <c r="E136" i="6"/>
  <c r="X135" i="6"/>
  <c r="G135" i="6"/>
  <c r="Z134" i="6"/>
  <c r="I134" i="6"/>
  <c r="AB133" i="6"/>
  <c r="K133" i="6"/>
  <c r="AD132" i="6"/>
  <c r="M132" i="6"/>
  <c r="AF131" i="6"/>
  <c r="O131" i="6"/>
  <c r="T131" i="6"/>
  <c r="C131" i="6"/>
  <c r="V130" i="6"/>
  <c r="E130" i="6"/>
  <c r="X129" i="6"/>
  <c r="G129" i="6"/>
  <c r="AB161" i="6"/>
  <c r="K161" i="6"/>
  <c r="AD160" i="6"/>
  <c r="M160" i="6"/>
  <c r="O159" i="6"/>
  <c r="AF159" i="6"/>
  <c r="T159" i="6"/>
  <c r="C159" i="6"/>
  <c r="V158" i="6"/>
  <c r="E158" i="6"/>
  <c r="X157" i="6"/>
  <c r="G157" i="6"/>
  <c r="Z156" i="6"/>
  <c r="I156" i="6"/>
  <c r="AB155" i="6"/>
  <c r="K155" i="6"/>
  <c r="M154" i="6"/>
  <c r="AD154" i="6"/>
  <c r="AF153" i="6"/>
  <c r="O153" i="6"/>
  <c r="T153" i="6"/>
  <c r="C153" i="6"/>
  <c r="V152" i="6"/>
  <c r="E152" i="6"/>
  <c r="X151" i="6"/>
  <c r="G151" i="6"/>
  <c r="Z150" i="6"/>
  <c r="I150" i="6"/>
  <c r="AB149" i="6"/>
  <c r="K149" i="6"/>
  <c r="O103" i="6"/>
  <c r="N102" i="6"/>
  <c r="J101" i="6"/>
  <c r="I100" i="6"/>
  <c r="H99" i="6"/>
  <c r="D98" i="6"/>
  <c r="C97" i="6"/>
  <c r="B96" i="6"/>
  <c r="K94" i="6"/>
  <c r="H93" i="6"/>
  <c r="O91" i="6"/>
  <c r="K108" i="6"/>
  <c r="C121" i="6"/>
  <c r="N118" i="6"/>
  <c r="L116" i="6"/>
  <c r="I114" i="6"/>
  <c r="D112" i="6"/>
  <c r="B110" i="6"/>
  <c r="K141" i="6"/>
  <c r="D139" i="6"/>
  <c r="I136" i="6"/>
  <c r="J133" i="6"/>
  <c r="N130" i="6"/>
  <c r="D148" i="6"/>
  <c r="H159" i="6"/>
  <c r="M156" i="6"/>
  <c r="N153" i="6"/>
  <c r="D151" i="6"/>
  <c r="AD95" i="6"/>
  <c r="Y116" i="6"/>
  <c r="AE132" i="6"/>
  <c r="Y138" i="6"/>
  <c r="H138" i="6"/>
  <c r="Y92" i="6"/>
  <c r="H92" i="6"/>
  <c r="AD108" i="6"/>
  <c r="M108" i="6"/>
  <c r="W119" i="6"/>
  <c r="F119" i="6"/>
  <c r="AA117" i="6"/>
  <c r="J117" i="6"/>
  <c r="AE115" i="6"/>
  <c r="N115" i="6"/>
  <c r="U114" i="6"/>
  <c r="D114" i="6"/>
  <c r="Y112" i="6"/>
  <c r="H112" i="6"/>
  <c r="AA111" i="6"/>
  <c r="J111" i="6"/>
  <c r="AC110" i="6"/>
  <c r="L110" i="6"/>
  <c r="S109" i="6"/>
  <c r="B109" i="6"/>
  <c r="W141" i="6"/>
  <c r="F141" i="6"/>
  <c r="AA139" i="6"/>
  <c r="J139" i="6"/>
  <c r="AE137" i="6"/>
  <c r="N137" i="6"/>
  <c r="U136" i="6"/>
  <c r="D136" i="6"/>
  <c r="Y134" i="6"/>
  <c r="H134" i="6"/>
  <c r="AC132" i="6"/>
  <c r="L132" i="6"/>
  <c r="S131" i="6"/>
  <c r="B131" i="6"/>
  <c r="W129" i="6"/>
  <c r="F129" i="6"/>
  <c r="AA161" i="6"/>
  <c r="J161" i="6"/>
  <c r="AE159" i="6"/>
  <c r="N159" i="6"/>
  <c r="U158" i="6"/>
  <c r="D158" i="6"/>
  <c r="Y156" i="6"/>
  <c r="H156" i="6"/>
  <c r="AC154" i="6"/>
  <c r="L154" i="6"/>
  <c r="S153" i="6"/>
  <c r="B153" i="6"/>
  <c r="W151" i="6"/>
  <c r="F151" i="6"/>
  <c r="AA149" i="6"/>
  <c r="J149" i="6"/>
  <c r="B90" i="6"/>
  <c r="N103" i="6"/>
  <c r="L102" i="6"/>
  <c r="I101" i="6"/>
  <c r="H100" i="6"/>
  <c r="F99" i="6"/>
  <c r="C98" i="6"/>
  <c r="B97" i="6"/>
  <c r="N95" i="6"/>
  <c r="J94" i="6"/>
  <c r="F93" i="6"/>
  <c r="N91" i="6"/>
  <c r="I108" i="6"/>
  <c r="B121" i="6"/>
  <c r="L118" i="6"/>
  <c r="I116" i="6"/>
  <c r="E114" i="6"/>
  <c r="B112" i="6"/>
  <c r="N109" i="6"/>
  <c r="I141" i="6"/>
  <c r="B139" i="6"/>
  <c r="B136" i="6"/>
  <c r="G133" i="6"/>
  <c r="L130" i="6"/>
  <c r="O161" i="6"/>
  <c r="F159" i="6"/>
  <c r="F156" i="6"/>
  <c r="B151" i="6"/>
  <c r="AF90" i="6"/>
  <c r="Z115" i="6"/>
  <c r="W130" i="6"/>
  <c r="B93" i="6"/>
  <c r="S93" i="6"/>
  <c r="J109" i="6"/>
  <c r="AA109" i="6"/>
  <c r="AA90" i="6"/>
  <c r="J90" i="6"/>
  <c r="H90" i="6"/>
  <c r="Y90" i="6"/>
  <c r="AD101" i="6"/>
  <c r="M101" i="6"/>
  <c r="X98" i="6"/>
  <c r="G98" i="6"/>
  <c r="I97" i="6"/>
  <c r="Z97" i="6"/>
  <c r="AB96" i="6"/>
  <c r="K96" i="6"/>
  <c r="AF94" i="6"/>
  <c r="O94" i="6"/>
  <c r="T94" i="6"/>
  <c r="C94" i="6"/>
  <c r="E93" i="6"/>
  <c r="V93" i="6"/>
  <c r="G92" i="6"/>
  <c r="X92" i="6"/>
  <c r="I91" i="6"/>
  <c r="Z91" i="6"/>
  <c r="L108" i="6"/>
  <c r="AC108" i="6"/>
  <c r="M121" i="6"/>
  <c r="AD121" i="6"/>
  <c r="O120" i="6"/>
  <c r="AF120" i="6"/>
  <c r="C120" i="6"/>
  <c r="T120" i="6"/>
  <c r="E119" i="6"/>
  <c r="V119" i="6"/>
  <c r="G118" i="6"/>
  <c r="X118" i="6"/>
  <c r="I117" i="6"/>
  <c r="Z117" i="6"/>
  <c r="AB116" i="6"/>
  <c r="K116" i="6"/>
  <c r="M115" i="6"/>
  <c r="AD115" i="6"/>
  <c r="O114" i="6"/>
  <c r="AF114" i="6"/>
  <c r="E113" i="6"/>
  <c r="V113" i="6"/>
  <c r="I111" i="6"/>
  <c r="Z111" i="6"/>
  <c r="K110" i="6"/>
  <c r="AB110" i="6"/>
  <c r="M109" i="6"/>
  <c r="AD109" i="6"/>
  <c r="S128" i="6"/>
  <c r="B128" i="6"/>
  <c r="U128" i="6"/>
  <c r="D128" i="6"/>
  <c r="E141" i="6"/>
  <c r="V141" i="6"/>
  <c r="X140" i="6"/>
  <c r="G140" i="6"/>
  <c r="Z139" i="6"/>
  <c r="I139" i="6"/>
  <c r="AD137" i="6"/>
  <c r="M137" i="6"/>
  <c r="AF136" i="6"/>
  <c r="O136" i="6"/>
  <c r="V135" i="6"/>
  <c r="E135" i="6"/>
  <c r="X134" i="6"/>
  <c r="G134" i="6"/>
  <c r="I133" i="6"/>
  <c r="Z133" i="6"/>
  <c r="AB132" i="6"/>
  <c r="K132" i="6"/>
  <c r="AD131" i="6"/>
  <c r="M131" i="6"/>
  <c r="O130" i="6"/>
  <c r="AF130" i="6"/>
  <c r="T130" i="6"/>
  <c r="C130" i="6"/>
  <c r="V129" i="6"/>
  <c r="E129" i="6"/>
  <c r="Y148" i="6"/>
  <c r="H148" i="6"/>
  <c r="Z161" i="6"/>
  <c r="I161" i="6"/>
  <c r="AD159" i="6"/>
  <c r="M159" i="6"/>
  <c r="AF158" i="6"/>
  <c r="O158" i="6"/>
  <c r="C158" i="6"/>
  <c r="T158" i="6"/>
  <c r="V157" i="6"/>
  <c r="E157" i="6"/>
  <c r="X156" i="6"/>
  <c r="G156" i="6"/>
  <c r="I155" i="6"/>
  <c r="Z155" i="6"/>
  <c r="AB154" i="6"/>
  <c r="K154" i="6"/>
  <c r="AD153" i="6"/>
  <c r="M153" i="6"/>
  <c r="AF152" i="6"/>
  <c r="O152" i="6"/>
  <c r="T152" i="6"/>
  <c r="C152" i="6"/>
  <c r="V151" i="6"/>
  <c r="E151" i="6"/>
  <c r="G150" i="6"/>
  <c r="X150" i="6"/>
  <c r="Z149" i="6"/>
  <c r="I149" i="6"/>
  <c r="M103" i="6"/>
  <c r="J102" i="6"/>
  <c r="H101" i="6"/>
  <c r="G100" i="6"/>
  <c r="D99" i="6"/>
  <c r="B98" i="6"/>
  <c r="O96" i="6"/>
  <c r="L95" i="6"/>
  <c r="I94" i="6"/>
  <c r="C93" i="6"/>
  <c r="M91" i="6"/>
  <c r="G108" i="6"/>
  <c r="L120" i="6"/>
  <c r="J118" i="6"/>
  <c r="G116" i="6"/>
  <c r="B114" i="6"/>
  <c r="N111" i="6"/>
  <c r="I109" i="6"/>
  <c r="G141" i="6"/>
  <c r="L138" i="6"/>
  <c r="N135" i="6"/>
  <c r="E133" i="6"/>
  <c r="H130" i="6"/>
  <c r="L161" i="6"/>
  <c r="B159" i="6"/>
  <c r="D156" i="6"/>
  <c r="I153" i="6"/>
  <c r="H150" i="6"/>
  <c r="Y94" i="6"/>
  <c r="T114" i="6"/>
  <c r="AA148" i="6"/>
  <c r="AA121" i="6"/>
  <c r="J121" i="6"/>
  <c r="U140" i="6"/>
  <c r="D140" i="6"/>
  <c r="AA131" i="6"/>
  <c r="J131" i="6"/>
  <c r="K102" i="6"/>
  <c r="AB102" i="6"/>
  <c r="T100" i="6"/>
  <c r="C100" i="6"/>
  <c r="U93" i="6"/>
  <c r="D93" i="6"/>
  <c r="Y91" i="6"/>
  <c r="H91" i="6"/>
  <c r="AC121" i="6"/>
  <c r="L121" i="6"/>
  <c r="AE120" i="6"/>
  <c r="N120" i="6"/>
  <c r="S120" i="6"/>
  <c r="B120" i="6"/>
  <c r="W118" i="6"/>
  <c r="F118" i="6"/>
  <c r="AA116" i="6"/>
  <c r="J116" i="6"/>
  <c r="AE114" i="6"/>
  <c r="N114" i="6"/>
  <c r="U113" i="6"/>
  <c r="D113" i="6"/>
  <c r="Y111" i="6"/>
  <c r="H111" i="6"/>
  <c r="AA110" i="6"/>
  <c r="J110" i="6"/>
  <c r="AC109" i="6"/>
  <c r="L109" i="6"/>
  <c r="T128" i="6"/>
  <c r="C128" i="6"/>
  <c r="W140" i="6"/>
  <c r="F140" i="6"/>
  <c r="AA138" i="6"/>
  <c r="J138" i="6"/>
  <c r="AE136" i="6"/>
  <c r="N136" i="6"/>
  <c r="U135" i="6"/>
  <c r="D135" i="6"/>
  <c r="Y133" i="6"/>
  <c r="H133" i="6"/>
  <c r="AC131" i="6"/>
  <c r="L131" i="6"/>
  <c r="S130" i="6"/>
  <c r="B130" i="6"/>
  <c r="X148" i="6"/>
  <c r="G148" i="6"/>
  <c r="AA160" i="6"/>
  <c r="J160" i="6"/>
  <c r="AE158" i="6"/>
  <c r="N158" i="6"/>
  <c r="U157" i="6"/>
  <c r="D157" i="6"/>
  <c r="Y155" i="6"/>
  <c r="H155" i="6"/>
  <c r="AC153" i="6"/>
  <c r="L153" i="6"/>
  <c r="S152" i="6"/>
  <c r="B152" i="6"/>
  <c r="W150" i="6"/>
  <c r="F150" i="6"/>
  <c r="N90" i="6"/>
  <c r="L103" i="6"/>
  <c r="H102" i="6"/>
  <c r="G101" i="6"/>
  <c r="F100" i="6"/>
  <c r="B99" i="6"/>
  <c r="O97" i="6"/>
  <c r="J95" i="6"/>
  <c r="O92" i="6"/>
  <c r="L91" i="6"/>
  <c r="E108" i="6"/>
  <c r="J120" i="6"/>
  <c r="H118" i="6"/>
  <c r="C116" i="6"/>
  <c r="N113" i="6"/>
  <c r="L111" i="6"/>
  <c r="G109" i="6"/>
  <c r="D141" i="6"/>
  <c r="G138" i="6"/>
  <c r="L135" i="6"/>
  <c r="C133" i="6"/>
  <c r="D130" i="6"/>
  <c r="H161" i="6"/>
  <c r="K158" i="6"/>
  <c r="B156" i="6"/>
  <c r="G153" i="6"/>
  <c r="E150" i="6"/>
  <c r="S113" i="6"/>
  <c r="AB160" i="6"/>
  <c r="Y160" i="6"/>
  <c r="H160" i="6"/>
  <c r="AA153" i="6"/>
  <c r="J153" i="6"/>
  <c r="AB103" i="6"/>
  <c r="K103" i="6"/>
  <c r="Z103" i="6"/>
  <c r="I103" i="6"/>
  <c r="O100" i="6"/>
  <c r="AF100" i="6"/>
  <c r="W90" i="6"/>
  <c r="F90" i="6"/>
  <c r="X103" i="6"/>
  <c r="G103" i="6"/>
  <c r="Z102" i="6"/>
  <c r="I102" i="6"/>
  <c r="AB101" i="6"/>
  <c r="K101" i="6"/>
  <c r="AD100" i="6"/>
  <c r="M100" i="6"/>
  <c r="AF99" i="6"/>
  <c r="O99" i="6"/>
  <c r="T99" i="6"/>
  <c r="C99" i="6"/>
  <c r="V98" i="6"/>
  <c r="E98" i="6"/>
  <c r="X97" i="6"/>
  <c r="G97" i="6"/>
  <c r="Z96" i="6"/>
  <c r="I96" i="6"/>
  <c r="AB95" i="6"/>
  <c r="K95" i="6"/>
  <c r="AD94" i="6"/>
  <c r="M94" i="6"/>
  <c r="AF93" i="6"/>
  <c r="O93" i="6"/>
  <c r="V92" i="6"/>
  <c r="E92" i="6"/>
  <c r="AA108" i="6"/>
  <c r="J108" i="6"/>
  <c r="AD120" i="6"/>
  <c r="M120" i="6"/>
  <c r="AF119" i="6"/>
  <c r="O119" i="6"/>
  <c r="T119" i="6"/>
  <c r="C119" i="6"/>
  <c r="X117" i="6"/>
  <c r="G117" i="6"/>
  <c r="AB115" i="6"/>
  <c r="K115" i="6"/>
  <c r="AF113" i="6"/>
  <c r="O113" i="6"/>
  <c r="V112" i="6"/>
  <c r="E112" i="6"/>
  <c r="Z110" i="6"/>
  <c r="I110" i="6"/>
  <c r="AB109" i="6"/>
  <c r="K109" i="6"/>
  <c r="AE128" i="6"/>
  <c r="N128" i="6"/>
  <c r="T141" i="6"/>
  <c r="C141" i="6"/>
  <c r="X139" i="6"/>
  <c r="G139" i="6"/>
  <c r="Z138" i="6"/>
  <c r="I138" i="6"/>
  <c r="AB137" i="6"/>
  <c r="K137" i="6"/>
  <c r="AF135" i="6"/>
  <c r="O135" i="6"/>
  <c r="T135" i="6"/>
  <c r="C135" i="6"/>
  <c r="V134" i="6"/>
  <c r="E134" i="6"/>
  <c r="Z132" i="6"/>
  <c r="I132" i="6"/>
  <c r="AB131" i="6"/>
  <c r="K131" i="6"/>
  <c r="AD130" i="6"/>
  <c r="M130" i="6"/>
  <c r="T129" i="6"/>
  <c r="C129" i="6"/>
  <c r="W148" i="6"/>
  <c r="F148" i="6"/>
  <c r="X161" i="6"/>
  <c r="G161" i="6"/>
  <c r="AB159" i="6"/>
  <c r="K159" i="6"/>
  <c r="AD158" i="6"/>
  <c r="M158" i="6"/>
  <c r="AF157" i="6"/>
  <c r="O157" i="6"/>
  <c r="V156" i="6"/>
  <c r="E156" i="6"/>
  <c r="X155" i="6"/>
  <c r="G155" i="6"/>
  <c r="Z154" i="6"/>
  <c r="I154" i="6"/>
  <c r="AD152" i="6"/>
  <c r="M152" i="6"/>
  <c r="AF151" i="6"/>
  <c r="O151" i="6"/>
  <c r="T151" i="6"/>
  <c r="C151" i="6"/>
  <c r="X149" i="6"/>
  <c r="G149" i="6"/>
  <c r="M90" i="6"/>
  <c r="J103" i="6"/>
  <c r="D100" i="6"/>
  <c r="O98" i="6"/>
  <c r="N97" i="6"/>
  <c r="L96" i="6"/>
  <c r="I95" i="6"/>
  <c r="F94" i="6"/>
  <c r="N92" i="6"/>
  <c r="J91" i="6"/>
  <c r="D108" i="6"/>
  <c r="H120" i="6"/>
  <c r="E118" i="6"/>
  <c r="O115" i="6"/>
  <c r="L113" i="6"/>
  <c r="G111" i="6"/>
  <c r="E109" i="6"/>
  <c r="B141" i="6"/>
  <c r="E138" i="6"/>
  <c r="J135" i="6"/>
  <c r="J132" i="6"/>
  <c r="O129" i="6"/>
  <c r="F161" i="6"/>
  <c r="I158" i="6"/>
  <c r="N155" i="6"/>
  <c r="N152" i="6"/>
  <c r="C150" i="6"/>
  <c r="X112" i="6"/>
  <c r="AC157" i="6"/>
  <c r="Y54" i="6"/>
  <c r="Z55" i="6"/>
  <c r="U50" i="6"/>
  <c r="V51" i="6"/>
  <c r="AC58" i="6"/>
  <c r="W52" i="6"/>
  <c r="AA56" i="6"/>
  <c r="AE60" i="6"/>
  <c r="F4" i="4"/>
  <c r="D4" i="4"/>
  <c r="E4" i="4"/>
  <c r="C5" i="4"/>
  <c r="C4" i="4"/>
  <c r="B5" i="4"/>
  <c r="B4" i="4"/>
  <c r="F5" i="4"/>
  <c r="E5" i="4"/>
  <c r="D5" i="4"/>
  <c r="M10" i="4"/>
  <c r="O9" i="4"/>
  <c r="O8" i="4"/>
  <c r="O14" i="4"/>
  <c r="N9" i="4"/>
  <c r="N10" i="4"/>
  <c r="N16" i="4"/>
  <c r="K5" i="4"/>
  <c r="K11" i="4"/>
  <c r="K17" i="4"/>
  <c r="K4" i="4"/>
  <c r="K6" i="4"/>
  <c r="K12" i="4"/>
  <c r="K10" i="4"/>
  <c r="K7" i="4"/>
  <c r="K13" i="4"/>
  <c r="K8" i="4"/>
  <c r="K14" i="4"/>
  <c r="K9" i="4"/>
  <c r="K15" i="4"/>
  <c r="K16" i="4"/>
  <c r="J5" i="4"/>
  <c r="J11" i="4"/>
  <c r="J17" i="4"/>
  <c r="J4" i="4"/>
  <c r="J12" i="4"/>
  <c r="J6" i="4"/>
  <c r="J13" i="4"/>
  <c r="J7" i="4"/>
  <c r="J8" i="4"/>
  <c r="J14" i="4"/>
  <c r="J9" i="4"/>
  <c r="J15" i="4"/>
  <c r="J10" i="4"/>
  <c r="J16" i="4"/>
  <c r="I4" i="4"/>
  <c r="I6" i="4"/>
  <c r="I12" i="4"/>
  <c r="I7" i="4"/>
  <c r="I13" i="4"/>
  <c r="I8" i="4"/>
  <c r="I14" i="4"/>
  <c r="I11" i="4"/>
  <c r="I17" i="4"/>
  <c r="I9" i="4"/>
  <c r="I15" i="4"/>
  <c r="I10" i="4"/>
  <c r="I16" i="4"/>
  <c r="I5" i="4"/>
  <c r="H6" i="4"/>
  <c r="H12" i="4"/>
  <c r="H13" i="4"/>
  <c r="H7" i="4"/>
  <c r="H8" i="4"/>
  <c r="H14" i="4"/>
  <c r="H4" i="4"/>
  <c r="H9" i="4"/>
  <c r="H15" i="4"/>
  <c r="H16" i="4"/>
  <c r="H10" i="4"/>
  <c r="H5" i="4"/>
  <c r="H11" i="4"/>
  <c r="H17" i="4"/>
  <c r="L10" i="4"/>
  <c r="L16" i="4"/>
  <c r="L11" i="4"/>
  <c r="L17" i="4"/>
  <c r="L5" i="4"/>
  <c r="L4" i="4"/>
  <c r="L6" i="4"/>
  <c r="L12" i="4"/>
  <c r="L7" i="4"/>
  <c r="L13" i="4"/>
  <c r="L8" i="4"/>
  <c r="L14" i="4"/>
  <c r="L9" i="4"/>
  <c r="L15" i="4"/>
  <c r="M9" i="4"/>
  <c r="N14" i="4"/>
  <c r="N8" i="4"/>
  <c r="M14" i="4"/>
  <c r="O13" i="4"/>
  <c r="M8" i="4"/>
  <c r="O7" i="4"/>
  <c r="N13" i="4"/>
  <c r="N7" i="4"/>
  <c r="M13" i="4"/>
  <c r="O12" i="4"/>
  <c r="M7" i="4"/>
  <c r="O6" i="4"/>
  <c r="O4" i="4"/>
  <c r="N12" i="4"/>
  <c r="N6" i="4"/>
  <c r="M15" i="4"/>
  <c r="N4" i="4"/>
  <c r="O17" i="4"/>
  <c r="M12" i="4"/>
  <c r="O11" i="4"/>
  <c r="M6" i="4"/>
  <c r="O5" i="4"/>
  <c r="M4" i="4"/>
  <c r="N11" i="4"/>
  <c r="N5" i="4"/>
  <c r="N17" i="4"/>
  <c r="M17" i="4"/>
  <c r="O16" i="4"/>
  <c r="M11" i="4"/>
  <c r="O10" i="4"/>
  <c r="M5" i="4"/>
  <c r="M16" i="4"/>
  <c r="O15" i="4"/>
  <c r="N15" i="4"/>
  <c r="B27" i="6"/>
  <c r="D27" i="6"/>
  <c r="E27" i="6"/>
  <c r="F27" i="6"/>
  <c r="G27" i="6"/>
  <c r="C27" i="6"/>
  <c r="Z75" i="6" l="1"/>
  <c r="I75" i="6"/>
  <c r="AE75" i="6"/>
  <c r="N75" i="6"/>
  <c r="N55" i="6" s="1"/>
  <c r="AF70" i="6"/>
  <c r="O70" i="6"/>
  <c r="O50" i="6" s="1"/>
  <c r="M73" i="6"/>
  <c r="M53" i="6" s="1"/>
  <c r="AD73" i="6"/>
  <c r="AC75" i="6"/>
  <c r="L75" i="6"/>
  <c r="L55" i="6" s="1"/>
  <c r="Y72" i="6"/>
  <c r="H72" i="6"/>
  <c r="H52" i="6" s="1"/>
  <c r="I78" i="6"/>
  <c r="I58" i="6" s="1"/>
  <c r="Z78" i="6"/>
  <c r="AA72" i="6"/>
  <c r="J72" i="6"/>
  <c r="J52" i="6" s="1"/>
  <c r="AB78" i="6"/>
  <c r="K78" i="6"/>
  <c r="K58" i="6" s="1"/>
  <c r="AE74" i="6"/>
  <c r="N74" i="6"/>
  <c r="N54" i="6" s="1"/>
  <c r="T69" i="6"/>
  <c r="C69" i="6"/>
  <c r="AC81" i="6"/>
  <c r="L81" i="6"/>
  <c r="L61" i="6" s="1"/>
  <c r="M71" i="6"/>
  <c r="M51" i="6" s="1"/>
  <c r="AD71" i="6"/>
  <c r="Y71" i="6"/>
  <c r="H71" i="6"/>
  <c r="H51" i="6" s="1"/>
  <c r="AE73" i="6"/>
  <c r="N73" i="6"/>
  <c r="N53" i="6" s="1"/>
  <c r="Y78" i="6"/>
  <c r="H78" i="6"/>
  <c r="H58" i="6" s="1"/>
  <c r="AC79" i="6"/>
  <c r="L79" i="6"/>
  <c r="L59" i="6" s="1"/>
  <c r="Z72" i="6"/>
  <c r="I72" i="6"/>
  <c r="I52" i="6" s="1"/>
  <c r="AA71" i="6"/>
  <c r="J71" i="6"/>
  <c r="J51" i="6" s="1"/>
  <c r="K72" i="6"/>
  <c r="K52" i="6" s="1"/>
  <c r="AB72" i="6"/>
  <c r="V68" i="6"/>
  <c r="E68" i="6"/>
  <c r="E48" i="6" s="1"/>
  <c r="N79" i="6"/>
  <c r="N59" i="6" s="1"/>
  <c r="AE79" i="6"/>
  <c r="AF69" i="6"/>
  <c r="O69" i="6"/>
  <c r="O49" i="6" s="1"/>
  <c r="O76" i="6"/>
  <c r="O56" i="6" s="1"/>
  <c r="AF76" i="6"/>
  <c r="AC73" i="6"/>
  <c r="L73" i="6"/>
  <c r="L53" i="6" s="1"/>
  <c r="AC74" i="6"/>
  <c r="L74" i="6"/>
  <c r="L54" i="6" s="1"/>
  <c r="Y77" i="6"/>
  <c r="H77" i="6"/>
  <c r="H57" i="6" s="1"/>
  <c r="Z77" i="6"/>
  <c r="I77" i="6"/>
  <c r="I57" i="6" s="1"/>
  <c r="AA77" i="6"/>
  <c r="J77" i="6"/>
  <c r="J57" i="6" s="1"/>
  <c r="AB77" i="6"/>
  <c r="K77" i="6"/>
  <c r="AF78" i="6"/>
  <c r="O78" i="6"/>
  <c r="O58" i="6" s="1"/>
  <c r="U68" i="6"/>
  <c r="D68" i="6"/>
  <c r="D48" i="6" s="1"/>
  <c r="AE80" i="6"/>
  <c r="N80" i="6"/>
  <c r="M68" i="6"/>
  <c r="M48" i="6" s="1"/>
  <c r="AD68" i="6"/>
  <c r="AC80" i="6"/>
  <c r="L80" i="6"/>
  <c r="L60" i="6" s="1"/>
  <c r="AF79" i="6"/>
  <c r="O79" i="6"/>
  <c r="O59" i="6" s="1"/>
  <c r="AD70" i="6"/>
  <c r="M70" i="6"/>
  <c r="M50" i="6" s="1"/>
  <c r="M77" i="6"/>
  <c r="M57" i="6" s="1"/>
  <c r="AD77" i="6"/>
  <c r="AC78" i="6"/>
  <c r="L78" i="6"/>
  <c r="Y81" i="6"/>
  <c r="H81" i="6"/>
  <c r="H61" i="6" s="1"/>
  <c r="Y76" i="6"/>
  <c r="H76" i="6"/>
  <c r="H56" i="6" s="1"/>
  <c r="Z71" i="6"/>
  <c r="I71" i="6"/>
  <c r="I51" i="6" s="1"/>
  <c r="AA70" i="6"/>
  <c r="J70" i="6"/>
  <c r="J50" i="6" s="1"/>
  <c r="AB71" i="6"/>
  <c r="K71" i="6"/>
  <c r="K51" i="6" s="1"/>
  <c r="AF72" i="6"/>
  <c r="O72" i="6"/>
  <c r="O52" i="6" s="1"/>
  <c r="W68" i="6"/>
  <c r="F68" i="6"/>
  <c r="F48" i="6" s="1"/>
  <c r="AE78" i="6"/>
  <c r="N78" i="6"/>
  <c r="N58" i="6" s="1"/>
  <c r="AD80" i="6"/>
  <c r="M80" i="6"/>
  <c r="M60" i="6" s="1"/>
  <c r="AF75" i="6"/>
  <c r="O75" i="6"/>
  <c r="O55" i="6" s="1"/>
  <c r="AE71" i="6"/>
  <c r="N71" i="6"/>
  <c r="N51" i="6" s="1"/>
  <c r="AC72" i="6"/>
  <c r="L72" i="6"/>
  <c r="L52" i="6" s="1"/>
  <c r="Y75" i="6"/>
  <c r="H75" i="6"/>
  <c r="H55" i="6" s="1"/>
  <c r="Y70" i="6"/>
  <c r="H70" i="6"/>
  <c r="H50" i="6" s="1"/>
  <c r="Z76" i="6"/>
  <c r="I76" i="6"/>
  <c r="I56" i="6" s="1"/>
  <c r="AA76" i="6"/>
  <c r="J76" i="6"/>
  <c r="AB74" i="6"/>
  <c r="K74" i="6"/>
  <c r="K54" i="6" s="1"/>
  <c r="AF73" i="6"/>
  <c r="O73" i="6"/>
  <c r="O53" i="6" s="1"/>
  <c r="O68" i="6"/>
  <c r="O48" i="6" s="1"/>
  <c r="AF68" i="6"/>
  <c r="AD76" i="6"/>
  <c r="M76" i="6"/>
  <c r="M56" i="6" s="1"/>
  <c r="AC77" i="6"/>
  <c r="L77" i="6"/>
  <c r="L57" i="6" s="1"/>
  <c r="Z69" i="6"/>
  <c r="I69" i="6"/>
  <c r="I49" i="6" s="1"/>
  <c r="AB76" i="6"/>
  <c r="K76" i="6"/>
  <c r="K56" i="6" s="1"/>
  <c r="T68" i="6"/>
  <c r="C68" i="6"/>
  <c r="C48" i="6" s="1"/>
  <c r="M69" i="6"/>
  <c r="M49" i="6" s="1"/>
  <c r="AD69" i="6"/>
  <c r="AE77" i="6"/>
  <c r="N77" i="6"/>
  <c r="N57" i="6" s="1"/>
  <c r="Y69" i="6"/>
  <c r="H69" i="6"/>
  <c r="H49" i="6" s="1"/>
  <c r="Z70" i="6"/>
  <c r="I70" i="6"/>
  <c r="I50" i="6" s="1"/>
  <c r="J68" i="6"/>
  <c r="J48" i="6" s="1"/>
  <c r="AA68" i="6"/>
  <c r="AD74" i="6"/>
  <c r="M74" i="6"/>
  <c r="M54" i="6" s="1"/>
  <c r="AF74" i="6"/>
  <c r="O74" i="6"/>
  <c r="O54" i="6" s="1"/>
  <c r="AF81" i="6"/>
  <c r="O81" i="6"/>
  <c r="AF71" i="6"/>
  <c r="O71" i="6"/>
  <c r="O51" i="6" s="1"/>
  <c r="AC71" i="6"/>
  <c r="L71" i="6"/>
  <c r="L51" i="6" s="1"/>
  <c r="Y74" i="6"/>
  <c r="H74" i="6"/>
  <c r="Z80" i="6"/>
  <c r="I80" i="6"/>
  <c r="I60" i="6" s="1"/>
  <c r="Z68" i="6"/>
  <c r="I68" i="6"/>
  <c r="I48" i="6" s="1"/>
  <c r="J81" i="6"/>
  <c r="J61" i="6" s="1"/>
  <c r="AA81" i="6"/>
  <c r="AB70" i="6"/>
  <c r="K70" i="6"/>
  <c r="K50" i="6" s="1"/>
  <c r="U69" i="6"/>
  <c r="D69" i="6"/>
  <c r="D49" i="6" s="1"/>
  <c r="AB73" i="6"/>
  <c r="K73" i="6"/>
  <c r="K53" i="6" s="1"/>
  <c r="AD75" i="6"/>
  <c r="M75" i="6"/>
  <c r="M55" i="6" s="1"/>
  <c r="AD72" i="6"/>
  <c r="M72" i="6"/>
  <c r="M52" i="6" s="1"/>
  <c r="Y80" i="6"/>
  <c r="H80" i="6"/>
  <c r="H60" i="6" s="1"/>
  <c r="Z74" i="6"/>
  <c r="I74" i="6"/>
  <c r="I54" i="6" s="1"/>
  <c r="V69" i="6"/>
  <c r="E69" i="6"/>
  <c r="E49" i="6" s="1"/>
  <c r="AE69" i="6"/>
  <c r="N69" i="6"/>
  <c r="N49" i="6" s="1"/>
  <c r="AE68" i="6"/>
  <c r="N68" i="6"/>
  <c r="N48" i="6" s="1"/>
  <c r="AC76" i="6"/>
  <c r="L76" i="6"/>
  <c r="L56" i="6" s="1"/>
  <c r="AA80" i="6"/>
  <c r="J80" i="6"/>
  <c r="J60" i="6" s="1"/>
  <c r="AA75" i="6"/>
  <c r="J75" i="6"/>
  <c r="J55" i="6" s="1"/>
  <c r="AB68" i="6"/>
  <c r="K68" i="6"/>
  <c r="K48" i="6" s="1"/>
  <c r="AF80" i="6"/>
  <c r="O80" i="6"/>
  <c r="O60" i="6" s="1"/>
  <c r="AD79" i="6"/>
  <c r="M79" i="6"/>
  <c r="AF77" i="6"/>
  <c r="O77" i="6"/>
  <c r="O57" i="6" s="1"/>
  <c r="AC70" i="6"/>
  <c r="L70" i="6"/>
  <c r="L50" i="6" s="1"/>
  <c r="Y79" i="6"/>
  <c r="H79" i="6"/>
  <c r="H59" i="6" s="1"/>
  <c r="Z79" i="6"/>
  <c r="I79" i="6"/>
  <c r="I59" i="6" s="1"/>
  <c r="AA74" i="6"/>
  <c r="J74" i="6"/>
  <c r="J54" i="6" s="1"/>
  <c r="AA69" i="6"/>
  <c r="J69" i="6"/>
  <c r="J49" i="6" s="1"/>
  <c r="AB81" i="6"/>
  <c r="K81" i="6"/>
  <c r="K61" i="6" s="1"/>
  <c r="W69" i="6"/>
  <c r="F69" i="6"/>
  <c r="F49" i="6" s="1"/>
  <c r="AD81" i="6"/>
  <c r="M81" i="6"/>
  <c r="M61" i="6" s="1"/>
  <c r="AD78" i="6"/>
  <c r="M78" i="6"/>
  <c r="M58" i="6" s="1"/>
  <c r="Y73" i="6"/>
  <c r="H73" i="6"/>
  <c r="H53" i="6" s="1"/>
  <c r="I73" i="6"/>
  <c r="I53" i="6" s="1"/>
  <c r="Z73" i="6"/>
  <c r="J79" i="6"/>
  <c r="J59" i="6" s="1"/>
  <c r="AA79" i="6"/>
  <c r="AB80" i="6"/>
  <c r="K80" i="6"/>
  <c r="K60" i="6" s="1"/>
  <c r="S68" i="6"/>
  <c r="B68" i="6"/>
  <c r="AA78" i="6"/>
  <c r="J78" i="6"/>
  <c r="J58" i="6" s="1"/>
  <c r="AE70" i="6"/>
  <c r="N70" i="6"/>
  <c r="N50" i="6" s="1"/>
  <c r="AC68" i="6"/>
  <c r="L68" i="6"/>
  <c r="L48" i="6" s="1"/>
  <c r="AB75" i="6"/>
  <c r="K75" i="6"/>
  <c r="K55" i="6" s="1"/>
  <c r="AE81" i="6"/>
  <c r="N81" i="6"/>
  <c r="N61" i="6" s="1"/>
  <c r="AE76" i="6"/>
  <c r="N76" i="6"/>
  <c r="N56" i="6" s="1"/>
  <c r="AE72" i="6"/>
  <c r="N72" i="6"/>
  <c r="N52" i="6" s="1"/>
  <c r="AC69" i="6"/>
  <c r="L69" i="6"/>
  <c r="L49" i="6" s="1"/>
  <c r="H68" i="6"/>
  <c r="H48" i="6" s="1"/>
  <c r="Y68" i="6"/>
  <c r="Z81" i="6"/>
  <c r="I81" i="6"/>
  <c r="I61" i="6" s="1"/>
  <c r="AA73" i="6"/>
  <c r="J73" i="6"/>
  <c r="J53" i="6" s="1"/>
  <c r="AB79" i="6"/>
  <c r="K79" i="6"/>
  <c r="K59" i="6" s="1"/>
  <c r="AB69" i="6"/>
  <c r="K69" i="6"/>
  <c r="K49" i="6" s="1"/>
  <c r="S69" i="6"/>
  <c r="B69" i="6"/>
  <c r="B49" i="6" s="1"/>
  <c r="B9" i="4"/>
  <c r="B15" i="4"/>
  <c r="B16" i="4"/>
  <c r="B10" i="4"/>
  <c r="B11" i="4"/>
  <c r="B17" i="4"/>
  <c r="B6" i="4"/>
  <c r="B12" i="4"/>
  <c r="B7" i="4"/>
  <c r="B13" i="4"/>
  <c r="B8" i="4"/>
  <c r="B14" i="4"/>
  <c r="D8" i="4"/>
  <c r="D14" i="4"/>
  <c r="D15" i="4"/>
  <c r="D9" i="4"/>
  <c r="D10" i="4"/>
  <c r="D16" i="4"/>
  <c r="D11" i="4"/>
  <c r="D17" i="4"/>
  <c r="D6" i="4"/>
  <c r="D12" i="4"/>
  <c r="D7" i="4"/>
  <c r="D13" i="4"/>
  <c r="C9" i="4"/>
  <c r="C15" i="4"/>
  <c r="C10" i="4"/>
  <c r="C16" i="4"/>
  <c r="C14" i="4"/>
  <c r="C11" i="4"/>
  <c r="C17" i="4"/>
  <c r="C6" i="4"/>
  <c r="C12" i="4"/>
  <c r="C7" i="4"/>
  <c r="C13" i="4"/>
  <c r="C8" i="4"/>
  <c r="F7" i="4"/>
  <c r="F13" i="4"/>
  <c r="F14" i="4"/>
  <c r="F8" i="4"/>
  <c r="F9" i="4"/>
  <c r="F15" i="4"/>
  <c r="F10" i="4"/>
  <c r="F16" i="4"/>
  <c r="F11" i="4"/>
  <c r="F17" i="4"/>
  <c r="F6" i="4"/>
  <c r="F12" i="4"/>
  <c r="G3" i="4"/>
  <c r="J35" i="6" l="1"/>
  <c r="AA35" i="6" s="1"/>
  <c r="AA55" i="6"/>
  <c r="O31" i="6"/>
  <c r="AF31" i="6" s="1"/>
  <c r="AF51" i="6"/>
  <c r="H29" i="6"/>
  <c r="Y29" i="6" s="1"/>
  <c r="Y49" i="6"/>
  <c r="L37" i="6"/>
  <c r="AC37" i="6" s="1"/>
  <c r="AC57" i="6"/>
  <c r="I36" i="6"/>
  <c r="Z36" i="6" s="1"/>
  <c r="Z56" i="6"/>
  <c r="M40" i="6"/>
  <c r="AD40" i="6" s="1"/>
  <c r="AD60" i="6"/>
  <c r="I31" i="6"/>
  <c r="Z31" i="6" s="1"/>
  <c r="Z51" i="6"/>
  <c r="O39" i="6"/>
  <c r="AF39" i="6" s="1"/>
  <c r="AF59" i="6"/>
  <c r="Z52" i="6"/>
  <c r="I32" i="6"/>
  <c r="Z32" i="6" s="1"/>
  <c r="L41" i="6"/>
  <c r="AC41" i="6" s="1"/>
  <c r="AC61" i="6"/>
  <c r="H32" i="6"/>
  <c r="Y32" i="6" s="1"/>
  <c r="Y52" i="6"/>
  <c r="S81" i="6"/>
  <c r="B81" i="6"/>
  <c r="B61" i="6" s="1"/>
  <c r="J33" i="6"/>
  <c r="AA33" i="6" s="1"/>
  <c r="AA53" i="6"/>
  <c r="K40" i="6"/>
  <c r="AB40" i="6" s="1"/>
  <c r="AB60" i="6"/>
  <c r="F29" i="6"/>
  <c r="W29" i="6" s="1"/>
  <c r="W49" i="6"/>
  <c r="L30" i="6"/>
  <c r="AC50" i="6"/>
  <c r="AA60" i="6"/>
  <c r="J40" i="6"/>
  <c r="AA40" i="6" s="1"/>
  <c r="H40" i="6"/>
  <c r="Y40" i="6" s="1"/>
  <c r="Y60" i="6"/>
  <c r="N37" i="6"/>
  <c r="AE37" i="6" s="1"/>
  <c r="AE57" i="6"/>
  <c r="AD56" i="6"/>
  <c r="M36" i="6"/>
  <c r="AD36" i="6" s="1"/>
  <c r="H30" i="6"/>
  <c r="Y30" i="6" s="1"/>
  <c r="Y50" i="6"/>
  <c r="N38" i="6"/>
  <c r="AE38" i="6" s="1"/>
  <c r="AE58" i="6"/>
  <c r="H36" i="6"/>
  <c r="Y36" i="6" s="1"/>
  <c r="Y56" i="6"/>
  <c r="L40" i="6"/>
  <c r="AC40" i="6" s="1"/>
  <c r="AC60" i="6"/>
  <c r="J37" i="6"/>
  <c r="AA37" i="6" s="1"/>
  <c r="AA57" i="6"/>
  <c r="O29" i="6"/>
  <c r="AF29" i="6" s="1"/>
  <c r="AF49" i="6"/>
  <c r="L39" i="6"/>
  <c r="AC39" i="6" s="1"/>
  <c r="AC59" i="6"/>
  <c r="L35" i="6"/>
  <c r="AC35" i="6" s="1"/>
  <c r="AC55" i="6"/>
  <c r="N36" i="6"/>
  <c r="AE36" i="6" s="1"/>
  <c r="AE56" i="6"/>
  <c r="Z54" i="6"/>
  <c r="I34" i="6"/>
  <c r="Z34" i="6" s="1"/>
  <c r="N41" i="6"/>
  <c r="AE41" i="6" s="1"/>
  <c r="AE61" i="6"/>
  <c r="W73" i="6"/>
  <c r="F73" i="6"/>
  <c r="F53" i="6" s="1"/>
  <c r="T78" i="6"/>
  <c r="C78" i="6"/>
  <c r="C58" i="6" s="1"/>
  <c r="U74" i="6"/>
  <c r="D74" i="6"/>
  <c r="D54" i="6" s="1"/>
  <c r="S75" i="6"/>
  <c r="B75" i="6"/>
  <c r="B55" i="6" s="1"/>
  <c r="J41" i="6"/>
  <c r="AA41" i="6" s="1"/>
  <c r="AA61" i="6"/>
  <c r="U81" i="6"/>
  <c r="D81" i="6"/>
  <c r="D61" i="6" s="1"/>
  <c r="M41" i="6"/>
  <c r="AD41" i="6" s="1"/>
  <c r="AD61" i="6"/>
  <c r="K30" i="6"/>
  <c r="AB30" i="6" s="1"/>
  <c r="AB50" i="6"/>
  <c r="T75" i="6"/>
  <c r="C75" i="6"/>
  <c r="C55" i="6" s="1"/>
  <c r="U73" i="6"/>
  <c r="D73" i="6"/>
  <c r="D53" i="6" s="1"/>
  <c r="S74" i="6"/>
  <c r="B74" i="6"/>
  <c r="B54" i="6" s="1"/>
  <c r="I41" i="6"/>
  <c r="Z41" i="6" s="1"/>
  <c r="Z61" i="6"/>
  <c r="AB55" i="6"/>
  <c r="K35" i="6"/>
  <c r="AB35" i="6" s="1"/>
  <c r="K41" i="6"/>
  <c r="AB41" i="6" s="1"/>
  <c r="AB61" i="6"/>
  <c r="O37" i="6"/>
  <c r="AF37" i="6" s="1"/>
  <c r="AF57" i="6"/>
  <c r="L36" i="6"/>
  <c r="AC36" i="6" s="1"/>
  <c r="AC56" i="6"/>
  <c r="AD52" i="6"/>
  <c r="M32" i="6"/>
  <c r="AD32" i="6" s="1"/>
  <c r="Z48" i="6"/>
  <c r="I28" i="6"/>
  <c r="Z28" i="6" s="1"/>
  <c r="O34" i="6"/>
  <c r="AF34" i="6" s="1"/>
  <c r="AF54" i="6"/>
  <c r="Y55" i="6"/>
  <c r="H35" i="6"/>
  <c r="Y35" i="6" s="1"/>
  <c r="F28" i="6"/>
  <c r="W28" i="6" s="1"/>
  <c r="W48" i="6"/>
  <c r="H41" i="6"/>
  <c r="Y41" i="6" s="1"/>
  <c r="Y61" i="6"/>
  <c r="I37" i="6"/>
  <c r="Z37" i="6" s="1"/>
  <c r="Z57" i="6"/>
  <c r="H38" i="6"/>
  <c r="Y38" i="6" s="1"/>
  <c r="Y58" i="6"/>
  <c r="N34" i="6"/>
  <c r="AE34" i="6" s="1"/>
  <c r="AE54" i="6"/>
  <c r="W80" i="6"/>
  <c r="F80" i="6"/>
  <c r="F60" i="6" s="1"/>
  <c r="U75" i="6"/>
  <c r="D75" i="6"/>
  <c r="D55" i="6" s="1"/>
  <c r="U79" i="6"/>
  <c r="D79" i="6"/>
  <c r="D59" i="6" s="1"/>
  <c r="B80" i="6"/>
  <c r="B60" i="6" s="1"/>
  <c r="S80" i="6"/>
  <c r="J39" i="6"/>
  <c r="AA39" i="6" s="1"/>
  <c r="AA59" i="6"/>
  <c r="AD49" i="6"/>
  <c r="M29" i="6"/>
  <c r="AD29" i="6" s="1"/>
  <c r="O28" i="6"/>
  <c r="AF28" i="6" s="1"/>
  <c r="AF48" i="6"/>
  <c r="M28" i="6"/>
  <c r="AD28" i="6" s="1"/>
  <c r="AD48" i="6"/>
  <c r="N39" i="6"/>
  <c r="AE39" i="6" s="1"/>
  <c r="AE59" i="6"/>
  <c r="M33" i="6"/>
  <c r="AD33" i="6" s="1"/>
  <c r="AD53" i="6"/>
  <c r="S76" i="6"/>
  <c r="B76" i="6"/>
  <c r="B56" i="6" s="1"/>
  <c r="S70" i="6"/>
  <c r="B70" i="6"/>
  <c r="B50" i="6" s="1"/>
  <c r="W72" i="6"/>
  <c r="F72" i="6"/>
  <c r="T79" i="6"/>
  <c r="C79" i="6"/>
  <c r="C59" i="6" s="1"/>
  <c r="J29" i="6"/>
  <c r="AA29" i="6" s="1"/>
  <c r="AA49" i="6"/>
  <c r="AD54" i="6"/>
  <c r="M34" i="6"/>
  <c r="AD34" i="6" s="1"/>
  <c r="AF52" i="6"/>
  <c r="O32" i="6"/>
  <c r="AF32" i="6" s="1"/>
  <c r="N33" i="6"/>
  <c r="AE33" i="6" s="1"/>
  <c r="AE53" i="6"/>
  <c r="K38" i="6"/>
  <c r="AB38" i="6" s="1"/>
  <c r="AB58" i="6"/>
  <c r="O30" i="6"/>
  <c r="AF30" i="6" s="1"/>
  <c r="AF50" i="6"/>
  <c r="W71" i="6"/>
  <c r="F71" i="6"/>
  <c r="F51" i="6" s="1"/>
  <c r="T73" i="6"/>
  <c r="C73" i="6"/>
  <c r="C53" i="6" s="1"/>
  <c r="U72" i="6"/>
  <c r="D72" i="6"/>
  <c r="D52" i="6" s="1"/>
  <c r="S73" i="6"/>
  <c r="B73" i="6"/>
  <c r="B53" i="6" s="1"/>
  <c r="H28" i="6"/>
  <c r="Y28" i="6" s="1"/>
  <c r="Y48" i="6"/>
  <c r="I33" i="6"/>
  <c r="Z33" i="6" s="1"/>
  <c r="Z53" i="6"/>
  <c r="Y59" i="6"/>
  <c r="H39" i="6"/>
  <c r="Y39" i="6" s="1"/>
  <c r="O36" i="6"/>
  <c r="AF36" i="6" s="1"/>
  <c r="AF56" i="6"/>
  <c r="T80" i="6"/>
  <c r="C80" i="6"/>
  <c r="C60" i="6" s="1"/>
  <c r="U78" i="6"/>
  <c r="D78" i="6"/>
  <c r="D58" i="6" s="1"/>
  <c r="T48" i="6"/>
  <c r="C28" i="6"/>
  <c r="T28" i="6" s="1"/>
  <c r="S78" i="6"/>
  <c r="B78" i="6"/>
  <c r="B58" i="6" s="1"/>
  <c r="N30" i="6"/>
  <c r="AE30" i="6" s="1"/>
  <c r="AE50" i="6"/>
  <c r="O40" i="6"/>
  <c r="AF40" i="6" s="1"/>
  <c r="AF60" i="6"/>
  <c r="N29" i="6"/>
  <c r="AE29" i="6" s="1"/>
  <c r="AE49" i="6"/>
  <c r="AB53" i="6"/>
  <c r="K33" i="6"/>
  <c r="AB33" i="6" s="1"/>
  <c r="K36" i="6"/>
  <c r="AB36" i="6" s="1"/>
  <c r="AB56" i="6"/>
  <c r="K34" i="6"/>
  <c r="AB34" i="6" s="1"/>
  <c r="AB54" i="6"/>
  <c r="N31" i="6"/>
  <c r="AE31" i="6" s="1"/>
  <c r="AE51" i="6"/>
  <c r="AB51" i="6"/>
  <c r="K31" i="6"/>
  <c r="AB31" i="6" s="1"/>
  <c r="D28" i="6"/>
  <c r="U28" i="6" s="1"/>
  <c r="U48" i="6"/>
  <c r="L34" i="6"/>
  <c r="AC34" i="6" s="1"/>
  <c r="AC54" i="6"/>
  <c r="H31" i="6"/>
  <c r="Y31" i="6" s="1"/>
  <c r="Y51" i="6"/>
  <c r="J32" i="6"/>
  <c r="AA32" i="6" s="1"/>
  <c r="AA52" i="6"/>
  <c r="N35" i="6"/>
  <c r="AE35" i="6" s="1"/>
  <c r="AE55" i="6"/>
  <c r="U80" i="6"/>
  <c r="D80" i="6"/>
  <c r="D60" i="6" s="1"/>
  <c r="T74" i="6"/>
  <c r="C74" i="6"/>
  <c r="C54" i="6" s="1"/>
  <c r="L28" i="6"/>
  <c r="AC28" i="6" s="1"/>
  <c r="AC48" i="6"/>
  <c r="M35" i="6"/>
  <c r="AD35" i="6" s="1"/>
  <c r="AD55" i="6"/>
  <c r="L32" i="6"/>
  <c r="AC32" i="6" s="1"/>
  <c r="AC52" i="6"/>
  <c r="E28" i="6"/>
  <c r="V28" i="6" s="1"/>
  <c r="V48" i="6"/>
  <c r="U77" i="6"/>
  <c r="D77" i="6"/>
  <c r="D57" i="6" s="1"/>
  <c r="AA54" i="6"/>
  <c r="J34" i="6"/>
  <c r="AA34" i="6" s="1"/>
  <c r="W70" i="6"/>
  <c r="F70" i="6"/>
  <c r="F50" i="6" s="1"/>
  <c r="T77" i="6"/>
  <c r="C77" i="6"/>
  <c r="C57" i="6" s="1"/>
  <c r="D71" i="6"/>
  <c r="D51" i="6" s="1"/>
  <c r="U71" i="6"/>
  <c r="S72" i="6"/>
  <c r="B72" i="6"/>
  <c r="B52" i="6" s="1"/>
  <c r="J28" i="6"/>
  <c r="AA28" i="6" s="1"/>
  <c r="AA48" i="6"/>
  <c r="M37" i="6"/>
  <c r="AD37" i="6" s="1"/>
  <c r="AD57" i="6"/>
  <c r="K32" i="6"/>
  <c r="AB32" i="6" s="1"/>
  <c r="AB52" i="6"/>
  <c r="K39" i="6"/>
  <c r="AB39" i="6" s="1"/>
  <c r="AB59" i="6"/>
  <c r="W74" i="6"/>
  <c r="F74" i="6"/>
  <c r="F54" i="6" s="1"/>
  <c r="F79" i="6"/>
  <c r="F59" i="6" s="1"/>
  <c r="W79" i="6"/>
  <c r="W77" i="6"/>
  <c r="F77" i="6"/>
  <c r="F57" i="6" s="1"/>
  <c r="I40" i="6"/>
  <c r="Z40" i="6" s="1"/>
  <c r="Z60" i="6"/>
  <c r="H37" i="6"/>
  <c r="Y37" i="6" s="1"/>
  <c r="Y57" i="6"/>
  <c r="T72" i="6"/>
  <c r="C72" i="6"/>
  <c r="C52" i="6" s="1"/>
  <c r="L29" i="6"/>
  <c r="AC29" i="6" s="1"/>
  <c r="AC49" i="6"/>
  <c r="H33" i="6"/>
  <c r="Y33" i="6" s="1"/>
  <c r="Y53" i="6"/>
  <c r="S77" i="6"/>
  <c r="B77" i="6"/>
  <c r="B57" i="6" s="1"/>
  <c r="N32" i="6"/>
  <c r="AE32" i="6" s="1"/>
  <c r="AE52" i="6"/>
  <c r="M38" i="6"/>
  <c r="AD38" i="6" s="1"/>
  <c r="AD58" i="6"/>
  <c r="K28" i="6"/>
  <c r="AB28" i="6" s="1"/>
  <c r="AB48" i="6"/>
  <c r="E29" i="6"/>
  <c r="V29" i="6" s="1"/>
  <c r="V49" i="6"/>
  <c r="D29" i="6"/>
  <c r="U29" i="6" s="1"/>
  <c r="U49" i="6"/>
  <c r="L31" i="6"/>
  <c r="AC31" i="6" s="1"/>
  <c r="AC51" i="6"/>
  <c r="Z50" i="6"/>
  <c r="I30" i="6"/>
  <c r="Z30" i="6" s="1"/>
  <c r="Z49" i="6"/>
  <c r="I29" i="6"/>
  <c r="Z29" i="6" s="1"/>
  <c r="O35" i="6"/>
  <c r="AF35" i="6" s="1"/>
  <c r="AF55" i="6"/>
  <c r="J30" i="6"/>
  <c r="AA30" i="6" s="1"/>
  <c r="AA50" i="6"/>
  <c r="M30" i="6"/>
  <c r="AD30" i="6" s="1"/>
  <c r="AD50" i="6"/>
  <c r="O38" i="6"/>
  <c r="AF38" i="6" s="1"/>
  <c r="AF58" i="6"/>
  <c r="L33" i="6"/>
  <c r="AC33" i="6" s="1"/>
  <c r="AC53" i="6"/>
  <c r="J31" i="6"/>
  <c r="AA31" i="6" s="1"/>
  <c r="AA51" i="6"/>
  <c r="T70" i="6"/>
  <c r="C70" i="6"/>
  <c r="C50" i="6" s="1"/>
  <c r="T81" i="6"/>
  <c r="C81" i="6"/>
  <c r="C61" i="6" s="1"/>
  <c r="W78" i="6"/>
  <c r="F78" i="6"/>
  <c r="F58" i="6" s="1"/>
  <c r="B79" i="6"/>
  <c r="B59" i="6" s="1"/>
  <c r="S79" i="6"/>
  <c r="N28" i="6"/>
  <c r="AE28" i="6" s="1"/>
  <c r="AE48" i="6"/>
  <c r="O33" i="6"/>
  <c r="AF33" i="6" s="1"/>
  <c r="AF53" i="6"/>
  <c r="W76" i="6"/>
  <c r="F76" i="6"/>
  <c r="F56" i="6" s="1"/>
  <c r="B29" i="6"/>
  <c r="S29" i="6" s="1"/>
  <c r="S49" i="6"/>
  <c r="F81" i="6"/>
  <c r="F61" i="6" s="1"/>
  <c r="W81" i="6"/>
  <c r="T71" i="6"/>
  <c r="C71" i="6"/>
  <c r="C51" i="6" s="1"/>
  <c r="U76" i="6"/>
  <c r="D76" i="6"/>
  <c r="D56" i="6" s="1"/>
  <c r="K29" i="6"/>
  <c r="AB29" i="6" s="1"/>
  <c r="AB49" i="6"/>
  <c r="AA58" i="6"/>
  <c r="J38" i="6"/>
  <c r="AA38" i="6" s="1"/>
  <c r="I39" i="6"/>
  <c r="Z39" i="6" s="1"/>
  <c r="Z59" i="6"/>
  <c r="W75" i="6"/>
  <c r="F75" i="6"/>
  <c r="F55" i="6" s="1"/>
  <c r="C76" i="6"/>
  <c r="C56" i="6" s="1"/>
  <c r="T76" i="6"/>
  <c r="U70" i="6"/>
  <c r="D70" i="6"/>
  <c r="S71" i="6"/>
  <c r="B71" i="6"/>
  <c r="B51" i="6" s="1"/>
  <c r="M31" i="6"/>
  <c r="AD31" i="6" s="1"/>
  <c r="AD51" i="6"/>
  <c r="I38" i="6"/>
  <c r="Z38" i="6" s="1"/>
  <c r="Z58" i="6"/>
  <c r="G7" i="4"/>
  <c r="G13" i="4"/>
  <c r="G8" i="4"/>
  <c r="G14" i="4"/>
  <c r="G6" i="4"/>
  <c r="G9" i="4"/>
  <c r="G15" i="4"/>
  <c r="G12" i="4"/>
  <c r="G10" i="4"/>
  <c r="G16" i="4"/>
  <c r="G5" i="4"/>
  <c r="G11" i="4"/>
  <c r="G17" i="4"/>
  <c r="G4" i="4"/>
  <c r="E8" i="4"/>
  <c r="E14" i="4"/>
  <c r="E9" i="4"/>
  <c r="E15" i="4"/>
  <c r="E10" i="4"/>
  <c r="E16" i="4"/>
  <c r="E7" i="4"/>
  <c r="E11" i="4"/>
  <c r="E17" i="4"/>
  <c r="E6" i="4"/>
  <c r="E12" i="4"/>
  <c r="E13" i="4"/>
  <c r="D32" i="6" l="1"/>
  <c r="U32" i="6" s="1"/>
  <c r="U52" i="6"/>
  <c r="D41" i="6"/>
  <c r="U41" i="6" s="1"/>
  <c r="U61" i="6"/>
  <c r="C31" i="6"/>
  <c r="T31" i="6" s="1"/>
  <c r="T51" i="6"/>
  <c r="F37" i="6"/>
  <c r="W37" i="6" s="1"/>
  <c r="W57" i="6"/>
  <c r="B34" i="6"/>
  <c r="S34" i="6" s="1"/>
  <c r="S54" i="6"/>
  <c r="V79" i="6"/>
  <c r="E79" i="6"/>
  <c r="E59" i="6" s="1"/>
  <c r="X70" i="6"/>
  <c r="G70" i="6"/>
  <c r="G50" i="6" s="1"/>
  <c r="E78" i="6"/>
  <c r="E58" i="6" s="1"/>
  <c r="V78" i="6"/>
  <c r="S57" i="6"/>
  <c r="B37" i="6"/>
  <c r="S37" i="6" s="1"/>
  <c r="D37" i="6"/>
  <c r="U37" i="6" s="1"/>
  <c r="U57" i="6"/>
  <c r="U60" i="6"/>
  <c r="D40" i="6"/>
  <c r="U40" i="6" s="1"/>
  <c r="C33" i="6"/>
  <c r="T33" i="6" s="1"/>
  <c r="T53" i="6"/>
  <c r="B41" i="6"/>
  <c r="S41" i="6" s="1"/>
  <c r="S61" i="6"/>
  <c r="E72" i="6"/>
  <c r="E52" i="6" s="1"/>
  <c r="V72" i="6"/>
  <c r="X72" i="6"/>
  <c r="G72" i="6"/>
  <c r="G52" i="6" s="1"/>
  <c r="C36" i="6"/>
  <c r="T36" i="6" s="1"/>
  <c r="T56" i="6"/>
  <c r="B39" i="6"/>
  <c r="S39" i="6" s="1"/>
  <c r="S59" i="6"/>
  <c r="B40" i="6"/>
  <c r="S40" i="6" s="1"/>
  <c r="S60" i="6"/>
  <c r="D36" i="6"/>
  <c r="U36" i="6" s="1"/>
  <c r="U56" i="6"/>
  <c r="B36" i="6"/>
  <c r="S36" i="6" s="1"/>
  <c r="S56" i="6"/>
  <c r="E73" i="6"/>
  <c r="E53" i="6" s="1"/>
  <c r="V73" i="6"/>
  <c r="X78" i="6"/>
  <c r="G78" i="6"/>
  <c r="G58" i="6" s="1"/>
  <c r="W55" i="6"/>
  <c r="F35" i="6"/>
  <c r="W35" i="6" s="1"/>
  <c r="F38" i="6"/>
  <c r="W38" i="6" s="1"/>
  <c r="W58" i="6"/>
  <c r="B32" i="6"/>
  <c r="S32" i="6" s="1"/>
  <c r="S52" i="6"/>
  <c r="F31" i="6"/>
  <c r="W31" i="6" s="1"/>
  <c r="W51" i="6"/>
  <c r="D39" i="6"/>
  <c r="U39" i="6" s="1"/>
  <c r="U59" i="6"/>
  <c r="D33" i="6"/>
  <c r="U33" i="6" s="1"/>
  <c r="U53" i="6"/>
  <c r="S55" i="6"/>
  <c r="B35" i="6"/>
  <c r="S35" i="6" s="1"/>
  <c r="X73" i="6"/>
  <c r="G73" i="6"/>
  <c r="C40" i="6"/>
  <c r="T40" i="6" s="1"/>
  <c r="T60" i="6"/>
  <c r="C34" i="6"/>
  <c r="T34" i="6" s="1"/>
  <c r="T54" i="6"/>
  <c r="V77" i="6"/>
  <c r="E77" i="6"/>
  <c r="E57" i="6" s="1"/>
  <c r="X68" i="6"/>
  <c r="G68" i="6"/>
  <c r="G48" i="6" s="1"/>
  <c r="X77" i="6"/>
  <c r="G77" i="6"/>
  <c r="G57" i="6" s="1"/>
  <c r="V76" i="6"/>
  <c r="E76" i="6"/>
  <c r="E56" i="6" s="1"/>
  <c r="X81" i="6"/>
  <c r="G81" i="6"/>
  <c r="G61" i="6" s="1"/>
  <c r="X71" i="6"/>
  <c r="G71" i="6"/>
  <c r="G51" i="6" s="1"/>
  <c r="F41" i="6"/>
  <c r="W41" i="6" s="1"/>
  <c r="W61" i="6"/>
  <c r="W59" i="6"/>
  <c r="F39" i="6"/>
  <c r="W39" i="6" s="1"/>
  <c r="V70" i="6"/>
  <c r="E70" i="6"/>
  <c r="E50" i="6" s="1"/>
  <c r="X75" i="6"/>
  <c r="G75" i="6"/>
  <c r="G55" i="6" s="1"/>
  <c r="C41" i="6"/>
  <c r="T41" i="6" s="1"/>
  <c r="T61" i="6"/>
  <c r="F34" i="6"/>
  <c r="W34" i="6" s="1"/>
  <c r="W54" i="6"/>
  <c r="B38" i="6"/>
  <c r="S38" i="6" s="1"/>
  <c r="S58" i="6"/>
  <c r="C39" i="6"/>
  <c r="T39" i="6" s="1"/>
  <c r="T59" i="6"/>
  <c r="D35" i="6"/>
  <c r="U35" i="6" s="1"/>
  <c r="U55" i="6"/>
  <c r="C35" i="6"/>
  <c r="T35" i="6" s="1"/>
  <c r="T55" i="6"/>
  <c r="D34" i="6"/>
  <c r="U34" i="6" s="1"/>
  <c r="U54" i="6"/>
  <c r="D31" i="6"/>
  <c r="U31" i="6" s="1"/>
  <c r="U51" i="6"/>
  <c r="E75" i="6"/>
  <c r="E55" i="6" s="1"/>
  <c r="V75" i="6"/>
  <c r="C30" i="6"/>
  <c r="T30" i="6" s="1"/>
  <c r="T50" i="6"/>
  <c r="T57" i="6"/>
  <c r="C37" i="6"/>
  <c r="T37" i="6" s="1"/>
  <c r="C38" i="6"/>
  <c r="T38" i="6" s="1"/>
  <c r="T58" i="6"/>
  <c r="X69" i="6"/>
  <c r="G69" i="6"/>
  <c r="G49" i="6" s="1"/>
  <c r="X80" i="6"/>
  <c r="G80" i="6"/>
  <c r="G60" i="6" s="1"/>
  <c r="F36" i="6"/>
  <c r="W36" i="6" s="1"/>
  <c r="W56" i="6"/>
  <c r="C32" i="6"/>
  <c r="T32" i="6" s="1"/>
  <c r="T52" i="6"/>
  <c r="F40" i="6"/>
  <c r="W40" i="6" s="1"/>
  <c r="W60" i="6"/>
  <c r="V71" i="6"/>
  <c r="E71" i="6"/>
  <c r="G74" i="6"/>
  <c r="G54" i="6" s="1"/>
  <c r="X74" i="6"/>
  <c r="X76" i="6"/>
  <c r="G76" i="6"/>
  <c r="G56" i="6" s="1"/>
  <c r="B31" i="6"/>
  <c r="S31" i="6" s="1"/>
  <c r="S51" i="6"/>
  <c r="D38" i="6"/>
  <c r="U38" i="6" s="1"/>
  <c r="U58" i="6"/>
  <c r="F33" i="6"/>
  <c r="W33" i="6" s="1"/>
  <c r="W53" i="6"/>
  <c r="V81" i="6"/>
  <c r="E81" i="6"/>
  <c r="E61" i="6" s="1"/>
  <c r="V80" i="6"/>
  <c r="E80" i="6"/>
  <c r="E60" i="6" s="1"/>
  <c r="F30" i="6"/>
  <c r="W30" i="6" s="1"/>
  <c r="W50" i="6"/>
  <c r="B33" i="6"/>
  <c r="S33" i="6" s="1"/>
  <c r="S53" i="6"/>
  <c r="B30" i="6"/>
  <c r="S30" i="6" s="1"/>
  <c r="S50" i="6"/>
  <c r="V74" i="6"/>
  <c r="E74" i="6"/>
  <c r="E54" i="6" s="1"/>
  <c r="X79" i="6"/>
  <c r="G79" i="6"/>
  <c r="G59" i="6" s="1"/>
  <c r="G39" i="6" l="1"/>
  <c r="X39" i="6" s="1"/>
  <c r="X59" i="6"/>
  <c r="E41" i="6"/>
  <c r="V41" i="6" s="1"/>
  <c r="V61" i="6"/>
  <c r="G35" i="6"/>
  <c r="X35" i="6" s="1"/>
  <c r="X55" i="6"/>
  <c r="E36" i="6"/>
  <c r="V36" i="6" s="1"/>
  <c r="V56" i="6"/>
  <c r="E39" i="6"/>
  <c r="V39" i="6" s="1"/>
  <c r="V59" i="6"/>
  <c r="G37" i="6"/>
  <c r="X37" i="6" s="1"/>
  <c r="X57" i="6"/>
  <c r="E30" i="6"/>
  <c r="V30" i="6" s="1"/>
  <c r="V50" i="6"/>
  <c r="G28" i="6"/>
  <c r="X28" i="6" s="1"/>
  <c r="X48" i="6"/>
  <c r="G38" i="6"/>
  <c r="X38" i="6" s="1"/>
  <c r="X58" i="6"/>
  <c r="E37" i="6"/>
  <c r="V37" i="6" s="1"/>
  <c r="V57" i="6"/>
  <c r="G32" i="6"/>
  <c r="X32" i="6" s="1"/>
  <c r="X52" i="6"/>
  <c r="E35" i="6"/>
  <c r="V35" i="6" s="1"/>
  <c r="V55" i="6"/>
  <c r="E33" i="6"/>
  <c r="V33" i="6" s="1"/>
  <c r="V53" i="6"/>
  <c r="E34" i="6"/>
  <c r="V34" i="6" s="1"/>
  <c r="V54" i="6"/>
  <c r="G40" i="6"/>
  <c r="X40" i="6" s="1"/>
  <c r="X60" i="6"/>
  <c r="E32" i="6"/>
  <c r="V32" i="6" s="1"/>
  <c r="V52" i="6"/>
  <c r="E38" i="6"/>
  <c r="V38" i="6" s="1"/>
  <c r="V58" i="6"/>
  <c r="X56" i="6"/>
  <c r="G36" i="6"/>
  <c r="X36" i="6" s="1"/>
  <c r="X51" i="6"/>
  <c r="G31" i="6"/>
  <c r="X31" i="6" s="1"/>
  <c r="E40" i="6"/>
  <c r="V40" i="6" s="1"/>
  <c r="V60" i="6"/>
  <c r="X49" i="6"/>
  <c r="G29" i="6"/>
  <c r="X29" i="6" s="1"/>
  <c r="X61" i="6"/>
  <c r="G41" i="6"/>
  <c r="X41" i="6" s="1"/>
  <c r="G30" i="6"/>
  <c r="X30" i="6" s="1"/>
  <c r="X50" i="6"/>
  <c r="G34" i="6"/>
  <c r="X34" i="6" s="1"/>
  <c r="X54" i="6"/>
</calcChain>
</file>

<file path=xl/sharedStrings.xml><?xml version="1.0" encoding="utf-8"?>
<sst xmlns="http://schemas.openxmlformats.org/spreadsheetml/2006/main" count="539" uniqueCount="38">
  <si>
    <t>Language</t>
  </si>
  <si>
    <t>Time</t>
  </si>
  <si>
    <t>Partial Concordance Index for Energy</t>
  </si>
  <si>
    <t>Partial Concordance Index for Time</t>
  </si>
  <si>
    <t>Indifference</t>
  </si>
  <si>
    <t>Weight</t>
  </si>
  <si>
    <t>Lambda</t>
  </si>
  <si>
    <t>Languages</t>
  </si>
  <si>
    <t>Comprehensive Concordance Index</t>
  </si>
  <si>
    <t>Comprehensive Concordance Index with lambda</t>
  </si>
  <si>
    <t>Veto</t>
  </si>
  <si>
    <t>Credibility Index</t>
  </si>
  <si>
    <t>Credibility Index with lambda</t>
  </si>
  <si>
    <t>Discordance Index for Energy</t>
  </si>
  <si>
    <t>Cost</t>
  </si>
  <si>
    <t>Package</t>
  </si>
  <si>
    <t>Memory</t>
  </si>
  <si>
    <t xml:space="preserve">C </t>
  </si>
  <si>
    <t xml:space="preserve">C# </t>
  </si>
  <si>
    <t xml:space="preserve">C++ </t>
  </si>
  <si>
    <t xml:space="preserve">Go </t>
  </si>
  <si>
    <t xml:space="preserve">Haskell </t>
  </si>
  <si>
    <t xml:space="preserve">Java </t>
  </si>
  <si>
    <t xml:space="preserve">JavaScript </t>
  </si>
  <si>
    <t xml:space="preserve">Kotlin </t>
  </si>
  <si>
    <t xml:space="preserve">PHP </t>
  </si>
  <si>
    <t xml:space="preserve">Prolog </t>
  </si>
  <si>
    <t xml:space="preserve">Python Compilled </t>
  </si>
  <si>
    <t xml:space="preserve">Python Interpreted </t>
  </si>
  <si>
    <t xml:space="preserve">Ruby </t>
  </si>
  <si>
    <t xml:space="preserve">Rust </t>
  </si>
  <si>
    <t>Partial Concordance Index for Cost</t>
  </si>
  <si>
    <t>Partial Concordance Index for Package</t>
  </si>
  <si>
    <t>Partial Concordance Index for Core</t>
  </si>
  <si>
    <t>Partial Concordance Index for Memory</t>
  </si>
  <si>
    <t>Discordance Index for Package</t>
  </si>
  <si>
    <t>Temperature</t>
  </si>
  <si>
    <t>Partial Concordance Index for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</si>
</sst>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Times New Roman"/>
      <family val="1"/>
      <charset val="1"/>
    </font>
    <font>
      <b/>
      <sz val="10"/>
      <name val="Times New Roman"/>
      <family val="1"/>
      <charset val="1"/>
    </font>
    <font>
      <b/>
      <sz val="10"/>
      <color rgb="FFFF0000"/>
      <name val="Arial"/>
      <family val="2"/>
      <charset val="1"/>
    </font>
    <font>
      <b/>
      <sz val="10"/>
      <color rgb="FF2A6099"/>
      <name val="Arial"/>
      <family val="2"/>
      <charset val="1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0" fontId="2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2" fontId="4" fillId="0" borderId="0" xfId="0" applyNumberFormat="1" applyFont="1"/>
    <xf numFmtId="0" fontId="6" fillId="0" borderId="0" xfId="0" applyFont="1"/>
    <xf numFmtId="0" fontId="7" fillId="0" borderId="0" xfId="0" applyFont="1"/>
    <xf numFmtId="2" fontId="7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33"/>
  <sheetViews>
    <sheetView zoomScale="80" zoomScaleNormal="80" workbookViewId="0">
      <selection activeCell="L4" sqref="L4"/>
    </sheetView>
  </sheetViews>
  <sheetFormatPr defaultColWidth="11.6640625" defaultRowHeight="13.2" x14ac:dyDescent="0.25"/>
  <cols>
    <col min="1" max="1" width="14.109375" customWidth="1"/>
    <col min="6" max="6" width="12.21875" customWidth="1"/>
    <col min="7" max="7" width="17.21875" customWidth="1"/>
    <col min="11" max="11" width="13.44140625" customWidth="1"/>
    <col min="12" max="12" width="13.6640625" customWidth="1"/>
    <col min="1024" max="1024" width="11.5546875" customWidth="1"/>
  </cols>
  <sheetData>
    <row r="3" spans="1:16" x14ac:dyDescent="0.25">
      <c r="A3" s="1"/>
      <c r="B3" s="1"/>
      <c r="C3" s="1"/>
      <c r="D3" s="2"/>
      <c r="F3" s="7"/>
      <c r="G3" s="7" t="s">
        <v>0</v>
      </c>
      <c r="H3" s="7" t="s">
        <v>14</v>
      </c>
      <c r="I3" s="7" t="s">
        <v>15</v>
      </c>
      <c r="J3" s="7" t="s">
        <v>1</v>
      </c>
      <c r="K3" s="7" t="s">
        <v>36</v>
      </c>
      <c r="L3" s="7" t="s">
        <v>16</v>
      </c>
      <c r="M3" s="7"/>
      <c r="N3" s="7"/>
      <c r="O3" s="7"/>
      <c r="P3" s="7"/>
    </row>
    <row r="4" spans="1:16" x14ac:dyDescent="0.25">
      <c r="B4" s="3"/>
      <c r="C4" s="3"/>
      <c r="D4" s="3"/>
      <c r="E4" s="4"/>
      <c r="G4" t="s">
        <v>17</v>
      </c>
      <c r="H4">
        <v>992</v>
      </c>
      <c r="I4">
        <v>2.3594979999999901E-2</v>
      </c>
      <c r="J4">
        <v>8.6199999999999992</v>
      </c>
      <c r="K4">
        <v>43.097999999999999</v>
      </c>
      <c r="L4">
        <v>919.76</v>
      </c>
    </row>
    <row r="5" spans="1:16" x14ac:dyDescent="0.25">
      <c r="B5" s="3"/>
      <c r="C5" s="3"/>
      <c r="D5" s="3"/>
      <c r="E5" s="4"/>
      <c r="G5" t="s">
        <v>18</v>
      </c>
      <c r="H5">
        <v>1285</v>
      </c>
      <c r="I5">
        <v>0.13256228</v>
      </c>
      <c r="J5">
        <v>42.16</v>
      </c>
      <c r="K5">
        <v>43.97</v>
      </c>
      <c r="L5">
        <v>14516.48</v>
      </c>
    </row>
    <row r="6" spans="1:16" x14ac:dyDescent="0.25">
      <c r="B6" s="3"/>
      <c r="C6" s="3"/>
      <c r="D6" s="3"/>
      <c r="E6" s="4"/>
      <c r="G6" t="s">
        <v>19</v>
      </c>
      <c r="H6">
        <v>895</v>
      </c>
      <c r="I6">
        <v>3.8341119999999999E-2</v>
      </c>
      <c r="J6">
        <v>11.88</v>
      </c>
      <c r="K6">
        <v>43.872</v>
      </c>
      <c r="L6">
        <v>3538.32</v>
      </c>
    </row>
    <row r="7" spans="1:16" x14ac:dyDescent="0.25">
      <c r="B7" s="3"/>
      <c r="C7" s="3"/>
      <c r="D7" s="3"/>
      <c r="G7" t="s">
        <v>20</v>
      </c>
      <c r="H7">
        <v>823</v>
      </c>
      <c r="I7">
        <v>4.0844760000000001E-2</v>
      </c>
      <c r="J7">
        <v>12.98</v>
      </c>
      <c r="K7">
        <v>43.845999999999997</v>
      </c>
      <c r="L7">
        <v>1744</v>
      </c>
    </row>
    <row r="8" spans="1:16" x14ac:dyDescent="0.25">
      <c r="B8" s="3"/>
      <c r="C8" s="3"/>
      <c r="D8" s="3"/>
      <c r="G8" t="s">
        <v>21</v>
      </c>
      <c r="H8">
        <v>328</v>
      </c>
      <c r="I8">
        <v>7.5660359999999996E-2</v>
      </c>
      <c r="J8">
        <v>23.24</v>
      </c>
      <c r="K8">
        <v>45.08</v>
      </c>
      <c r="L8">
        <v>8366.48</v>
      </c>
    </row>
    <row r="9" spans="1:16" x14ac:dyDescent="0.25">
      <c r="B9" s="3"/>
      <c r="C9" s="3"/>
      <c r="D9" s="3"/>
      <c r="G9" t="s">
        <v>22</v>
      </c>
      <c r="H9">
        <v>919</v>
      </c>
      <c r="I9">
        <v>0.71211911999999999</v>
      </c>
      <c r="J9">
        <v>85.42</v>
      </c>
      <c r="K9">
        <v>44.751999999999903</v>
      </c>
      <c r="L9">
        <v>27175.040000000001</v>
      </c>
    </row>
    <row r="10" spans="1:16" x14ac:dyDescent="0.25">
      <c r="B10" s="3"/>
      <c r="C10" s="3"/>
      <c r="D10" s="3"/>
      <c r="G10" t="s">
        <v>23</v>
      </c>
      <c r="H10">
        <v>727</v>
      </c>
      <c r="I10">
        <v>0.59269896</v>
      </c>
      <c r="J10">
        <v>54.98</v>
      </c>
      <c r="K10">
        <v>44.71</v>
      </c>
      <c r="L10">
        <v>48230.400000000001</v>
      </c>
    </row>
    <row r="11" spans="1:16" x14ac:dyDescent="0.25">
      <c r="B11" s="3"/>
      <c r="C11" s="3"/>
      <c r="D11" s="3"/>
      <c r="E11" s="4"/>
      <c r="G11" t="s">
        <v>24</v>
      </c>
      <c r="H11">
        <v>775</v>
      </c>
      <c r="I11">
        <v>0.81346921999999999</v>
      </c>
      <c r="J11">
        <v>112.9</v>
      </c>
      <c r="K11">
        <v>45.137999999999998</v>
      </c>
      <c r="L11">
        <v>28424.16</v>
      </c>
    </row>
    <row r="12" spans="1:16" x14ac:dyDescent="0.25">
      <c r="B12" s="3"/>
      <c r="C12" s="3"/>
      <c r="D12" s="3"/>
      <c r="E12" s="4"/>
      <c r="G12" t="s">
        <v>25</v>
      </c>
      <c r="H12">
        <v>968</v>
      </c>
      <c r="I12">
        <v>1.6098534799999999</v>
      </c>
      <c r="J12">
        <v>138.34</v>
      </c>
      <c r="K12">
        <v>46.073999999999998</v>
      </c>
      <c r="L12">
        <v>29218.799999999999</v>
      </c>
    </row>
    <row r="13" spans="1:16" x14ac:dyDescent="0.25">
      <c r="B13" s="3"/>
      <c r="C13" s="3"/>
      <c r="D13" s="3"/>
      <c r="E13" s="4"/>
      <c r="G13" t="s">
        <v>26</v>
      </c>
      <c r="H13">
        <v>632</v>
      </c>
      <c r="I13">
        <v>0.79966789999999999</v>
      </c>
      <c r="J13">
        <v>73.16</v>
      </c>
      <c r="K13">
        <v>44.79</v>
      </c>
      <c r="L13">
        <v>27873.599999999999</v>
      </c>
    </row>
    <row r="14" spans="1:16" x14ac:dyDescent="0.25">
      <c r="B14" s="3"/>
      <c r="C14" s="3"/>
      <c r="D14" s="3"/>
      <c r="E14" s="4"/>
      <c r="G14" t="s">
        <v>27</v>
      </c>
      <c r="H14">
        <v>421</v>
      </c>
      <c r="I14">
        <v>6.9132100000000002E-2</v>
      </c>
      <c r="J14">
        <v>20</v>
      </c>
      <c r="K14">
        <v>45.158000000000001</v>
      </c>
      <c r="L14">
        <v>6094.72</v>
      </c>
    </row>
    <row r="15" spans="1:16" x14ac:dyDescent="0.25">
      <c r="B15" s="3"/>
      <c r="C15" s="3"/>
      <c r="D15" s="3"/>
      <c r="E15" s="4"/>
      <c r="G15" t="s">
        <v>28</v>
      </c>
      <c r="H15">
        <v>421</v>
      </c>
      <c r="I15">
        <v>0.43816164000000002</v>
      </c>
      <c r="J15">
        <v>53.94</v>
      </c>
      <c r="K15">
        <v>45.188000000000002</v>
      </c>
      <c r="L15">
        <v>14140.56</v>
      </c>
    </row>
    <row r="16" spans="1:16" x14ac:dyDescent="0.25">
      <c r="B16" s="3"/>
      <c r="C16" s="3"/>
      <c r="D16" s="3"/>
      <c r="E16" s="4"/>
      <c r="G16" t="s">
        <v>29</v>
      </c>
      <c r="H16">
        <v>561</v>
      </c>
      <c r="I16">
        <v>0.84748168000000001</v>
      </c>
      <c r="J16">
        <v>78.239999999999995</v>
      </c>
      <c r="K16">
        <v>45.613999999999997</v>
      </c>
      <c r="L16">
        <v>23026.880000000001</v>
      </c>
    </row>
    <row r="17" spans="1:12" x14ac:dyDescent="0.25">
      <c r="B17" s="3"/>
      <c r="C17" s="3"/>
      <c r="D17" s="3"/>
      <c r="E17" s="4"/>
      <c r="G17" t="s">
        <v>30</v>
      </c>
      <c r="H17">
        <v>775</v>
      </c>
      <c r="I17">
        <v>2.868534E-2</v>
      </c>
      <c r="J17">
        <v>10.86</v>
      </c>
      <c r="K17">
        <v>43.777999999999999</v>
      </c>
      <c r="L17">
        <v>2041.68</v>
      </c>
    </row>
    <row r="18" spans="1:12" x14ac:dyDescent="0.25">
      <c r="B18" s="3"/>
      <c r="C18" s="3"/>
      <c r="D18" s="3"/>
      <c r="E18" s="4"/>
    </row>
    <row r="19" spans="1:12" x14ac:dyDescent="0.25">
      <c r="B19" s="3"/>
      <c r="C19" s="3"/>
      <c r="D19" s="3"/>
      <c r="E19" s="4"/>
    </row>
    <row r="20" spans="1:12" x14ac:dyDescent="0.25">
      <c r="B20" s="3"/>
      <c r="C20" s="3"/>
      <c r="D20" s="3"/>
    </row>
    <row r="21" spans="1:12" x14ac:dyDescent="0.25">
      <c r="B21" s="3"/>
      <c r="C21" s="3"/>
      <c r="D21" s="3"/>
    </row>
    <row r="22" spans="1:12" x14ac:dyDescent="0.25">
      <c r="B22" s="3"/>
      <c r="C22" s="3"/>
      <c r="D22" s="3"/>
    </row>
    <row r="23" spans="1:12" x14ac:dyDescent="0.25">
      <c r="B23" s="3"/>
      <c r="C23" s="3"/>
      <c r="D23" s="3"/>
      <c r="E23" s="4"/>
    </row>
    <row r="24" spans="1:12" x14ac:dyDescent="0.25">
      <c r="B24" s="3"/>
      <c r="C24" s="3"/>
      <c r="D24" s="3"/>
    </row>
    <row r="25" spans="1:12" x14ac:dyDescent="0.25">
      <c r="B25" s="3"/>
      <c r="C25" s="3"/>
      <c r="D25" s="3"/>
    </row>
    <row r="26" spans="1:12" x14ac:dyDescent="0.25">
      <c r="B26" s="3"/>
      <c r="C26" s="3"/>
      <c r="D26" s="3"/>
    </row>
    <row r="27" spans="1:12" x14ac:dyDescent="0.25">
      <c r="B27" s="3"/>
      <c r="C27" s="3"/>
      <c r="D27" s="3"/>
    </row>
    <row r="28" spans="1:12" x14ac:dyDescent="0.25">
      <c r="B28" s="3"/>
      <c r="C28" s="3"/>
      <c r="D28" s="3"/>
    </row>
    <row r="29" spans="1:12" x14ac:dyDescent="0.25">
      <c r="B29" s="3"/>
      <c r="C29" s="3"/>
      <c r="D29" s="3"/>
    </row>
    <row r="30" spans="1:12" x14ac:dyDescent="0.25">
      <c r="B30" s="3"/>
      <c r="C30" s="3"/>
      <c r="D30" s="3"/>
    </row>
    <row r="31" spans="1:12" x14ac:dyDescent="0.25">
      <c r="A31" s="5"/>
      <c r="B31" s="4"/>
    </row>
    <row r="32" spans="1:12" x14ac:dyDescent="0.25">
      <c r="A32" s="5"/>
      <c r="B32" s="4"/>
    </row>
    <row r="33" spans="1:2" x14ac:dyDescent="0.25">
      <c r="A33" s="5"/>
      <c r="B33" s="4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1"/>
  <sheetViews>
    <sheetView zoomScale="80" zoomScaleNormal="80" workbookViewId="0">
      <selection activeCell="D59" sqref="D59"/>
    </sheetView>
  </sheetViews>
  <sheetFormatPr defaultColWidth="11.6640625" defaultRowHeight="13.2" x14ac:dyDescent="0.25"/>
  <cols>
    <col min="1" max="1" width="17.33203125" customWidth="1"/>
    <col min="2" max="7" width="11.109375" customWidth="1"/>
    <col min="12" max="12" width="15.5546875" customWidth="1"/>
    <col min="13" max="13" width="16.6640625" customWidth="1"/>
  </cols>
  <sheetData>
    <row r="1" spans="1:15" x14ac:dyDescent="0.25">
      <c r="A1" s="1" t="s">
        <v>31</v>
      </c>
    </row>
    <row r="3" spans="1:15" x14ac:dyDescent="0.25">
      <c r="B3" t="str">
        <f>A4</f>
        <v xml:space="preserve">C </v>
      </c>
      <c r="C3" t="str">
        <f>A5</f>
        <v xml:space="preserve">C# </v>
      </c>
      <c r="D3" t="str">
        <f>A6</f>
        <v xml:space="preserve">C++ </v>
      </c>
      <c r="E3" t="str">
        <f>A7</f>
        <v xml:space="preserve">Go </v>
      </c>
      <c r="F3" t="str">
        <f>A8</f>
        <v xml:space="preserve">Haskell </v>
      </c>
      <c r="G3" t="str">
        <f>A9</f>
        <v xml:space="preserve">Java </v>
      </c>
      <c r="H3" t="str">
        <f>A10</f>
        <v xml:space="preserve">JavaScript </v>
      </c>
      <c r="I3" t="str">
        <f>A11</f>
        <v xml:space="preserve">Kotlin </v>
      </c>
      <c r="J3" t="str">
        <f>A12</f>
        <v xml:space="preserve">PHP </v>
      </c>
      <c r="K3" t="str">
        <f>A13</f>
        <v xml:space="preserve">Prolog </v>
      </c>
      <c r="L3" t="str">
        <f>A14</f>
        <v xml:space="preserve">Python Compilled </v>
      </c>
      <c r="M3" t="str">
        <f>A15</f>
        <v xml:space="preserve">Python Interpreted </v>
      </c>
      <c r="N3" t="str">
        <f>A16</f>
        <v xml:space="preserve">Ruby </v>
      </c>
      <c r="O3" t="str">
        <f>A17</f>
        <v xml:space="preserve">Rust </v>
      </c>
    </row>
    <row r="4" spans="1:15" x14ac:dyDescent="0.25">
      <c r="A4" t="str">
        <f>'Electre+'!B9</f>
        <v xml:space="preserve">C </v>
      </c>
      <c r="B4" s="3">
        <f>-VLOOKUP(B$3,Data!$G$4:$L$17,2,0) + VLOOKUP($A4,Data!$G$4:$L$17,2,0)</f>
        <v>0</v>
      </c>
      <c r="C4" s="3">
        <f>-VLOOKUP(C$3,Data!$G$4:$L$17,2,0) + VLOOKUP($A4,Data!$G$4:$L$17,2,0)</f>
        <v>-293</v>
      </c>
      <c r="D4" s="3">
        <f>-VLOOKUP(D$3,Data!$G$4:$L$17,2,0) + VLOOKUP($A4,Data!$G$4:$L$17,2,0)</f>
        <v>97</v>
      </c>
      <c r="E4" s="3">
        <f>-VLOOKUP(E$3,Data!$G$4:$L$17,2,0) + VLOOKUP($A4,Data!$G$4:$L$17,2,0)</f>
        <v>169</v>
      </c>
      <c r="F4" s="3">
        <f>-VLOOKUP(F$3,Data!$G$4:$L$17,2,0) + VLOOKUP($A4,Data!$G$4:$L$17,2,0)</f>
        <v>664</v>
      </c>
      <c r="G4" s="3">
        <f>-VLOOKUP(G$3,Data!$G$4:$L$17,2,0) + VLOOKUP($A4,Data!$G$4:$L$17,2,0)</f>
        <v>73</v>
      </c>
      <c r="H4" s="3">
        <f>-VLOOKUP(H$3,Data!$G$4:$L$17,2,0) + VLOOKUP($A4,Data!$G$4:$L$17,2,0)</f>
        <v>265</v>
      </c>
      <c r="I4" s="3">
        <f>-VLOOKUP(I$3,Data!$G$4:$L$17,2,0) + VLOOKUP($A4,Data!$G$4:$L$17,2,0)</f>
        <v>217</v>
      </c>
      <c r="J4" s="3">
        <f>-VLOOKUP(J$3,Data!$G$4:$L$17,2,0) + VLOOKUP($A4,Data!$G$4:$L$17,2,0)</f>
        <v>24</v>
      </c>
      <c r="K4" s="3">
        <f>-VLOOKUP(K$3,Data!$G$4:$L$17,2,0) + VLOOKUP($A4,Data!$G$4:$L$17,2,0)</f>
        <v>360</v>
      </c>
      <c r="L4" s="3">
        <f>-VLOOKUP(L$3,Data!$G$4:$L$17,2,0) + VLOOKUP($A4,Data!$G$4:$L$17,2,0)</f>
        <v>571</v>
      </c>
      <c r="M4" s="3">
        <f>-VLOOKUP(M$3,Data!$G$4:$L$17,2,0) + VLOOKUP($A4,Data!$G$4:$L$17,2,0)</f>
        <v>571</v>
      </c>
      <c r="N4" s="3">
        <f>-VLOOKUP(N$3,Data!$G$4:$L$17,2,0) + VLOOKUP($A4,Data!$G$4:$L$17,2,0)</f>
        <v>431</v>
      </c>
      <c r="O4" s="3">
        <f>-VLOOKUP(O$3,Data!$G$4:$L$17,2,0) + VLOOKUP($A4,Data!$G$4:$L$17,2,0)</f>
        <v>217</v>
      </c>
    </row>
    <row r="5" spans="1:15" x14ac:dyDescent="0.25">
      <c r="A5" t="str">
        <f>'Electre+'!B10</f>
        <v xml:space="preserve">C# </v>
      </c>
      <c r="B5" s="3">
        <f>-VLOOKUP(B$3,Data!$G$4:$L$17,2,0) + VLOOKUP($A5,Data!$G$4:$L$17,2,0)</f>
        <v>293</v>
      </c>
      <c r="C5" s="3">
        <f>-VLOOKUP(C$3,Data!$G$4:$L$17,2,0) + VLOOKUP($A5,Data!$G$4:$L$17,2,0)</f>
        <v>0</v>
      </c>
      <c r="D5" s="3">
        <f>-VLOOKUP(D$3,Data!$G$4:$L$17,2,0) + VLOOKUP($A5,Data!$G$4:$L$17,2,0)</f>
        <v>390</v>
      </c>
      <c r="E5" s="3">
        <f>-VLOOKUP(E$3,Data!$G$4:$L$17,2,0) + VLOOKUP($A5,Data!$G$4:$L$17,2,0)</f>
        <v>462</v>
      </c>
      <c r="F5" s="3">
        <f>-VLOOKUP(F$3,Data!$G$4:$L$17,2,0) + VLOOKUP($A5,Data!$G$4:$L$17,2,0)</f>
        <v>957</v>
      </c>
      <c r="G5" s="3">
        <f>-VLOOKUP(G$3,Data!$G$4:$L$17,2,0) + VLOOKUP($A5,Data!$G$4:$L$17,2,0)</f>
        <v>366</v>
      </c>
      <c r="H5" s="3">
        <f>-VLOOKUP(H$3,Data!$G$4:$L$17,2,0) + VLOOKUP($A5,Data!$G$4:$L$17,2,0)</f>
        <v>558</v>
      </c>
      <c r="I5" s="3">
        <f>-VLOOKUP(I$3,Data!$G$4:$L$17,2,0) + VLOOKUP($A5,Data!$G$4:$L$17,2,0)</f>
        <v>510</v>
      </c>
      <c r="J5" s="3">
        <f>-VLOOKUP(J$3,Data!$G$4:$L$17,2,0) + VLOOKUP($A5,Data!$G$4:$L$17,2,0)</f>
        <v>317</v>
      </c>
      <c r="K5" s="3">
        <f>-VLOOKUP(K$3,Data!$G$4:$L$17,2,0) + VLOOKUP($A5,Data!$G$4:$L$17,2,0)</f>
        <v>653</v>
      </c>
      <c r="L5" s="3">
        <f>-VLOOKUP(L$3,Data!$G$4:$L$17,2,0) + VLOOKUP($A5,Data!$G$4:$L$17,2,0)</f>
        <v>864</v>
      </c>
      <c r="M5" s="3">
        <f>-VLOOKUP(M$3,Data!$G$4:$L$17,2,0) + VLOOKUP($A5,Data!$G$4:$L$17,2,0)</f>
        <v>864</v>
      </c>
      <c r="N5" s="3">
        <f>-VLOOKUP(N$3,Data!$G$4:$L$17,2,0) + VLOOKUP($A5,Data!$G$4:$L$17,2,0)</f>
        <v>724</v>
      </c>
      <c r="O5" s="3">
        <f>-VLOOKUP(O$3,Data!$G$4:$L$17,2,0) + VLOOKUP($A5,Data!$G$4:$L$17,2,0)</f>
        <v>510</v>
      </c>
    </row>
    <row r="6" spans="1:15" x14ac:dyDescent="0.25">
      <c r="A6" t="str">
        <f>'Electre+'!B11</f>
        <v xml:space="preserve">C++ </v>
      </c>
      <c r="B6" s="3">
        <f>-VLOOKUP(B$3,Data!$G$4:$L$17,2,0) + VLOOKUP($A6,Data!$G$4:$L$17,2,0)</f>
        <v>-97</v>
      </c>
      <c r="C6" s="3">
        <f>-VLOOKUP(C$3,Data!$G$4:$L$17,2,0) + VLOOKUP($A6,Data!$G$4:$L$17,2,0)</f>
        <v>-390</v>
      </c>
      <c r="D6" s="3">
        <f>-VLOOKUP(D$3,Data!$G$4:$L$17,2,0) + VLOOKUP($A6,Data!$G$4:$L$17,2,0)</f>
        <v>0</v>
      </c>
      <c r="E6" s="3">
        <f>-VLOOKUP(E$3,Data!$G$4:$L$17,2,0) + VLOOKUP($A6,Data!$G$4:$L$17,2,0)</f>
        <v>72</v>
      </c>
      <c r="F6" s="3">
        <f>-VLOOKUP(F$3,Data!$G$4:$L$17,2,0) + VLOOKUP($A6,Data!$G$4:$L$17,2,0)</f>
        <v>567</v>
      </c>
      <c r="G6" s="3">
        <f>-VLOOKUP(G$3,Data!$G$4:$L$17,2,0) + VLOOKUP($A6,Data!$G$4:$L$17,2,0)</f>
        <v>-24</v>
      </c>
      <c r="H6" s="3">
        <f>-VLOOKUP(H$3,Data!$G$4:$L$17,2,0) + VLOOKUP($A6,Data!$G$4:$L$17,2,0)</f>
        <v>168</v>
      </c>
      <c r="I6" s="3">
        <f>-VLOOKUP(I$3,Data!$G$4:$L$17,2,0) + VLOOKUP($A6,Data!$G$4:$L$17,2,0)</f>
        <v>120</v>
      </c>
      <c r="J6" s="3">
        <f>-VLOOKUP(J$3,Data!$G$4:$L$17,2,0) + VLOOKUP($A6,Data!$G$4:$L$17,2,0)</f>
        <v>-73</v>
      </c>
      <c r="K6" s="3">
        <f>-VLOOKUP(K$3,Data!$G$4:$L$17,2,0) + VLOOKUP($A6,Data!$G$4:$L$17,2,0)</f>
        <v>263</v>
      </c>
      <c r="L6" s="3">
        <f>-VLOOKUP(L$3,Data!$G$4:$L$17,2,0) + VLOOKUP($A6,Data!$G$4:$L$17,2,0)</f>
        <v>474</v>
      </c>
      <c r="M6" s="3">
        <f>-VLOOKUP(M$3,Data!$G$4:$L$17,2,0) + VLOOKUP($A6,Data!$G$4:$L$17,2,0)</f>
        <v>474</v>
      </c>
      <c r="N6" s="3">
        <f>-VLOOKUP(N$3,Data!$G$4:$L$17,2,0) + VLOOKUP($A6,Data!$G$4:$L$17,2,0)</f>
        <v>334</v>
      </c>
      <c r="O6" s="3">
        <f>-VLOOKUP(O$3,Data!$G$4:$L$17,2,0) + VLOOKUP($A6,Data!$G$4:$L$17,2,0)</f>
        <v>120</v>
      </c>
    </row>
    <row r="7" spans="1:15" x14ac:dyDescent="0.25">
      <c r="A7" t="str">
        <f>'Electre+'!B12</f>
        <v xml:space="preserve">Go </v>
      </c>
      <c r="B7" s="3">
        <f>-VLOOKUP(B$3,Data!$G$4:$L$17,2,0) + VLOOKUP($A7,Data!$G$4:$L$17,2,0)</f>
        <v>-169</v>
      </c>
      <c r="C7" s="3">
        <f>-VLOOKUP(C$3,Data!$G$4:$L$17,2,0) + VLOOKUP($A7,Data!$G$4:$L$17,2,0)</f>
        <v>-462</v>
      </c>
      <c r="D7" s="3">
        <f>-VLOOKUP(D$3,Data!$G$4:$L$17,2,0) + VLOOKUP($A7,Data!$G$4:$L$17,2,0)</f>
        <v>-72</v>
      </c>
      <c r="E7" s="3">
        <f>-VLOOKUP(E$3,Data!$G$4:$L$17,2,0) + VLOOKUP($A7,Data!$G$4:$L$17,2,0)</f>
        <v>0</v>
      </c>
      <c r="F7" s="3">
        <f>-VLOOKUP(F$3,Data!$G$4:$L$17,2,0) + VLOOKUP($A7,Data!$G$4:$L$17,2,0)</f>
        <v>495</v>
      </c>
      <c r="G7" s="3">
        <f>-VLOOKUP(G$3,Data!$G$4:$L$17,2,0) + VLOOKUP($A7,Data!$G$4:$L$17,2,0)</f>
        <v>-96</v>
      </c>
      <c r="H7" s="3">
        <f>-VLOOKUP(H$3,Data!$G$4:$L$17,2,0) + VLOOKUP($A7,Data!$G$4:$L$17,2,0)</f>
        <v>96</v>
      </c>
      <c r="I7" s="3">
        <f>-VLOOKUP(I$3,Data!$G$4:$L$17,2,0) + VLOOKUP($A7,Data!$G$4:$L$17,2,0)</f>
        <v>48</v>
      </c>
      <c r="J7" s="3">
        <f>-VLOOKUP(J$3,Data!$G$4:$L$17,2,0) + VLOOKUP($A7,Data!$G$4:$L$17,2,0)</f>
        <v>-145</v>
      </c>
      <c r="K7" s="3">
        <f>-VLOOKUP(K$3,Data!$G$4:$L$17,2,0) + VLOOKUP($A7,Data!$G$4:$L$17,2,0)</f>
        <v>191</v>
      </c>
      <c r="L7" s="3">
        <f>-VLOOKUP(L$3,Data!$G$4:$L$17,2,0) + VLOOKUP($A7,Data!$G$4:$L$17,2,0)</f>
        <v>402</v>
      </c>
      <c r="M7" s="3">
        <f>-VLOOKUP(M$3,Data!$G$4:$L$17,2,0) + VLOOKUP($A7,Data!$G$4:$L$17,2,0)</f>
        <v>402</v>
      </c>
      <c r="N7" s="3">
        <f>-VLOOKUP(N$3,Data!$G$4:$L$17,2,0) + VLOOKUP($A7,Data!$G$4:$L$17,2,0)</f>
        <v>262</v>
      </c>
      <c r="O7" s="3">
        <f>-VLOOKUP(O$3,Data!$G$4:$L$17,2,0) + VLOOKUP($A7,Data!$G$4:$L$17,2,0)</f>
        <v>48</v>
      </c>
    </row>
    <row r="8" spans="1:15" x14ac:dyDescent="0.25">
      <c r="A8" t="str">
        <f>'Electre+'!B13</f>
        <v xml:space="preserve">Haskell </v>
      </c>
      <c r="B8" s="3">
        <f>-VLOOKUP(B$3,Data!$G$4:$L$17,2,0) + VLOOKUP($A8,Data!$G$4:$L$17,2,0)</f>
        <v>-664</v>
      </c>
      <c r="C8" s="3">
        <f>-VLOOKUP(C$3,Data!$G$4:$L$17,2,0) + VLOOKUP($A8,Data!$G$4:$L$17,2,0)</f>
        <v>-957</v>
      </c>
      <c r="D8" s="3">
        <f>-VLOOKUP(D$3,Data!$G$4:$L$17,2,0) + VLOOKUP($A8,Data!$G$4:$L$17,2,0)</f>
        <v>-567</v>
      </c>
      <c r="E8" s="3">
        <f>-VLOOKUP(E$3,Data!$G$4:$L$17,2,0) + VLOOKUP($A8,Data!$G$4:$L$17,2,0)</f>
        <v>-495</v>
      </c>
      <c r="F8" s="3">
        <f>-VLOOKUP(F$3,Data!$G$4:$L$17,2,0) + VLOOKUP($A8,Data!$G$4:$L$17,2,0)</f>
        <v>0</v>
      </c>
      <c r="G8" s="3">
        <f>-VLOOKUP(G$3,Data!$G$4:$L$17,2,0) + VLOOKUP($A8,Data!$G$4:$L$17,2,0)</f>
        <v>-591</v>
      </c>
      <c r="H8" s="3">
        <f>-VLOOKUP(H$3,Data!$G$4:$L$17,2,0) + VLOOKUP($A8,Data!$G$4:$L$17,2,0)</f>
        <v>-399</v>
      </c>
      <c r="I8" s="3">
        <f>-VLOOKUP(I$3,Data!$G$4:$L$17,2,0) + VLOOKUP($A8,Data!$G$4:$L$17,2,0)</f>
        <v>-447</v>
      </c>
      <c r="J8" s="3">
        <f>-VLOOKUP(J$3,Data!$G$4:$L$17,2,0) + VLOOKUP($A8,Data!$G$4:$L$17,2,0)</f>
        <v>-640</v>
      </c>
      <c r="K8" s="3">
        <f>-VLOOKUP(K$3,Data!$G$4:$L$17,2,0) + VLOOKUP($A8,Data!$G$4:$L$17,2,0)</f>
        <v>-304</v>
      </c>
      <c r="L8" s="3">
        <f>-VLOOKUP(L$3,Data!$G$4:$L$17,2,0) + VLOOKUP($A8,Data!$G$4:$L$17,2,0)</f>
        <v>-93</v>
      </c>
      <c r="M8" s="3">
        <f>-VLOOKUP(M$3,Data!$G$4:$L$17,2,0) + VLOOKUP($A8,Data!$G$4:$L$17,2,0)</f>
        <v>-93</v>
      </c>
      <c r="N8" s="3">
        <f>-VLOOKUP(N$3,Data!$G$4:$L$17,2,0) + VLOOKUP($A8,Data!$G$4:$L$17,2,0)</f>
        <v>-233</v>
      </c>
      <c r="O8" s="3">
        <f>-VLOOKUP(O$3,Data!$G$4:$L$17,2,0) + VLOOKUP($A8,Data!$G$4:$L$17,2,0)</f>
        <v>-447</v>
      </c>
    </row>
    <row r="9" spans="1:15" x14ac:dyDescent="0.25">
      <c r="A9" t="str">
        <f>'Electre+'!B14</f>
        <v xml:space="preserve">Java </v>
      </c>
      <c r="B9" s="3">
        <f>-VLOOKUP(B$3,Data!$G$4:$L$17,2,0) + VLOOKUP($A9,Data!$G$4:$L$17,2,0)</f>
        <v>-73</v>
      </c>
      <c r="C9" s="3">
        <f>-VLOOKUP(C$3,Data!$G$4:$L$17,2,0) + VLOOKUP($A9,Data!$G$4:$L$17,2,0)</f>
        <v>-366</v>
      </c>
      <c r="D9" s="3">
        <f>-VLOOKUP(D$3,Data!$G$4:$L$17,2,0) + VLOOKUP($A9,Data!$G$4:$L$17,2,0)</f>
        <v>24</v>
      </c>
      <c r="E9" s="3">
        <f>-VLOOKUP(E$3,Data!$G$4:$L$17,2,0) + VLOOKUP($A9,Data!$G$4:$L$17,2,0)</f>
        <v>96</v>
      </c>
      <c r="F9" s="3">
        <f>-VLOOKUP(F$3,Data!$G$4:$L$17,2,0) + VLOOKUP($A9,Data!$G$4:$L$17,2,0)</f>
        <v>591</v>
      </c>
      <c r="G9" s="3">
        <f>-VLOOKUP(G$3,Data!$G$4:$L$17,2,0) + VLOOKUP($A9,Data!$G$4:$L$17,2,0)</f>
        <v>0</v>
      </c>
      <c r="H9" s="3">
        <f>-VLOOKUP(H$3,Data!$G$4:$L$17,2,0) + VLOOKUP($A9,Data!$G$4:$L$17,2,0)</f>
        <v>192</v>
      </c>
      <c r="I9" s="3">
        <f>-VLOOKUP(I$3,Data!$G$4:$L$17,2,0) + VLOOKUP($A9,Data!$G$4:$L$17,2,0)</f>
        <v>144</v>
      </c>
      <c r="J9" s="3">
        <f>-VLOOKUP(J$3,Data!$G$4:$L$17,2,0) + VLOOKUP($A9,Data!$G$4:$L$17,2,0)</f>
        <v>-49</v>
      </c>
      <c r="K9" s="3">
        <f>-VLOOKUP(K$3,Data!$G$4:$L$17,2,0) + VLOOKUP($A9,Data!$G$4:$L$17,2,0)</f>
        <v>287</v>
      </c>
      <c r="L9" s="3">
        <f>-VLOOKUP(L$3,Data!$G$4:$L$17,2,0) + VLOOKUP($A9,Data!$G$4:$L$17,2,0)</f>
        <v>498</v>
      </c>
      <c r="M9" s="3">
        <f>-VLOOKUP(M$3,Data!$G$4:$L$17,2,0) + VLOOKUP($A9,Data!$G$4:$L$17,2,0)</f>
        <v>498</v>
      </c>
      <c r="N9" s="3">
        <f>-VLOOKUP(N$3,Data!$G$4:$L$17,2,0) + VLOOKUP($A9,Data!$G$4:$L$17,2,0)</f>
        <v>358</v>
      </c>
      <c r="O9" s="3">
        <f>-VLOOKUP(O$3,Data!$G$4:$L$17,2,0) + VLOOKUP($A9,Data!$G$4:$L$17,2,0)</f>
        <v>144</v>
      </c>
    </row>
    <row r="10" spans="1:15" x14ac:dyDescent="0.25">
      <c r="A10" t="str">
        <f>'Electre+'!B15</f>
        <v xml:space="preserve">JavaScript </v>
      </c>
      <c r="B10" s="3">
        <f>-VLOOKUP(B$3,Data!$G$4:$L$17,2,0) + VLOOKUP($A10,Data!$G$4:$L$17,2,0)</f>
        <v>-265</v>
      </c>
      <c r="C10" s="3">
        <f>-VLOOKUP(C$3,Data!$G$4:$L$17,2,0) + VLOOKUP($A10,Data!$G$4:$L$17,2,0)</f>
        <v>-558</v>
      </c>
      <c r="D10" s="3">
        <f>-VLOOKUP(D$3,Data!$G$4:$L$17,2,0) + VLOOKUP($A10,Data!$G$4:$L$17,2,0)</f>
        <v>-168</v>
      </c>
      <c r="E10" s="3">
        <f>-VLOOKUP(E$3,Data!$G$4:$L$17,2,0) + VLOOKUP($A10,Data!$G$4:$L$17,2,0)</f>
        <v>-96</v>
      </c>
      <c r="F10" s="3">
        <f>-VLOOKUP(F$3,Data!$G$4:$L$17,2,0) + VLOOKUP($A10,Data!$G$4:$L$17,2,0)</f>
        <v>399</v>
      </c>
      <c r="G10" s="3">
        <f>-VLOOKUP(G$3,Data!$G$4:$L$17,2,0) + VLOOKUP($A10,Data!$G$4:$L$17,2,0)</f>
        <v>-192</v>
      </c>
      <c r="H10" s="3">
        <f>-VLOOKUP(H$3,Data!$G$4:$L$17,2,0) + VLOOKUP($A10,Data!$G$4:$L$17,2,0)</f>
        <v>0</v>
      </c>
      <c r="I10" s="3">
        <f>-VLOOKUP(I$3,Data!$G$4:$L$17,2,0) + VLOOKUP($A10,Data!$G$4:$L$17,2,0)</f>
        <v>-48</v>
      </c>
      <c r="J10" s="3">
        <f>-VLOOKUP(J$3,Data!$G$4:$L$17,2,0) + VLOOKUP($A10,Data!$G$4:$L$17,2,0)</f>
        <v>-241</v>
      </c>
      <c r="K10" s="3">
        <f>-VLOOKUP(K$3,Data!$G$4:$L$17,2,0) + VLOOKUP($A10,Data!$G$4:$L$17,2,0)</f>
        <v>95</v>
      </c>
      <c r="L10" s="3">
        <f>-VLOOKUP(L$3,Data!$G$4:$L$17,2,0) + VLOOKUP($A10,Data!$G$4:$L$17,2,0)</f>
        <v>306</v>
      </c>
      <c r="M10" s="3">
        <f>-VLOOKUP(M$3,Data!$G$4:$L$17,2,0) + VLOOKUP($A10,Data!$G$4:$L$17,2,0)</f>
        <v>306</v>
      </c>
      <c r="N10" s="3">
        <f>-VLOOKUP(N$3,Data!$G$4:$L$17,2,0) + VLOOKUP($A10,Data!$G$4:$L$17,2,0)</f>
        <v>166</v>
      </c>
      <c r="O10" s="3">
        <f>-VLOOKUP(O$3,Data!$G$4:$L$17,2,0) + VLOOKUP($A10,Data!$G$4:$L$17,2,0)</f>
        <v>-48</v>
      </c>
    </row>
    <row r="11" spans="1:15" x14ac:dyDescent="0.25">
      <c r="A11" t="str">
        <f>'Electre+'!B16</f>
        <v xml:space="preserve">Kotlin </v>
      </c>
      <c r="B11" s="3">
        <f>-VLOOKUP(B$3,Data!$G$4:$L$17,2,0) + VLOOKUP($A11,Data!$G$4:$L$17,2,0)</f>
        <v>-217</v>
      </c>
      <c r="C11" s="3">
        <f>-VLOOKUP(C$3,Data!$G$4:$L$17,2,0) + VLOOKUP($A11,Data!$G$4:$L$17,2,0)</f>
        <v>-510</v>
      </c>
      <c r="D11" s="3">
        <f>-VLOOKUP(D$3,Data!$G$4:$L$17,2,0) + VLOOKUP($A11,Data!$G$4:$L$17,2,0)</f>
        <v>-120</v>
      </c>
      <c r="E11" s="3">
        <f>-VLOOKUP(E$3,Data!$G$4:$L$17,2,0) + VLOOKUP($A11,Data!$G$4:$L$17,2,0)</f>
        <v>-48</v>
      </c>
      <c r="F11" s="3">
        <f>-VLOOKUP(F$3,Data!$G$4:$L$17,2,0) + VLOOKUP($A11,Data!$G$4:$L$17,2,0)</f>
        <v>447</v>
      </c>
      <c r="G11" s="3">
        <f>-VLOOKUP(G$3,Data!$G$4:$L$17,2,0) + VLOOKUP($A11,Data!$G$4:$L$17,2,0)</f>
        <v>-144</v>
      </c>
      <c r="H11" s="3">
        <f>-VLOOKUP(H$3,Data!$G$4:$L$17,2,0) + VLOOKUP($A11,Data!$G$4:$L$17,2,0)</f>
        <v>48</v>
      </c>
      <c r="I11" s="3">
        <f>-VLOOKUP(I$3,Data!$G$4:$L$17,2,0) + VLOOKUP($A11,Data!$G$4:$L$17,2,0)</f>
        <v>0</v>
      </c>
      <c r="J11" s="3">
        <f>-VLOOKUP(J$3,Data!$G$4:$L$17,2,0) + VLOOKUP($A11,Data!$G$4:$L$17,2,0)</f>
        <v>-193</v>
      </c>
      <c r="K11" s="3">
        <f>-VLOOKUP(K$3,Data!$G$4:$L$17,2,0) + VLOOKUP($A11,Data!$G$4:$L$17,2,0)</f>
        <v>143</v>
      </c>
      <c r="L11" s="3">
        <f>-VLOOKUP(L$3,Data!$G$4:$L$17,2,0) + VLOOKUP($A11,Data!$G$4:$L$17,2,0)</f>
        <v>354</v>
      </c>
      <c r="M11" s="3">
        <f>-VLOOKUP(M$3,Data!$G$4:$L$17,2,0) + VLOOKUP($A11,Data!$G$4:$L$17,2,0)</f>
        <v>354</v>
      </c>
      <c r="N11" s="3">
        <f>-VLOOKUP(N$3,Data!$G$4:$L$17,2,0) + VLOOKUP($A11,Data!$G$4:$L$17,2,0)</f>
        <v>214</v>
      </c>
      <c r="O11" s="3">
        <f>-VLOOKUP(O$3,Data!$G$4:$L$17,2,0) + VLOOKUP($A11,Data!$G$4:$L$17,2,0)</f>
        <v>0</v>
      </c>
    </row>
    <row r="12" spans="1:15" x14ac:dyDescent="0.25">
      <c r="A12" t="str">
        <f>'Electre+'!B17</f>
        <v xml:space="preserve">PHP </v>
      </c>
      <c r="B12" s="3">
        <f>-VLOOKUP(B$3,Data!$G$4:$L$17,2,0) + VLOOKUP($A12,Data!$G$4:$L$17,2,0)</f>
        <v>-24</v>
      </c>
      <c r="C12" s="3">
        <f>-VLOOKUP(C$3,Data!$G$4:$L$17,2,0) + VLOOKUP($A12,Data!$G$4:$L$17,2,0)</f>
        <v>-317</v>
      </c>
      <c r="D12" s="3">
        <f>-VLOOKUP(D$3,Data!$G$4:$L$17,2,0) + VLOOKUP($A12,Data!$G$4:$L$17,2,0)</f>
        <v>73</v>
      </c>
      <c r="E12" s="3">
        <f>-VLOOKUP(E$3,Data!$G$4:$L$17,2,0) + VLOOKUP($A12,Data!$G$4:$L$17,2,0)</f>
        <v>145</v>
      </c>
      <c r="F12" s="3">
        <f>-VLOOKUP(F$3,Data!$G$4:$L$17,2,0) + VLOOKUP($A12,Data!$G$4:$L$17,2,0)</f>
        <v>640</v>
      </c>
      <c r="G12" s="3">
        <f>-VLOOKUP(G$3,Data!$G$4:$L$17,2,0) + VLOOKUP($A12,Data!$G$4:$L$17,2,0)</f>
        <v>49</v>
      </c>
      <c r="H12" s="3">
        <f>-VLOOKUP(H$3,Data!$G$4:$L$17,2,0) + VLOOKUP($A12,Data!$G$4:$L$17,2,0)</f>
        <v>241</v>
      </c>
      <c r="I12" s="3">
        <f>-VLOOKUP(I$3,Data!$G$4:$L$17,2,0) + VLOOKUP($A12,Data!$G$4:$L$17,2,0)</f>
        <v>193</v>
      </c>
      <c r="J12" s="3">
        <f>-VLOOKUP(J$3,Data!$G$4:$L$17,2,0) + VLOOKUP($A12,Data!$G$4:$L$17,2,0)</f>
        <v>0</v>
      </c>
      <c r="K12" s="3">
        <f>-VLOOKUP(K$3,Data!$G$4:$L$17,2,0) + VLOOKUP($A12,Data!$G$4:$L$17,2,0)</f>
        <v>336</v>
      </c>
      <c r="L12" s="3">
        <f>-VLOOKUP(L$3,Data!$G$4:$L$17,2,0) + VLOOKUP($A12,Data!$G$4:$L$17,2,0)</f>
        <v>547</v>
      </c>
      <c r="M12" s="3">
        <f>-VLOOKUP(M$3,Data!$G$4:$L$17,2,0) + VLOOKUP($A12,Data!$G$4:$L$17,2,0)</f>
        <v>547</v>
      </c>
      <c r="N12" s="3">
        <f>-VLOOKUP(N$3,Data!$G$4:$L$17,2,0) + VLOOKUP($A12,Data!$G$4:$L$17,2,0)</f>
        <v>407</v>
      </c>
      <c r="O12" s="3">
        <f>-VLOOKUP(O$3,Data!$G$4:$L$17,2,0) + VLOOKUP($A12,Data!$G$4:$L$17,2,0)</f>
        <v>193</v>
      </c>
    </row>
    <row r="13" spans="1:15" x14ac:dyDescent="0.25">
      <c r="A13" t="str">
        <f>'Electre+'!B18</f>
        <v xml:space="preserve">Prolog </v>
      </c>
      <c r="B13" s="3">
        <f>-VLOOKUP(B$3,Data!$G$4:$L$17,2,0) + VLOOKUP($A13,Data!$G$4:$L$17,2,0)</f>
        <v>-360</v>
      </c>
      <c r="C13" s="3">
        <f>-VLOOKUP(C$3,Data!$G$4:$L$17,2,0) + VLOOKUP($A13,Data!$G$4:$L$17,2,0)</f>
        <v>-653</v>
      </c>
      <c r="D13" s="3">
        <f>-VLOOKUP(D$3,Data!$G$4:$L$17,2,0) + VLOOKUP($A13,Data!$G$4:$L$17,2,0)</f>
        <v>-263</v>
      </c>
      <c r="E13" s="3">
        <f>-VLOOKUP(E$3,Data!$G$4:$L$17,2,0) + VLOOKUP($A13,Data!$G$4:$L$17,2,0)</f>
        <v>-191</v>
      </c>
      <c r="F13" s="3">
        <f>-VLOOKUP(F$3,Data!$G$4:$L$17,2,0) + VLOOKUP($A13,Data!$G$4:$L$17,2,0)</f>
        <v>304</v>
      </c>
      <c r="G13" s="3">
        <f>-VLOOKUP(G$3,Data!$G$4:$L$17,2,0) + VLOOKUP($A13,Data!$G$4:$L$17,2,0)</f>
        <v>-287</v>
      </c>
      <c r="H13" s="3">
        <f>-VLOOKUP(H$3,Data!$G$4:$L$17,2,0) + VLOOKUP($A13,Data!$G$4:$L$17,2,0)</f>
        <v>-95</v>
      </c>
      <c r="I13" s="3">
        <f>-VLOOKUP(I$3,Data!$G$4:$L$17,2,0) + VLOOKUP($A13,Data!$G$4:$L$17,2,0)</f>
        <v>-143</v>
      </c>
      <c r="J13" s="3">
        <f>-VLOOKUP(J$3,Data!$G$4:$L$17,2,0) + VLOOKUP($A13,Data!$G$4:$L$17,2,0)</f>
        <v>-336</v>
      </c>
      <c r="K13" s="3">
        <f>-VLOOKUP(K$3,Data!$G$4:$L$17,2,0) + VLOOKUP($A13,Data!$G$4:$L$17,2,0)</f>
        <v>0</v>
      </c>
      <c r="L13" s="3">
        <f>-VLOOKUP(L$3,Data!$G$4:$L$17,2,0) + VLOOKUP($A13,Data!$G$4:$L$17,2,0)</f>
        <v>211</v>
      </c>
      <c r="M13" s="3">
        <f>-VLOOKUP(M$3,Data!$G$4:$L$17,2,0) + VLOOKUP($A13,Data!$G$4:$L$17,2,0)</f>
        <v>211</v>
      </c>
      <c r="N13" s="3">
        <f>-VLOOKUP(N$3,Data!$G$4:$L$17,2,0) + VLOOKUP($A13,Data!$G$4:$L$17,2,0)</f>
        <v>71</v>
      </c>
      <c r="O13" s="3">
        <f>-VLOOKUP(O$3,Data!$G$4:$L$17,2,0) + VLOOKUP($A13,Data!$G$4:$L$17,2,0)</f>
        <v>-143</v>
      </c>
    </row>
    <row r="14" spans="1:15" x14ac:dyDescent="0.25">
      <c r="A14" t="str">
        <f>'Electre+'!B19</f>
        <v xml:space="preserve">Python Compilled </v>
      </c>
      <c r="B14" s="3">
        <f>-VLOOKUP(B$3,Data!$G$4:$L$17,2,0) + VLOOKUP($A14,Data!$G$4:$L$17,2,0)</f>
        <v>-571</v>
      </c>
      <c r="C14" s="3">
        <f>-VLOOKUP(C$3,Data!$G$4:$L$17,2,0) + VLOOKUP($A14,Data!$G$4:$L$17,2,0)</f>
        <v>-864</v>
      </c>
      <c r="D14" s="3">
        <f>-VLOOKUP(D$3,Data!$G$4:$L$17,2,0) + VLOOKUP($A14,Data!$G$4:$L$17,2,0)</f>
        <v>-474</v>
      </c>
      <c r="E14" s="3">
        <f>-VLOOKUP(E$3,Data!$G$4:$L$17,2,0) + VLOOKUP($A14,Data!$G$4:$L$17,2,0)</f>
        <v>-402</v>
      </c>
      <c r="F14" s="3">
        <f>-VLOOKUP(F$3,Data!$G$4:$L$17,2,0) + VLOOKUP($A14,Data!$G$4:$L$17,2,0)</f>
        <v>93</v>
      </c>
      <c r="G14" s="3">
        <f>-VLOOKUP(G$3,Data!$G$4:$L$17,2,0) + VLOOKUP($A14,Data!$G$4:$L$17,2,0)</f>
        <v>-498</v>
      </c>
      <c r="H14" s="3">
        <f>-VLOOKUP(H$3,Data!$G$4:$L$17,2,0) + VLOOKUP($A14,Data!$G$4:$L$17,2,0)</f>
        <v>-306</v>
      </c>
      <c r="I14" s="3">
        <f>-VLOOKUP(I$3,Data!$G$4:$L$17,2,0) + VLOOKUP($A14,Data!$G$4:$L$17,2,0)</f>
        <v>-354</v>
      </c>
      <c r="J14" s="3">
        <f>-VLOOKUP(J$3,Data!$G$4:$L$17,2,0) + VLOOKUP($A14,Data!$G$4:$L$17,2,0)</f>
        <v>-547</v>
      </c>
      <c r="K14" s="3">
        <f>-VLOOKUP(K$3,Data!$G$4:$L$17,2,0) + VLOOKUP($A14,Data!$G$4:$L$17,2,0)</f>
        <v>-211</v>
      </c>
      <c r="L14" s="3">
        <f>-VLOOKUP(L$3,Data!$G$4:$L$17,2,0) + VLOOKUP($A14,Data!$G$4:$L$17,2,0)</f>
        <v>0</v>
      </c>
      <c r="M14" s="3">
        <f>-VLOOKUP(M$3,Data!$G$4:$L$17,2,0) + VLOOKUP($A14,Data!$G$4:$L$17,2,0)</f>
        <v>0</v>
      </c>
      <c r="N14" s="3">
        <f>-VLOOKUP(N$3,Data!$G$4:$L$17,2,0) + VLOOKUP($A14,Data!$G$4:$L$17,2,0)</f>
        <v>-140</v>
      </c>
      <c r="O14" s="3">
        <f>-VLOOKUP(O$3,Data!$G$4:$L$17,2,0) + VLOOKUP($A14,Data!$G$4:$L$17,2,0)</f>
        <v>-354</v>
      </c>
    </row>
    <row r="15" spans="1:15" x14ac:dyDescent="0.25">
      <c r="A15" t="str">
        <f>'Electre+'!B20</f>
        <v xml:space="preserve">Python Interpreted </v>
      </c>
      <c r="B15" s="3">
        <f>-VLOOKUP(B$3,Data!$G$4:$L$17,2,0) + VLOOKUP($A15,Data!$G$4:$L$17,2,0)</f>
        <v>-571</v>
      </c>
      <c r="C15" s="3">
        <f>-VLOOKUP(C$3,Data!$G$4:$L$17,2,0) + VLOOKUP($A15,Data!$G$4:$L$17,2,0)</f>
        <v>-864</v>
      </c>
      <c r="D15" s="3">
        <f>-VLOOKUP(D$3,Data!$G$4:$L$17,2,0) + VLOOKUP($A15,Data!$G$4:$L$17,2,0)</f>
        <v>-474</v>
      </c>
      <c r="E15" s="3">
        <f>-VLOOKUP(E$3,Data!$G$4:$L$17,2,0) + VLOOKUP($A15,Data!$G$4:$L$17,2,0)</f>
        <v>-402</v>
      </c>
      <c r="F15" s="3">
        <f>-VLOOKUP(F$3,Data!$G$4:$L$17,2,0) + VLOOKUP($A15,Data!$G$4:$L$17,2,0)</f>
        <v>93</v>
      </c>
      <c r="G15" s="3">
        <f>-VLOOKUP(G$3,Data!$G$4:$L$17,2,0) + VLOOKUP($A15,Data!$G$4:$L$17,2,0)</f>
        <v>-498</v>
      </c>
      <c r="H15" s="3">
        <f>-VLOOKUP(H$3,Data!$G$4:$L$17,2,0) + VLOOKUP($A15,Data!$G$4:$L$17,2,0)</f>
        <v>-306</v>
      </c>
      <c r="I15" s="3">
        <f>-VLOOKUP(I$3,Data!$G$4:$L$17,2,0) + VLOOKUP($A15,Data!$G$4:$L$17,2,0)</f>
        <v>-354</v>
      </c>
      <c r="J15" s="3">
        <f>-VLOOKUP(J$3,Data!$G$4:$L$17,2,0) + VLOOKUP($A15,Data!$G$4:$L$17,2,0)</f>
        <v>-547</v>
      </c>
      <c r="K15" s="3">
        <f>-VLOOKUP(K$3,Data!$G$4:$L$17,2,0) + VLOOKUP($A15,Data!$G$4:$L$17,2,0)</f>
        <v>-211</v>
      </c>
      <c r="L15" s="3">
        <f>-VLOOKUP(L$3,Data!$G$4:$L$17,2,0) + VLOOKUP($A15,Data!$G$4:$L$17,2,0)</f>
        <v>0</v>
      </c>
      <c r="M15" s="3">
        <f>-VLOOKUP(M$3,Data!$G$4:$L$17,2,0) + VLOOKUP($A15,Data!$G$4:$L$17,2,0)</f>
        <v>0</v>
      </c>
      <c r="N15" s="3">
        <f>-VLOOKUP(N$3,Data!$G$4:$L$17,2,0) + VLOOKUP($A15,Data!$G$4:$L$17,2,0)</f>
        <v>-140</v>
      </c>
      <c r="O15" s="3">
        <f>-VLOOKUP(O$3,Data!$G$4:$L$17,2,0) + VLOOKUP($A15,Data!$G$4:$L$17,2,0)</f>
        <v>-354</v>
      </c>
    </row>
    <row r="16" spans="1:15" x14ac:dyDescent="0.25">
      <c r="A16" t="str">
        <f>'Electre+'!B21</f>
        <v xml:space="preserve">Ruby </v>
      </c>
      <c r="B16" s="3">
        <f>-VLOOKUP(B$3,Data!$G$4:$L$17,2,0) + VLOOKUP($A16,Data!$G$4:$L$17,2,0)</f>
        <v>-431</v>
      </c>
      <c r="C16" s="3">
        <f>-VLOOKUP(C$3,Data!$G$4:$L$17,2,0) + VLOOKUP($A16,Data!$G$4:$L$17,2,0)</f>
        <v>-724</v>
      </c>
      <c r="D16" s="3">
        <f>-VLOOKUP(D$3,Data!$G$4:$L$17,2,0) + VLOOKUP($A16,Data!$G$4:$L$17,2,0)</f>
        <v>-334</v>
      </c>
      <c r="E16" s="3">
        <f>-VLOOKUP(E$3,Data!$G$4:$L$17,2,0) + VLOOKUP($A16,Data!$G$4:$L$17,2,0)</f>
        <v>-262</v>
      </c>
      <c r="F16" s="3">
        <f>-VLOOKUP(F$3,Data!$G$4:$L$17,2,0) + VLOOKUP($A16,Data!$G$4:$L$17,2,0)</f>
        <v>233</v>
      </c>
      <c r="G16" s="3">
        <f>-VLOOKUP(G$3,Data!$G$4:$L$17,2,0) + VLOOKUP($A16,Data!$G$4:$L$17,2,0)</f>
        <v>-358</v>
      </c>
      <c r="H16" s="3">
        <f>-VLOOKUP(H$3,Data!$G$4:$L$17,2,0) + VLOOKUP($A16,Data!$G$4:$L$17,2,0)</f>
        <v>-166</v>
      </c>
      <c r="I16" s="3">
        <f>-VLOOKUP(I$3,Data!$G$4:$L$17,2,0) + VLOOKUP($A16,Data!$G$4:$L$17,2,0)</f>
        <v>-214</v>
      </c>
      <c r="J16" s="3">
        <f>-VLOOKUP(J$3,Data!$G$4:$L$17,2,0) + VLOOKUP($A16,Data!$G$4:$L$17,2,0)</f>
        <v>-407</v>
      </c>
      <c r="K16" s="3">
        <f>-VLOOKUP(K$3,Data!$G$4:$L$17,2,0) + VLOOKUP($A16,Data!$G$4:$L$17,2,0)</f>
        <v>-71</v>
      </c>
      <c r="L16" s="3">
        <f>-VLOOKUP(L$3,Data!$G$4:$L$17,2,0) + VLOOKUP($A16,Data!$G$4:$L$17,2,0)</f>
        <v>140</v>
      </c>
      <c r="M16" s="3">
        <f>-VLOOKUP(M$3,Data!$G$4:$L$17,2,0) + VLOOKUP($A16,Data!$G$4:$L$17,2,0)</f>
        <v>140</v>
      </c>
      <c r="N16" s="3">
        <f>-VLOOKUP(N$3,Data!$G$4:$L$17,2,0) + VLOOKUP($A16,Data!$G$4:$L$17,2,0)</f>
        <v>0</v>
      </c>
      <c r="O16" s="3">
        <f>-VLOOKUP(O$3,Data!$G$4:$L$17,2,0) + VLOOKUP($A16,Data!$G$4:$L$17,2,0)</f>
        <v>-214</v>
      </c>
    </row>
    <row r="17" spans="1:15" x14ac:dyDescent="0.25">
      <c r="A17" t="str">
        <f>'Electre+'!B22</f>
        <v xml:space="preserve">Rust </v>
      </c>
      <c r="B17" s="3">
        <f>-VLOOKUP(B$3,Data!$G$4:$L$17,2,0) + VLOOKUP($A17,Data!$G$4:$L$17,2,0)</f>
        <v>-217</v>
      </c>
      <c r="C17" s="3">
        <f>-VLOOKUP(C$3,Data!$G$4:$L$17,2,0) + VLOOKUP($A17,Data!$G$4:$L$17,2,0)</f>
        <v>-510</v>
      </c>
      <c r="D17" s="3">
        <f>-VLOOKUP(D$3,Data!$G$4:$L$17,2,0) + VLOOKUP($A17,Data!$G$4:$L$17,2,0)</f>
        <v>-120</v>
      </c>
      <c r="E17" s="3">
        <f>-VLOOKUP(E$3,Data!$G$4:$L$17,2,0) + VLOOKUP($A17,Data!$G$4:$L$17,2,0)</f>
        <v>-48</v>
      </c>
      <c r="F17" s="3">
        <f>-VLOOKUP(F$3,Data!$G$4:$L$17,2,0) + VLOOKUP($A17,Data!$G$4:$L$17,2,0)</f>
        <v>447</v>
      </c>
      <c r="G17" s="3">
        <f>-VLOOKUP(G$3,Data!$G$4:$L$17,2,0) + VLOOKUP($A17,Data!$G$4:$L$17,2,0)</f>
        <v>-144</v>
      </c>
      <c r="H17" s="3">
        <f>-VLOOKUP(H$3,Data!$G$4:$L$17,2,0) + VLOOKUP($A17,Data!$G$4:$L$17,2,0)</f>
        <v>48</v>
      </c>
      <c r="I17" s="3">
        <f>-VLOOKUP(I$3,Data!$G$4:$L$17,2,0) + VLOOKUP($A17,Data!$G$4:$L$17,2,0)</f>
        <v>0</v>
      </c>
      <c r="J17" s="3">
        <f>-VLOOKUP(J$3,Data!$G$4:$L$17,2,0) + VLOOKUP($A17,Data!$G$4:$L$17,2,0)</f>
        <v>-193</v>
      </c>
      <c r="K17" s="3">
        <f>-VLOOKUP(K$3,Data!$G$4:$L$17,2,0) + VLOOKUP($A17,Data!$G$4:$L$17,2,0)</f>
        <v>143</v>
      </c>
      <c r="L17" s="3">
        <f>-VLOOKUP(L$3,Data!$G$4:$L$17,2,0) + VLOOKUP($A17,Data!$G$4:$L$17,2,0)</f>
        <v>354</v>
      </c>
      <c r="M17" s="3">
        <f>-VLOOKUP(M$3,Data!$G$4:$L$17,2,0) + VLOOKUP($A17,Data!$G$4:$L$17,2,0)</f>
        <v>354</v>
      </c>
      <c r="N17" s="3">
        <f>-VLOOKUP(N$3,Data!$G$4:$L$17,2,0) + VLOOKUP($A17,Data!$G$4:$L$17,2,0)</f>
        <v>214</v>
      </c>
      <c r="O17" s="3">
        <f>-VLOOKUP(O$3,Data!$G$4:$L$17,2,0) + VLOOKUP($A17,Data!$G$4:$L$17,2,0)</f>
        <v>0</v>
      </c>
    </row>
    <row r="20" spans="1:15" x14ac:dyDescent="0.25">
      <c r="A20" s="1"/>
    </row>
    <row r="21" spans="1:15" x14ac:dyDescent="0.25">
      <c r="A21" s="7" t="s">
        <v>32</v>
      </c>
    </row>
    <row r="23" spans="1:15" x14ac:dyDescent="0.25">
      <c r="B23" s="3" t="s">
        <v>17</v>
      </c>
      <c r="C23" s="3" t="s">
        <v>18</v>
      </c>
      <c r="D23" s="3" t="s">
        <v>19</v>
      </c>
      <c r="E23" s="3" t="s">
        <v>20</v>
      </c>
      <c r="F23" s="3" t="s">
        <v>21</v>
      </c>
      <c r="G23" s="3" t="s">
        <v>22</v>
      </c>
      <c r="H23" t="s">
        <v>23</v>
      </c>
      <c r="I23" t="s">
        <v>24</v>
      </c>
      <c r="J23" t="s">
        <v>25</v>
      </c>
      <c r="K23" t="s">
        <v>26</v>
      </c>
      <c r="L23" t="s">
        <v>27</v>
      </c>
      <c r="M23" t="s">
        <v>28</v>
      </c>
      <c r="N23" t="s">
        <v>29</v>
      </c>
      <c r="O23" t="s">
        <v>30</v>
      </c>
    </row>
    <row r="24" spans="1:15" x14ac:dyDescent="0.25">
      <c r="A24" t="s">
        <v>17</v>
      </c>
      <c r="B24" s="3">
        <f>-VLOOKUP(B$23,Data!$G$4:$L$17,3,0) + VLOOKUP($A24,Data!$G$4:$L$17,3,0)</f>
        <v>0</v>
      </c>
      <c r="C24" s="3">
        <f>-VLOOKUP(C$23,Data!$G$4:$L$17,3,0) + VLOOKUP($A24,Data!$G$4:$L$17,3,0)</f>
        <v>-0.1089673000000001</v>
      </c>
      <c r="D24" s="3">
        <f>-VLOOKUP(D$23,Data!$G$4:$L$17,3,0) + VLOOKUP($A24,Data!$G$4:$L$17,3,0)</f>
        <v>-1.4746140000000098E-2</v>
      </c>
      <c r="E24" s="3">
        <f>-VLOOKUP(E$23,Data!$G$4:$L$17,3,0) + VLOOKUP($A24,Data!$G$4:$L$17,3,0)</f>
        <v>-1.72497800000001E-2</v>
      </c>
      <c r="F24" s="3">
        <f>-VLOOKUP(F$23,Data!$G$4:$L$17,3,0) + VLOOKUP($A24,Data!$G$4:$L$17,3,0)</f>
        <v>-5.2065380000000092E-2</v>
      </c>
      <c r="G24" s="3">
        <f>-VLOOKUP(G$23,Data!$G$4:$L$17,3,0) + VLOOKUP($A24,Data!$G$4:$L$17,3,0)</f>
        <v>-0.68852414000000006</v>
      </c>
      <c r="H24" s="3">
        <f>-VLOOKUP(H$23,Data!$G$4:$L$17,3,0) + VLOOKUP($A24,Data!$G$4:$L$17,3,0)</f>
        <v>-0.56910398000000006</v>
      </c>
      <c r="I24" s="3">
        <f>-VLOOKUP(I$23,Data!$G$4:$L$17,3,0) + VLOOKUP($A24,Data!$G$4:$L$17,3,0)</f>
        <v>-0.78987424000000006</v>
      </c>
      <c r="J24" s="3">
        <f>-VLOOKUP(J$23,Data!$G$4:$L$17,3,0) + VLOOKUP($A24,Data!$G$4:$L$17,3,0)</f>
        <v>-1.5862585</v>
      </c>
      <c r="K24" s="3">
        <f>-VLOOKUP(K$23,Data!$G$4:$L$17,3,0) + VLOOKUP($A24,Data!$G$4:$L$17,3,0)</f>
        <v>-0.77607292000000005</v>
      </c>
      <c r="L24" s="3">
        <f>-VLOOKUP(L$23,Data!$G$4:$L$17,3,0) + VLOOKUP($A24,Data!$G$4:$L$17,3,0)</f>
        <v>-4.5537120000000098E-2</v>
      </c>
      <c r="M24" s="3">
        <f>-VLOOKUP(M$23,Data!$G$4:$L$17,3,0) + VLOOKUP($A24,Data!$G$4:$L$17,3,0)</f>
        <v>-0.41456666000000014</v>
      </c>
      <c r="N24" s="3">
        <f>-VLOOKUP(N$23,Data!$G$4:$L$17,3,0) + VLOOKUP($A24,Data!$G$4:$L$17,3,0)</f>
        <v>-0.82388670000000008</v>
      </c>
      <c r="O24" s="3">
        <f>-VLOOKUP(O$23,Data!$G$4:$L$17,3,0) + VLOOKUP($A24,Data!$G$4:$L$17,3,0)</f>
        <v>-5.0903600000000992E-3</v>
      </c>
    </row>
    <row r="25" spans="1:15" x14ac:dyDescent="0.25">
      <c r="A25" t="s">
        <v>18</v>
      </c>
      <c r="B25" s="3">
        <f>-VLOOKUP(B$23,Data!$G$4:$L$17,3,0) + VLOOKUP($A25,Data!$G$4:$L$17,3,0)</f>
        <v>0.1089673000000001</v>
      </c>
      <c r="C25" s="3">
        <f>-VLOOKUP(C$23,Data!$G$4:$L$17,3,0) + VLOOKUP($A25,Data!$G$4:$L$17,3,0)</f>
        <v>0</v>
      </c>
      <c r="D25" s="3">
        <f>-VLOOKUP(D$23,Data!$G$4:$L$17,3,0) + VLOOKUP($A25,Data!$G$4:$L$17,3,0)</f>
        <v>9.4221159999999998E-2</v>
      </c>
      <c r="E25" s="3">
        <f>-VLOOKUP(E$23,Data!$G$4:$L$17,3,0) + VLOOKUP($A25,Data!$G$4:$L$17,3,0)</f>
        <v>9.1717519999999997E-2</v>
      </c>
      <c r="F25" s="3">
        <f>-VLOOKUP(F$23,Data!$G$4:$L$17,3,0) + VLOOKUP($A25,Data!$G$4:$L$17,3,0)</f>
        <v>5.6901920000000009E-2</v>
      </c>
      <c r="G25" s="3">
        <f>-VLOOKUP(G$23,Data!$G$4:$L$17,3,0) + VLOOKUP($A25,Data!$G$4:$L$17,3,0)</f>
        <v>-0.57955683999999996</v>
      </c>
      <c r="H25" s="3">
        <f>-VLOOKUP(H$23,Data!$G$4:$L$17,3,0) + VLOOKUP($A25,Data!$G$4:$L$17,3,0)</f>
        <v>-0.46013667999999996</v>
      </c>
      <c r="I25" s="3">
        <f>-VLOOKUP(I$23,Data!$G$4:$L$17,3,0) + VLOOKUP($A25,Data!$G$4:$L$17,3,0)</f>
        <v>-0.68090693999999996</v>
      </c>
      <c r="J25" s="3">
        <f>-VLOOKUP(J$23,Data!$G$4:$L$17,3,0) + VLOOKUP($A25,Data!$G$4:$L$17,3,0)</f>
        <v>-1.4772912</v>
      </c>
      <c r="K25" s="3">
        <f>-VLOOKUP(K$23,Data!$G$4:$L$17,3,0) + VLOOKUP($A25,Data!$G$4:$L$17,3,0)</f>
        <v>-0.66710561999999995</v>
      </c>
      <c r="L25" s="3">
        <f>-VLOOKUP(L$23,Data!$G$4:$L$17,3,0) + VLOOKUP($A25,Data!$G$4:$L$17,3,0)</f>
        <v>6.3430180000000003E-2</v>
      </c>
      <c r="M25" s="3">
        <f>-VLOOKUP(M$23,Data!$G$4:$L$17,3,0) + VLOOKUP($A25,Data!$G$4:$L$17,3,0)</f>
        <v>-0.30559935999999999</v>
      </c>
      <c r="N25" s="3">
        <f>-VLOOKUP(N$23,Data!$G$4:$L$17,3,0) + VLOOKUP($A25,Data!$G$4:$L$17,3,0)</f>
        <v>-0.71491939999999998</v>
      </c>
      <c r="O25" s="3">
        <f>-VLOOKUP(O$23,Data!$G$4:$L$17,3,0) + VLOOKUP($A25,Data!$G$4:$L$17,3,0)</f>
        <v>0.10387694</v>
      </c>
    </row>
    <row r="26" spans="1:15" x14ac:dyDescent="0.25">
      <c r="A26" t="s">
        <v>19</v>
      </c>
      <c r="B26" s="3">
        <f>-VLOOKUP(B$23,Data!$G$4:$L$17,3,0) + VLOOKUP($A26,Data!$G$4:$L$17,3,0)</f>
        <v>1.4746140000000098E-2</v>
      </c>
      <c r="C26" s="3">
        <f>-VLOOKUP(C$23,Data!$G$4:$L$17,3,0) + VLOOKUP($A26,Data!$G$4:$L$17,3,0)</f>
        <v>-9.4221159999999998E-2</v>
      </c>
      <c r="D26" s="3">
        <f>-VLOOKUP(D$23,Data!$G$4:$L$17,3,0) + VLOOKUP($A26,Data!$G$4:$L$17,3,0)</f>
        <v>0</v>
      </c>
      <c r="E26" s="3">
        <f>-VLOOKUP(E$23,Data!$G$4:$L$17,3,0) + VLOOKUP($A26,Data!$G$4:$L$17,3,0)</f>
        <v>-2.5036400000000014E-3</v>
      </c>
      <c r="F26" s="3">
        <f>-VLOOKUP(F$23,Data!$G$4:$L$17,3,0) + VLOOKUP($A26,Data!$G$4:$L$17,3,0)</f>
        <v>-3.7319239999999997E-2</v>
      </c>
      <c r="G26" s="3">
        <f>-VLOOKUP(G$23,Data!$G$4:$L$17,3,0) + VLOOKUP($A26,Data!$G$4:$L$17,3,0)</f>
        <v>-0.67377799999999999</v>
      </c>
      <c r="H26" s="3">
        <f>-VLOOKUP(H$23,Data!$G$4:$L$17,3,0) + VLOOKUP($A26,Data!$G$4:$L$17,3,0)</f>
        <v>-0.55435783999999999</v>
      </c>
      <c r="I26" s="3">
        <f>-VLOOKUP(I$23,Data!$G$4:$L$17,3,0) + VLOOKUP($A26,Data!$G$4:$L$17,3,0)</f>
        <v>-0.77512809999999999</v>
      </c>
      <c r="J26" s="3">
        <f>-VLOOKUP(J$23,Data!$G$4:$L$17,3,0) + VLOOKUP($A26,Data!$G$4:$L$17,3,0)</f>
        <v>-1.5715123600000001</v>
      </c>
      <c r="K26" s="3">
        <f>-VLOOKUP(K$23,Data!$G$4:$L$17,3,0) + VLOOKUP($A26,Data!$G$4:$L$17,3,0)</f>
        <v>-0.76132677999999998</v>
      </c>
      <c r="L26" s="3">
        <f>-VLOOKUP(L$23,Data!$G$4:$L$17,3,0) + VLOOKUP($A26,Data!$G$4:$L$17,3,0)</f>
        <v>-3.0790980000000003E-2</v>
      </c>
      <c r="M26" s="3">
        <f>-VLOOKUP(M$23,Data!$G$4:$L$17,3,0) + VLOOKUP($A26,Data!$G$4:$L$17,3,0)</f>
        <v>-0.39982052000000001</v>
      </c>
      <c r="N26" s="3">
        <f>-VLOOKUP(N$23,Data!$G$4:$L$17,3,0) + VLOOKUP($A26,Data!$G$4:$L$17,3,0)</f>
        <v>-0.80914056000000001</v>
      </c>
      <c r="O26" s="3">
        <f>-VLOOKUP(O$23,Data!$G$4:$L$17,3,0) + VLOOKUP($A26,Data!$G$4:$L$17,3,0)</f>
        <v>9.6557799999999992E-3</v>
      </c>
    </row>
    <row r="27" spans="1:15" x14ac:dyDescent="0.25">
      <c r="A27" t="s">
        <v>20</v>
      </c>
      <c r="B27" s="3">
        <f>-VLOOKUP(B$23,Data!$G$4:$L$17,3,0) + VLOOKUP($A27,Data!$G$4:$L$17,3,0)</f>
        <v>1.72497800000001E-2</v>
      </c>
      <c r="C27" s="3">
        <f>-VLOOKUP(C$23,Data!$G$4:$L$17,3,0) + VLOOKUP($A27,Data!$G$4:$L$17,3,0)</f>
        <v>-9.1717519999999997E-2</v>
      </c>
      <c r="D27" s="3">
        <f>-VLOOKUP(D$23,Data!$G$4:$L$17,3,0) + VLOOKUP($A27,Data!$G$4:$L$17,3,0)</f>
        <v>2.5036400000000014E-3</v>
      </c>
      <c r="E27" s="3">
        <f>-VLOOKUP(E$23,Data!$G$4:$L$17,3,0) + VLOOKUP($A27,Data!$G$4:$L$17,3,0)</f>
        <v>0</v>
      </c>
      <c r="F27" s="3">
        <f>-VLOOKUP(F$23,Data!$G$4:$L$17,3,0) + VLOOKUP($A27,Data!$G$4:$L$17,3,0)</f>
        <v>-3.4815599999999995E-2</v>
      </c>
      <c r="G27" s="3">
        <f>-VLOOKUP(G$23,Data!$G$4:$L$17,3,0) + VLOOKUP($A27,Data!$G$4:$L$17,3,0)</f>
        <v>-0.67127435999999996</v>
      </c>
      <c r="H27" s="3">
        <f>-VLOOKUP(H$23,Data!$G$4:$L$17,3,0) + VLOOKUP($A27,Data!$G$4:$L$17,3,0)</f>
        <v>-0.55185419999999996</v>
      </c>
      <c r="I27" s="3">
        <f>-VLOOKUP(I$23,Data!$G$4:$L$17,3,0) + VLOOKUP($A27,Data!$G$4:$L$17,3,0)</f>
        <v>-0.77262445999999996</v>
      </c>
      <c r="J27" s="3">
        <f>-VLOOKUP(J$23,Data!$G$4:$L$17,3,0) + VLOOKUP($A27,Data!$G$4:$L$17,3,0)</f>
        <v>-1.56900872</v>
      </c>
      <c r="K27" s="3">
        <f>-VLOOKUP(K$23,Data!$G$4:$L$17,3,0) + VLOOKUP($A27,Data!$G$4:$L$17,3,0)</f>
        <v>-0.75882313999999995</v>
      </c>
      <c r="L27" s="3">
        <f>-VLOOKUP(L$23,Data!$G$4:$L$17,3,0) + VLOOKUP($A27,Data!$G$4:$L$17,3,0)</f>
        <v>-2.8287340000000001E-2</v>
      </c>
      <c r="M27" s="3">
        <f>-VLOOKUP(M$23,Data!$G$4:$L$17,3,0) + VLOOKUP($A27,Data!$G$4:$L$17,3,0)</f>
        <v>-0.39731688000000004</v>
      </c>
      <c r="N27" s="3">
        <f>-VLOOKUP(N$23,Data!$G$4:$L$17,3,0) + VLOOKUP($A27,Data!$G$4:$L$17,3,0)</f>
        <v>-0.80663691999999998</v>
      </c>
      <c r="O27" s="3">
        <f>-VLOOKUP(O$23,Data!$G$4:$L$17,3,0) + VLOOKUP($A27,Data!$G$4:$L$17,3,0)</f>
        <v>1.2159420000000001E-2</v>
      </c>
    </row>
    <row r="28" spans="1:15" x14ac:dyDescent="0.25">
      <c r="A28" t="s">
        <v>21</v>
      </c>
      <c r="B28" s="3">
        <f>-VLOOKUP(B$23,Data!$G$4:$L$17,3,0) + VLOOKUP($A28,Data!$G$4:$L$17,3,0)</f>
        <v>5.2065380000000092E-2</v>
      </c>
      <c r="C28" s="3">
        <f>-VLOOKUP(C$23,Data!$G$4:$L$17,3,0) + VLOOKUP($A28,Data!$G$4:$L$17,3,0)</f>
        <v>-5.6901920000000009E-2</v>
      </c>
      <c r="D28" s="3">
        <f>-VLOOKUP(D$23,Data!$G$4:$L$17,3,0) + VLOOKUP($A28,Data!$G$4:$L$17,3,0)</f>
        <v>3.7319239999999997E-2</v>
      </c>
      <c r="E28" s="3">
        <f>-VLOOKUP(E$23,Data!$G$4:$L$17,3,0) + VLOOKUP($A28,Data!$G$4:$L$17,3,0)</f>
        <v>3.4815599999999995E-2</v>
      </c>
      <c r="F28" s="3">
        <f>-VLOOKUP(F$23,Data!$G$4:$L$17,3,0) + VLOOKUP($A28,Data!$G$4:$L$17,3,0)</f>
        <v>0</v>
      </c>
      <c r="G28" s="3">
        <f>-VLOOKUP(G$23,Data!$G$4:$L$17,3,0) + VLOOKUP($A28,Data!$G$4:$L$17,3,0)</f>
        <v>-0.63645876000000001</v>
      </c>
      <c r="H28" s="3">
        <f>-VLOOKUP(H$23,Data!$G$4:$L$17,3,0) + VLOOKUP($A28,Data!$G$4:$L$17,3,0)</f>
        <v>-0.51703860000000001</v>
      </c>
      <c r="I28" s="3">
        <f>-VLOOKUP(I$23,Data!$G$4:$L$17,3,0) + VLOOKUP($A28,Data!$G$4:$L$17,3,0)</f>
        <v>-0.73780886000000001</v>
      </c>
      <c r="J28" s="3">
        <f>-VLOOKUP(J$23,Data!$G$4:$L$17,3,0) + VLOOKUP($A28,Data!$G$4:$L$17,3,0)</f>
        <v>-1.5341931199999999</v>
      </c>
      <c r="K28" s="3">
        <f>-VLOOKUP(K$23,Data!$G$4:$L$17,3,0) + VLOOKUP($A28,Data!$G$4:$L$17,3,0)</f>
        <v>-0.72400754</v>
      </c>
      <c r="L28" s="3">
        <f>-VLOOKUP(L$23,Data!$G$4:$L$17,3,0) + VLOOKUP($A28,Data!$G$4:$L$17,3,0)</f>
        <v>6.5282599999999941E-3</v>
      </c>
      <c r="M28" s="3">
        <f>-VLOOKUP(M$23,Data!$G$4:$L$17,3,0) + VLOOKUP($A28,Data!$G$4:$L$17,3,0)</f>
        <v>-0.36250128000000004</v>
      </c>
      <c r="N28" s="3">
        <f>-VLOOKUP(N$23,Data!$G$4:$L$17,3,0) + VLOOKUP($A28,Data!$G$4:$L$17,3,0)</f>
        <v>-0.77182132000000003</v>
      </c>
      <c r="O28" s="3">
        <f>-VLOOKUP(O$23,Data!$G$4:$L$17,3,0) + VLOOKUP($A28,Data!$G$4:$L$17,3,0)</f>
        <v>4.6975019999999992E-2</v>
      </c>
    </row>
    <row r="29" spans="1:15" x14ac:dyDescent="0.25">
      <c r="A29" t="s">
        <v>22</v>
      </c>
      <c r="B29" s="3">
        <f>-VLOOKUP(B$23,Data!$G$4:$L$17,3,0) + VLOOKUP($A29,Data!$G$4:$L$17,3,0)</f>
        <v>0.68852414000000006</v>
      </c>
      <c r="C29" s="3">
        <f>-VLOOKUP(C$23,Data!$G$4:$L$17,3,0) + VLOOKUP($A29,Data!$G$4:$L$17,3,0)</f>
        <v>0.57955683999999996</v>
      </c>
      <c r="D29" s="3">
        <f>-VLOOKUP(D$23,Data!$G$4:$L$17,3,0) + VLOOKUP($A29,Data!$G$4:$L$17,3,0)</f>
        <v>0.67377799999999999</v>
      </c>
      <c r="E29" s="3">
        <f>-VLOOKUP(E$23,Data!$G$4:$L$17,3,0) + VLOOKUP($A29,Data!$G$4:$L$17,3,0)</f>
        <v>0.67127435999999996</v>
      </c>
      <c r="F29" s="3">
        <f>-VLOOKUP(F$23,Data!$G$4:$L$17,3,0) + VLOOKUP($A29,Data!$G$4:$L$17,3,0)</f>
        <v>0.63645876000000001</v>
      </c>
      <c r="G29" s="3">
        <f>-VLOOKUP(G$23,Data!$G$4:$L$17,3,0) + VLOOKUP($A29,Data!$G$4:$L$17,3,0)</f>
        <v>0</v>
      </c>
      <c r="H29" s="3">
        <f>-VLOOKUP(H$23,Data!$G$4:$L$17,3,0) + VLOOKUP($A29,Data!$G$4:$L$17,3,0)</f>
        <v>0.11942016</v>
      </c>
      <c r="I29" s="3">
        <f>-VLOOKUP(I$23,Data!$G$4:$L$17,3,0) + VLOOKUP($A29,Data!$G$4:$L$17,3,0)</f>
        <v>-0.1013501</v>
      </c>
      <c r="J29" s="3">
        <f>-VLOOKUP(J$23,Data!$G$4:$L$17,3,0) + VLOOKUP($A29,Data!$G$4:$L$17,3,0)</f>
        <v>-0.89773435999999995</v>
      </c>
      <c r="K29" s="3">
        <f>-VLOOKUP(K$23,Data!$G$4:$L$17,3,0) + VLOOKUP($A29,Data!$G$4:$L$17,3,0)</f>
        <v>-8.7548779999999993E-2</v>
      </c>
      <c r="L29" s="3">
        <f>-VLOOKUP(L$23,Data!$G$4:$L$17,3,0) + VLOOKUP($A29,Data!$G$4:$L$17,3,0)</f>
        <v>0.64298701999999996</v>
      </c>
      <c r="M29" s="3">
        <f>-VLOOKUP(M$23,Data!$G$4:$L$17,3,0) + VLOOKUP($A29,Data!$G$4:$L$17,3,0)</f>
        <v>0.27395747999999998</v>
      </c>
      <c r="N29" s="3">
        <f>-VLOOKUP(N$23,Data!$G$4:$L$17,3,0) + VLOOKUP($A29,Data!$G$4:$L$17,3,0)</f>
        <v>-0.13536256000000002</v>
      </c>
      <c r="O29" s="3">
        <f>-VLOOKUP(O$23,Data!$G$4:$L$17,3,0) + VLOOKUP($A29,Data!$G$4:$L$17,3,0)</f>
        <v>0.68343377999999999</v>
      </c>
    </row>
    <row r="30" spans="1:15" x14ac:dyDescent="0.25">
      <c r="A30" t="s">
        <v>23</v>
      </c>
      <c r="B30" s="3">
        <f>-VLOOKUP(B$23,Data!$G$4:$L$17,3,0) + VLOOKUP($A30,Data!$G$4:$L$17,3,0)</f>
        <v>0.56910398000000006</v>
      </c>
      <c r="C30" s="3">
        <f>-VLOOKUP(C$23,Data!$G$4:$L$17,3,0) + VLOOKUP($A30,Data!$G$4:$L$17,3,0)</f>
        <v>0.46013667999999996</v>
      </c>
      <c r="D30" s="3">
        <f>-VLOOKUP(D$23,Data!$G$4:$L$17,3,0) + VLOOKUP($A30,Data!$G$4:$L$17,3,0)</f>
        <v>0.55435783999999999</v>
      </c>
      <c r="E30" s="3">
        <f>-VLOOKUP(E$23,Data!$G$4:$L$17,3,0) + VLOOKUP($A30,Data!$G$4:$L$17,3,0)</f>
        <v>0.55185419999999996</v>
      </c>
      <c r="F30" s="3">
        <f>-VLOOKUP(F$23,Data!$G$4:$L$17,3,0) + VLOOKUP($A30,Data!$G$4:$L$17,3,0)</f>
        <v>0.51703860000000001</v>
      </c>
      <c r="G30" s="3">
        <f>-VLOOKUP(G$23,Data!$G$4:$L$17,3,0) + VLOOKUP($A30,Data!$G$4:$L$17,3,0)</f>
        <v>-0.11942016</v>
      </c>
      <c r="H30" s="3">
        <f>-VLOOKUP(H$23,Data!$G$4:$L$17,3,0) + VLOOKUP($A30,Data!$G$4:$L$17,3,0)</f>
        <v>0</v>
      </c>
      <c r="I30" s="3">
        <f>-VLOOKUP(I$23,Data!$G$4:$L$17,3,0) + VLOOKUP($A30,Data!$G$4:$L$17,3,0)</f>
        <v>-0.22077026</v>
      </c>
      <c r="J30" s="3">
        <f>-VLOOKUP(J$23,Data!$G$4:$L$17,3,0) + VLOOKUP($A30,Data!$G$4:$L$17,3,0)</f>
        <v>-1.0171545200000001</v>
      </c>
      <c r="K30" s="3">
        <f>-VLOOKUP(K$23,Data!$G$4:$L$17,3,0) + VLOOKUP($A30,Data!$G$4:$L$17,3,0)</f>
        <v>-0.20696893999999999</v>
      </c>
      <c r="L30" s="3">
        <f>-VLOOKUP(L$23,Data!$G$4:$L$17,3,0) + VLOOKUP($A30,Data!$G$4:$L$17,3,0)</f>
        <v>0.52356685999999997</v>
      </c>
      <c r="M30" s="3">
        <f>-VLOOKUP(M$23,Data!$G$4:$L$17,3,0) + VLOOKUP($A30,Data!$G$4:$L$17,3,0)</f>
        <v>0.15453731999999998</v>
      </c>
      <c r="N30" s="3">
        <f>-VLOOKUP(N$23,Data!$G$4:$L$17,3,0) + VLOOKUP($A30,Data!$G$4:$L$17,3,0)</f>
        <v>-0.25478272000000002</v>
      </c>
      <c r="O30" s="3">
        <f>-VLOOKUP(O$23,Data!$G$4:$L$17,3,0) + VLOOKUP($A30,Data!$G$4:$L$17,3,0)</f>
        <v>0.56401361999999999</v>
      </c>
    </row>
    <row r="31" spans="1:15" x14ac:dyDescent="0.25">
      <c r="A31" t="s">
        <v>24</v>
      </c>
      <c r="B31" s="3">
        <f>-VLOOKUP(B$23,Data!$G$4:$L$17,3,0) + VLOOKUP($A31,Data!$G$4:$L$17,3,0)</f>
        <v>0.78987424000000006</v>
      </c>
      <c r="C31" s="3">
        <f>-VLOOKUP(C$23,Data!$G$4:$L$17,3,0) + VLOOKUP($A31,Data!$G$4:$L$17,3,0)</f>
        <v>0.68090693999999996</v>
      </c>
      <c r="D31" s="3">
        <f>-VLOOKUP(D$23,Data!$G$4:$L$17,3,0) + VLOOKUP($A31,Data!$G$4:$L$17,3,0)</f>
        <v>0.77512809999999999</v>
      </c>
      <c r="E31" s="3">
        <f>-VLOOKUP(E$23,Data!$G$4:$L$17,3,0) + VLOOKUP($A31,Data!$G$4:$L$17,3,0)</f>
        <v>0.77262445999999996</v>
      </c>
      <c r="F31" s="3">
        <f>-VLOOKUP(F$23,Data!$G$4:$L$17,3,0) + VLOOKUP($A31,Data!$G$4:$L$17,3,0)</f>
        <v>0.73780886000000001</v>
      </c>
      <c r="G31" s="3">
        <f>-VLOOKUP(G$23,Data!$G$4:$L$17,3,0) + VLOOKUP($A31,Data!$G$4:$L$17,3,0)</f>
        <v>0.1013501</v>
      </c>
      <c r="H31" s="3">
        <f>-VLOOKUP(H$23,Data!$G$4:$L$17,3,0) + VLOOKUP($A31,Data!$G$4:$L$17,3,0)</f>
        <v>0.22077026</v>
      </c>
      <c r="I31" s="3">
        <f>-VLOOKUP(I$23,Data!$G$4:$L$17,3,0) + VLOOKUP($A31,Data!$G$4:$L$17,3,0)</f>
        <v>0</v>
      </c>
      <c r="J31" s="3">
        <f>-VLOOKUP(J$23,Data!$G$4:$L$17,3,0) + VLOOKUP($A31,Data!$G$4:$L$17,3,0)</f>
        <v>-0.79638425999999995</v>
      </c>
      <c r="K31" s="3">
        <f>-VLOOKUP(K$23,Data!$G$4:$L$17,3,0) + VLOOKUP($A31,Data!$G$4:$L$17,3,0)</f>
        <v>1.3801320000000006E-2</v>
      </c>
      <c r="L31" s="3">
        <f>-VLOOKUP(L$23,Data!$G$4:$L$17,3,0) + VLOOKUP($A31,Data!$G$4:$L$17,3,0)</f>
        <v>0.74433711999999996</v>
      </c>
      <c r="M31" s="3">
        <f>-VLOOKUP(M$23,Data!$G$4:$L$17,3,0) + VLOOKUP($A31,Data!$G$4:$L$17,3,0)</f>
        <v>0.37530757999999997</v>
      </c>
      <c r="N31" s="3">
        <f>-VLOOKUP(N$23,Data!$G$4:$L$17,3,0) + VLOOKUP($A31,Data!$G$4:$L$17,3,0)</f>
        <v>-3.4012460000000022E-2</v>
      </c>
      <c r="O31" s="3">
        <f>-VLOOKUP(O$23,Data!$G$4:$L$17,3,0) + VLOOKUP($A31,Data!$G$4:$L$17,3,0)</f>
        <v>0.78478387999999999</v>
      </c>
    </row>
    <row r="32" spans="1:15" x14ac:dyDescent="0.25">
      <c r="A32" t="s">
        <v>25</v>
      </c>
      <c r="B32" s="3">
        <f>-VLOOKUP(B$23,Data!$G$4:$L$17,3,0) + VLOOKUP($A32,Data!$G$4:$L$17,3,0)</f>
        <v>1.5862585</v>
      </c>
      <c r="C32" s="3">
        <f>-VLOOKUP(C$23,Data!$G$4:$L$17,3,0) + VLOOKUP($A32,Data!$G$4:$L$17,3,0)</f>
        <v>1.4772912</v>
      </c>
      <c r="D32" s="3">
        <f>-VLOOKUP(D$23,Data!$G$4:$L$17,3,0) + VLOOKUP($A32,Data!$G$4:$L$17,3,0)</f>
        <v>1.5715123600000001</v>
      </c>
      <c r="E32" s="3">
        <f>-VLOOKUP(E$23,Data!$G$4:$L$17,3,0) + VLOOKUP($A32,Data!$G$4:$L$17,3,0)</f>
        <v>1.56900872</v>
      </c>
      <c r="F32" s="3">
        <f>-VLOOKUP(F$23,Data!$G$4:$L$17,3,0) + VLOOKUP($A32,Data!$G$4:$L$17,3,0)</f>
        <v>1.5341931199999999</v>
      </c>
      <c r="G32" s="3">
        <f>-VLOOKUP(G$23,Data!$G$4:$L$17,3,0) + VLOOKUP($A32,Data!$G$4:$L$17,3,0)</f>
        <v>0.89773435999999995</v>
      </c>
      <c r="H32" s="3">
        <f>-VLOOKUP(H$23,Data!$G$4:$L$17,3,0) + VLOOKUP($A32,Data!$G$4:$L$17,3,0)</f>
        <v>1.0171545200000001</v>
      </c>
      <c r="I32" s="3">
        <f>-VLOOKUP(I$23,Data!$G$4:$L$17,3,0) + VLOOKUP($A32,Data!$G$4:$L$17,3,0)</f>
        <v>0.79638425999999995</v>
      </c>
      <c r="J32" s="3">
        <f>-VLOOKUP(J$23,Data!$G$4:$L$17,3,0) + VLOOKUP($A32,Data!$G$4:$L$17,3,0)</f>
        <v>0</v>
      </c>
      <c r="K32" s="3">
        <f>-VLOOKUP(K$23,Data!$G$4:$L$17,3,0) + VLOOKUP($A32,Data!$G$4:$L$17,3,0)</f>
        <v>0.81018557999999996</v>
      </c>
      <c r="L32" s="3">
        <f>-VLOOKUP(L$23,Data!$G$4:$L$17,3,0) + VLOOKUP($A32,Data!$G$4:$L$17,3,0)</f>
        <v>1.5407213799999999</v>
      </c>
      <c r="M32" s="3">
        <f>-VLOOKUP(M$23,Data!$G$4:$L$17,3,0) + VLOOKUP($A32,Data!$G$4:$L$17,3,0)</f>
        <v>1.1716918399999998</v>
      </c>
      <c r="N32" s="3">
        <f>-VLOOKUP(N$23,Data!$G$4:$L$17,3,0) + VLOOKUP($A32,Data!$G$4:$L$17,3,0)</f>
        <v>0.76237179999999993</v>
      </c>
      <c r="O32" s="3">
        <f>-VLOOKUP(O$23,Data!$G$4:$L$17,3,0) + VLOOKUP($A32,Data!$G$4:$L$17,3,0)</f>
        <v>1.5811681399999999</v>
      </c>
    </row>
    <row r="33" spans="1:15" x14ac:dyDescent="0.25">
      <c r="A33" t="s">
        <v>26</v>
      </c>
      <c r="B33" s="3">
        <f>-VLOOKUP(B$23,Data!$G$4:$L$17,3,0) + VLOOKUP($A33,Data!$G$4:$L$17,3,0)</f>
        <v>0.77607292000000005</v>
      </c>
      <c r="C33" s="3">
        <f>-VLOOKUP(C$23,Data!$G$4:$L$17,3,0) + VLOOKUP($A33,Data!$G$4:$L$17,3,0)</f>
        <v>0.66710561999999995</v>
      </c>
      <c r="D33" s="3">
        <f>-VLOOKUP(D$23,Data!$G$4:$L$17,3,0) + VLOOKUP($A33,Data!$G$4:$L$17,3,0)</f>
        <v>0.76132677999999998</v>
      </c>
      <c r="E33" s="3">
        <f>-VLOOKUP(E$23,Data!$G$4:$L$17,3,0) + VLOOKUP($A33,Data!$G$4:$L$17,3,0)</f>
        <v>0.75882313999999995</v>
      </c>
      <c r="F33" s="3">
        <f>-VLOOKUP(F$23,Data!$G$4:$L$17,3,0) + VLOOKUP($A33,Data!$G$4:$L$17,3,0)</f>
        <v>0.72400754</v>
      </c>
      <c r="G33" s="3">
        <f>-VLOOKUP(G$23,Data!$G$4:$L$17,3,0) + VLOOKUP($A33,Data!$G$4:$L$17,3,0)</f>
        <v>8.7548779999999993E-2</v>
      </c>
      <c r="H33" s="3">
        <f>-VLOOKUP(H$23,Data!$G$4:$L$17,3,0) + VLOOKUP($A33,Data!$G$4:$L$17,3,0)</f>
        <v>0.20696893999999999</v>
      </c>
      <c r="I33" s="3">
        <f>-VLOOKUP(I$23,Data!$G$4:$L$17,3,0) + VLOOKUP($A33,Data!$G$4:$L$17,3,0)</f>
        <v>-1.3801320000000006E-2</v>
      </c>
      <c r="J33" s="3">
        <f>-VLOOKUP(J$23,Data!$G$4:$L$17,3,0) + VLOOKUP($A33,Data!$G$4:$L$17,3,0)</f>
        <v>-0.81018557999999996</v>
      </c>
      <c r="K33" s="3">
        <f>-VLOOKUP(K$23,Data!$G$4:$L$17,3,0) + VLOOKUP($A33,Data!$G$4:$L$17,3,0)</f>
        <v>0</v>
      </c>
      <c r="L33" s="3">
        <f>-VLOOKUP(L$23,Data!$G$4:$L$17,3,0) + VLOOKUP($A33,Data!$G$4:$L$17,3,0)</f>
        <v>0.73053579999999996</v>
      </c>
      <c r="M33" s="3">
        <f>-VLOOKUP(M$23,Data!$G$4:$L$17,3,0) + VLOOKUP($A33,Data!$G$4:$L$17,3,0)</f>
        <v>0.36150625999999997</v>
      </c>
      <c r="N33" s="3">
        <f>-VLOOKUP(N$23,Data!$G$4:$L$17,3,0) + VLOOKUP($A33,Data!$G$4:$L$17,3,0)</f>
        <v>-4.7813780000000028E-2</v>
      </c>
      <c r="O33" s="3">
        <f>-VLOOKUP(O$23,Data!$G$4:$L$17,3,0) + VLOOKUP($A33,Data!$G$4:$L$17,3,0)</f>
        <v>0.77098255999999998</v>
      </c>
    </row>
    <row r="34" spans="1:15" x14ac:dyDescent="0.25">
      <c r="A34" t="s">
        <v>27</v>
      </c>
      <c r="B34" s="3">
        <f>-VLOOKUP(B$23,Data!$G$4:$L$17,3,0) + VLOOKUP($A34,Data!$G$4:$L$17,3,0)</f>
        <v>4.5537120000000098E-2</v>
      </c>
      <c r="C34" s="3">
        <f>-VLOOKUP(C$23,Data!$G$4:$L$17,3,0) + VLOOKUP($A34,Data!$G$4:$L$17,3,0)</f>
        <v>-6.3430180000000003E-2</v>
      </c>
      <c r="D34" s="3">
        <f>-VLOOKUP(D$23,Data!$G$4:$L$17,3,0) + VLOOKUP($A34,Data!$G$4:$L$17,3,0)</f>
        <v>3.0790980000000003E-2</v>
      </c>
      <c r="E34" s="3">
        <f>-VLOOKUP(E$23,Data!$G$4:$L$17,3,0) + VLOOKUP($A34,Data!$G$4:$L$17,3,0)</f>
        <v>2.8287340000000001E-2</v>
      </c>
      <c r="F34" s="3">
        <f>-VLOOKUP(F$23,Data!$G$4:$L$17,3,0) + VLOOKUP($A34,Data!$G$4:$L$17,3,0)</f>
        <v>-6.5282599999999941E-3</v>
      </c>
      <c r="G34" s="3">
        <f>-VLOOKUP(G$23,Data!$G$4:$L$17,3,0) + VLOOKUP($A34,Data!$G$4:$L$17,3,0)</f>
        <v>-0.64298701999999996</v>
      </c>
      <c r="H34" s="3">
        <f>-VLOOKUP(H$23,Data!$G$4:$L$17,3,0) + VLOOKUP($A34,Data!$G$4:$L$17,3,0)</f>
        <v>-0.52356685999999997</v>
      </c>
      <c r="I34" s="3">
        <f>-VLOOKUP(I$23,Data!$G$4:$L$17,3,0) + VLOOKUP($A34,Data!$G$4:$L$17,3,0)</f>
        <v>-0.74433711999999996</v>
      </c>
      <c r="J34" s="3">
        <f>-VLOOKUP(J$23,Data!$G$4:$L$17,3,0) + VLOOKUP($A34,Data!$G$4:$L$17,3,0)</f>
        <v>-1.5407213799999999</v>
      </c>
      <c r="K34" s="3">
        <f>-VLOOKUP(K$23,Data!$G$4:$L$17,3,0) + VLOOKUP($A34,Data!$G$4:$L$17,3,0)</f>
        <v>-0.73053579999999996</v>
      </c>
      <c r="L34" s="3">
        <f>-VLOOKUP(L$23,Data!$G$4:$L$17,3,0) + VLOOKUP($A34,Data!$G$4:$L$17,3,0)</f>
        <v>0</v>
      </c>
      <c r="M34" s="3">
        <f>-VLOOKUP(M$23,Data!$G$4:$L$17,3,0) + VLOOKUP($A34,Data!$G$4:$L$17,3,0)</f>
        <v>-0.36902953999999999</v>
      </c>
      <c r="N34" s="3">
        <f>-VLOOKUP(N$23,Data!$G$4:$L$17,3,0) + VLOOKUP($A34,Data!$G$4:$L$17,3,0)</f>
        <v>-0.77834957999999999</v>
      </c>
      <c r="O34" s="3">
        <f>-VLOOKUP(O$23,Data!$G$4:$L$17,3,0) + VLOOKUP($A34,Data!$G$4:$L$17,3,0)</f>
        <v>4.0446759999999998E-2</v>
      </c>
    </row>
    <row r="35" spans="1:15" x14ac:dyDescent="0.25">
      <c r="A35" t="s">
        <v>28</v>
      </c>
      <c r="B35" s="3">
        <f>-VLOOKUP(B$23,Data!$G$4:$L$17,3,0) + VLOOKUP($A35,Data!$G$4:$L$17,3,0)</f>
        <v>0.41456666000000014</v>
      </c>
      <c r="C35" s="3">
        <f>-VLOOKUP(C$23,Data!$G$4:$L$17,3,0) + VLOOKUP($A35,Data!$G$4:$L$17,3,0)</f>
        <v>0.30559935999999999</v>
      </c>
      <c r="D35" s="3">
        <f>-VLOOKUP(D$23,Data!$G$4:$L$17,3,0) + VLOOKUP($A35,Data!$G$4:$L$17,3,0)</f>
        <v>0.39982052000000001</v>
      </c>
      <c r="E35" s="3">
        <f>-VLOOKUP(E$23,Data!$G$4:$L$17,3,0) + VLOOKUP($A35,Data!$G$4:$L$17,3,0)</f>
        <v>0.39731688000000004</v>
      </c>
      <c r="F35" s="3">
        <f>-VLOOKUP(F$23,Data!$G$4:$L$17,3,0) + VLOOKUP($A35,Data!$G$4:$L$17,3,0)</f>
        <v>0.36250128000000004</v>
      </c>
      <c r="G35" s="3">
        <f>-VLOOKUP(G$23,Data!$G$4:$L$17,3,0) + VLOOKUP($A35,Data!$G$4:$L$17,3,0)</f>
        <v>-0.27395747999999998</v>
      </c>
      <c r="H35" s="3">
        <f>-VLOOKUP(H$23,Data!$G$4:$L$17,3,0) + VLOOKUP($A35,Data!$G$4:$L$17,3,0)</f>
        <v>-0.15453731999999998</v>
      </c>
      <c r="I35" s="3">
        <f>-VLOOKUP(I$23,Data!$G$4:$L$17,3,0) + VLOOKUP($A35,Data!$G$4:$L$17,3,0)</f>
        <v>-0.37530757999999997</v>
      </c>
      <c r="J35" s="3">
        <f>-VLOOKUP(J$23,Data!$G$4:$L$17,3,0) + VLOOKUP($A35,Data!$G$4:$L$17,3,0)</f>
        <v>-1.1716918399999998</v>
      </c>
      <c r="K35" s="3">
        <f>-VLOOKUP(K$23,Data!$G$4:$L$17,3,0) + VLOOKUP($A35,Data!$G$4:$L$17,3,0)</f>
        <v>-0.36150625999999997</v>
      </c>
      <c r="L35" s="3">
        <f>-VLOOKUP(L$23,Data!$G$4:$L$17,3,0) + VLOOKUP($A35,Data!$G$4:$L$17,3,0)</f>
        <v>0.36902953999999999</v>
      </c>
      <c r="M35" s="3">
        <f>-VLOOKUP(M$23,Data!$G$4:$L$17,3,0) + VLOOKUP($A35,Data!$G$4:$L$17,3,0)</f>
        <v>0</v>
      </c>
      <c r="N35" s="3">
        <f>-VLOOKUP(N$23,Data!$G$4:$L$17,3,0) + VLOOKUP($A35,Data!$G$4:$L$17,3,0)</f>
        <v>-0.40932004</v>
      </c>
      <c r="O35" s="3">
        <f>-VLOOKUP(O$23,Data!$G$4:$L$17,3,0) + VLOOKUP($A35,Data!$G$4:$L$17,3,0)</f>
        <v>0.40947630000000002</v>
      </c>
    </row>
    <row r="36" spans="1:15" x14ac:dyDescent="0.25">
      <c r="A36" t="s">
        <v>29</v>
      </c>
      <c r="B36" s="3">
        <f>-VLOOKUP(B$23,Data!$G$4:$L$17,3,0) + VLOOKUP($A36,Data!$G$4:$L$17,3,0)</f>
        <v>0.82388670000000008</v>
      </c>
      <c r="C36" s="3">
        <f>-VLOOKUP(C$23,Data!$G$4:$L$17,3,0) + VLOOKUP($A36,Data!$G$4:$L$17,3,0)</f>
        <v>0.71491939999999998</v>
      </c>
      <c r="D36" s="3">
        <f>-VLOOKUP(D$23,Data!$G$4:$L$17,3,0) + VLOOKUP($A36,Data!$G$4:$L$17,3,0)</f>
        <v>0.80914056000000001</v>
      </c>
      <c r="E36" s="3">
        <f>-VLOOKUP(E$23,Data!$G$4:$L$17,3,0) + VLOOKUP($A36,Data!$G$4:$L$17,3,0)</f>
        <v>0.80663691999999998</v>
      </c>
      <c r="F36" s="3">
        <f>-VLOOKUP(F$23,Data!$G$4:$L$17,3,0) + VLOOKUP($A36,Data!$G$4:$L$17,3,0)</f>
        <v>0.77182132000000003</v>
      </c>
      <c r="G36" s="3">
        <f>-VLOOKUP(G$23,Data!$G$4:$L$17,3,0) + VLOOKUP($A36,Data!$G$4:$L$17,3,0)</f>
        <v>0.13536256000000002</v>
      </c>
      <c r="H36" s="3">
        <f>-VLOOKUP(H$23,Data!$G$4:$L$17,3,0) + VLOOKUP($A36,Data!$G$4:$L$17,3,0)</f>
        <v>0.25478272000000002</v>
      </c>
      <c r="I36" s="3">
        <f>-VLOOKUP(I$23,Data!$G$4:$L$17,3,0) + VLOOKUP($A36,Data!$G$4:$L$17,3,0)</f>
        <v>3.4012460000000022E-2</v>
      </c>
      <c r="J36" s="3">
        <f>-VLOOKUP(J$23,Data!$G$4:$L$17,3,0) + VLOOKUP($A36,Data!$G$4:$L$17,3,0)</f>
        <v>-0.76237179999999993</v>
      </c>
      <c r="K36" s="3">
        <f>-VLOOKUP(K$23,Data!$G$4:$L$17,3,0) + VLOOKUP($A36,Data!$G$4:$L$17,3,0)</f>
        <v>4.7813780000000028E-2</v>
      </c>
      <c r="L36" s="3">
        <f>-VLOOKUP(L$23,Data!$G$4:$L$17,3,0) + VLOOKUP($A36,Data!$G$4:$L$17,3,0)</f>
        <v>0.77834957999999999</v>
      </c>
      <c r="M36" s="3">
        <f>-VLOOKUP(M$23,Data!$G$4:$L$17,3,0) + VLOOKUP($A36,Data!$G$4:$L$17,3,0)</f>
        <v>0.40932004</v>
      </c>
      <c r="N36" s="3">
        <f>-VLOOKUP(N$23,Data!$G$4:$L$17,3,0) + VLOOKUP($A36,Data!$G$4:$L$17,3,0)</f>
        <v>0</v>
      </c>
      <c r="O36" s="3">
        <f>-VLOOKUP(O$23,Data!$G$4:$L$17,3,0) + VLOOKUP($A36,Data!$G$4:$L$17,3,0)</f>
        <v>0.81879634000000001</v>
      </c>
    </row>
    <row r="37" spans="1:15" x14ac:dyDescent="0.25">
      <c r="A37" t="s">
        <v>30</v>
      </c>
      <c r="B37" s="3">
        <f>-VLOOKUP(B$23,Data!$G$4:$L$17,3,0) + VLOOKUP($A37,Data!$G$4:$L$17,3,0)</f>
        <v>5.0903600000000992E-3</v>
      </c>
      <c r="C37" s="3">
        <f>-VLOOKUP(C$23,Data!$G$4:$L$17,3,0) + VLOOKUP($A37,Data!$G$4:$L$17,3,0)</f>
        <v>-0.10387694</v>
      </c>
      <c r="D37" s="3">
        <f>-VLOOKUP(D$23,Data!$G$4:$L$17,3,0) + VLOOKUP($A37,Data!$G$4:$L$17,3,0)</f>
        <v>-9.6557799999999992E-3</v>
      </c>
      <c r="E37" s="3">
        <f>-VLOOKUP(E$23,Data!$G$4:$L$17,3,0) + VLOOKUP($A37,Data!$G$4:$L$17,3,0)</f>
        <v>-1.2159420000000001E-2</v>
      </c>
      <c r="F37" s="3">
        <f>-VLOOKUP(F$23,Data!$G$4:$L$17,3,0) + VLOOKUP($A37,Data!$G$4:$L$17,3,0)</f>
        <v>-4.6975019999999992E-2</v>
      </c>
      <c r="G37" s="3">
        <f>-VLOOKUP(G$23,Data!$G$4:$L$17,3,0) + VLOOKUP($A37,Data!$G$4:$L$17,3,0)</f>
        <v>-0.68343377999999999</v>
      </c>
      <c r="H37" s="3">
        <f>-VLOOKUP(H$23,Data!$G$4:$L$17,3,0) + VLOOKUP($A37,Data!$G$4:$L$17,3,0)</f>
        <v>-0.56401361999999999</v>
      </c>
      <c r="I37" s="3">
        <f>-VLOOKUP(I$23,Data!$G$4:$L$17,3,0) + VLOOKUP($A37,Data!$G$4:$L$17,3,0)</f>
        <v>-0.78478387999999999</v>
      </c>
      <c r="J37" s="3">
        <f>-VLOOKUP(J$23,Data!$G$4:$L$17,3,0) + VLOOKUP($A37,Data!$G$4:$L$17,3,0)</f>
        <v>-1.5811681399999999</v>
      </c>
      <c r="K37" s="3">
        <f>-VLOOKUP(K$23,Data!$G$4:$L$17,3,0) + VLOOKUP($A37,Data!$G$4:$L$17,3,0)</f>
        <v>-0.77098255999999998</v>
      </c>
      <c r="L37" s="3">
        <f>-VLOOKUP(L$23,Data!$G$4:$L$17,3,0) + VLOOKUP($A37,Data!$G$4:$L$17,3,0)</f>
        <v>-4.0446759999999998E-2</v>
      </c>
      <c r="M37" s="3">
        <f>-VLOOKUP(M$23,Data!$G$4:$L$17,3,0) + VLOOKUP($A37,Data!$G$4:$L$17,3,0)</f>
        <v>-0.40947630000000002</v>
      </c>
      <c r="N37" s="3">
        <f>-VLOOKUP(N$23,Data!$G$4:$L$17,3,0) + VLOOKUP($A37,Data!$G$4:$L$17,3,0)</f>
        <v>-0.81879634000000001</v>
      </c>
      <c r="O37" s="3">
        <f>-VLOOKUP(O$23,Data!$G$4:$L$17,3,0) + VLOOKUP($A37,Data!$G$4:$L$17,3,0)</f>
        <v>0</v>
      </c>
    </row>
    <row r="38" spans="1:15" x14ac:dyDescent="0.25">
      <c r="B38" s="3"/>
      <c r="C38" s="3"/>
      <c r="D38" s="3"/>
      <c r="E38" s="3"/>
      <c r="F38" s="3"/>
      <c r="G38" s="3"/>
    </row>
    <row r="39" spans="1:15" x14ac:dyDescent="0.25">
      <c r="B39" s="3"/>
      <c r="C39" s="3"/>
      <c r="D39" s="3"/>
      <c r="E39" s="3"/>
      <c r="F39" s="3"/>
      <c r="G39" s="3"/>
    </row>
    <row r="41" spans="1:15" x14ac:dyDescent="0.25">
      <c r="A41" s="7" t="s">
        <v>3</v>
      </c>
    </row>
    <row r="43" spans="1:15" x14ac:dyDescent="0.25">
      <c r="B43" t="s">
        <v>17</v>
      </c>
      <c r="C43" t="s">
        <v>18</v>
      </c>
      <c r="D43" t="s">
        <v>19</v>
      </c>
      <c r="E43" t="s">
        <v>20</v>
      </c>
      <c r="F43" t="s">
        <v>21</v>
      </c>
      <c r="G43" t="s">
        <v>22</v>
      </c>
      <c r="H43" t="s">
        <v>23</v>
      </c>
      <c r="I43" t="s">
        <v>24</v>
      </c>
      <c r="J43" t="s">
        <v>25</v>
      </c>
      <c r="K43" t="s">
        <v>26</v>
      </c>
      <c r="L43" t="s">
        <v>27</v>
      </c>
      <c r="M43" t="s">
        <v>28</v>
      </c>
      <c r="N43" t="s">
        <v>29</v>
      </c>
      <c r="O43" t="s">
        <v>30</v>
      </c>
    </row>
    <row r="44" spans="1:15" x14ac:dyDescent="0.25">
      <c r="A44" t="s">
        <v>17</v>
      </c>
      <c r="B44">
        <f>-VLOOKUP(B$43,Data!$G$4:$L$17,4,0) + VLOOKUP($A44,Data!$G$4:$L$17,4,0)</f>
        <v>0</v>
      </c>
      <c r="C44">
        <f>-VLOOKUP(C$43,Data!$G$4:$L$17,4,0) + VLOOKUP($A44,Data!$G$4:$L$17,4,0)</f>
        <v>-33.54</v>
      </c>
      <c r="D44">
        <f>-VLOOKUP(D$43,Data!$G$4:$L$17,4,0) + VLOOKUP($A44,Data!$G$4:$L$17,4,0)</f>
        <v>-3.2600000000000016</v>
      </c>
      <c r="E44">
        <f>-VLOOKUP(E$43,Data!$G$4:$L$17,4,0) + VLOOKUP($A44,Data!$G$4:$L$17,4,0)</f>
        <v>-4.3600000000000012</v>
      </c>
      <c r="F44">
        <f>-VLOOKUP(F$43,Data!$G$4:$L$17,4,0) + VLOOKUP($A44,Data!$G$4:$L$17,4,0)</f>
        <v>-14.62</v>
      </c>
      <c r="G44">
        <f>-VLOOKUP(G$43,Data!$G$4:$L$17,4,0) + VLOOKUP($A44,Data!$G$4:$L$17,4,0)</f>
        <v>-76.8</v>
      </c>
      <c r="H44">
        <f>-VLOOKUP(H$43,Data!$G$4:$L$17,4,0) + VLOOKUP($A44,Data!$G$4:$L$17,4,0)</f>
        <v>-46.36</v>
      </c>
      <c r="I44">
        <f>-VLOOKUP(I$43,Data!$G$4:$L$17,4,0) + VLOOKUP($A44,Data!$G$4:$L$17,4,0)</f>
        <v>-104.28</v>
      </c>
      <c r="J44">
        <f>-VLOOKUP(J$43,Data!$G$4:$L$17,4,0) + VLOOKUP($A44,Data!$G$4:$L$17,4,0)</f>
        <v>-129.72</v>
      </c>
      <c r="K44">
        <f>-VLOOKUP(K$43,Data!$G$4:$L$17,4,0) + VLOOKUP($A44,Data!$G$4:$L$17,4,0)</f>
        <v>-64.539999999999992</v>
      </c>
      <c r="L44">
        <f>-VLOOKUP(L$43,Data!$G$4:$L$17,4,0) + VLOOKUP($A44,Data!$G$4:$L$17,4,0)</f>
        <v>-11.38</v>
      </c>
      <c r="M44">
        <f>-VLOOKUP(M$43,Data!$G$4:$L$17,4,0) + VLOOKUP($A44,Data!$G$4:$L$17,4,0)</f>
        <v>-45.32</v>
      </c>
      <c r="N44">
        <f>-VLOOKUP(N$43,Data!$G$4:$L$17,4,0) + VLOOKUP($A44,Data!$G$4:$L$17,4,0)</f>
        <v>-69.61999999999999</v>
      </c>
      <c r="O44">
        <f>-VLOOKUP(O$43,Data!$G$4:$L$17,4,0) + VLOOKUP($A44,Data!$G$4:$L$17,4,0)</f>
        <v>-2.2400000000000002</v>
      </c>
    </row>
    <row r="45" spans="1:15" x14ac:dyDescent="0.25">
      <c r="A45" t="s">
        <v>18</v>
      </c>
      <c r="B45">
        <f>-VLOOKUP(B$43,Data!$G$4:$L$17,4,0) + VLOOKUP($A45,Data!$G$4:$L$17,4,0)</f>
        <v>33.54</v>
      </c>
      <c r="C45">
        <f>-VLOOKUP(C$43,Data!$G$4:$L$17,4,0) + VLOOKUP($A45,Data!$G$4:$L$17,4,0)</f>
        <v>0</v>
      </c>
      <c r="D45">
        <f>-VLOOKUP(D$43,Data!$G$4:$L$17,4,0) + VLOOKUP($A45,Data!$G$4:$L$17,4,0)</f>
        <v>30.279999999999994</v>
      </c>
      <c r="E45">
        <f>-VLOOKUP(E$43,Data!$G$4:$L$17,4,0) + VLOOKUP($A45,Data!$G$4:$L$17,4,0)</f>
        <v>29.179999999999996</v>
      </c>
      <c r="F45">
        <f>-VLOOKUP(F$43,Data!$G$4:$L$17,4,0) + VLOOKUP($A45,Data!$G$4:$L$17,4,0)</f>
        <v>18.919999999999998</v>
      </c>
      <c r="G45">
        <f>-VLOOKUP(G$43,Data!$G$4:$L$17,4,0) + VLOOKUP($A45,Data!$G$4:$L$17,4,0)</f>
        <v>-43.260000000000005</v>
      </c>
      <c r="H45">
        <f>-VLOOKUP(H$43,Data!$G$4:$L$17,4,0) + VLOOKUP($A45,Data!$G$4:$L$17,4,0)</f>
        <v>-12.82</v>
      </c>
      <c r="I45">
        <f>-VLOOKUP(I$43,Data!$G$4:$L$17,4,0) + VLOOKUP($A45,Data!$G$4:$L$17,4,0)</f>
        <v>-70.740000000000009</v>
      </c>
      <c r="J45">
        <f>-VLOOKUP(J$43,Data!$G$4:$L$17,4,0) + VLOOKUP($A45,Data!$G$4:$L$17,4,0)</f>
        <v>-96.18</v>
      </c>
      <c r="K45">
        <f>-VLOOKUP(K$43,Data!$G$4:$L$17,4,0) + VLOOKUP($A45,Data!$G$4:$L$17,4,0)</f>
        <v>-31</v>
      </c>
      <c r="L45">
        <f>-VLOOKUP(L$43,Data!$G$4:$L$17,4,0) + VLOOKUP($A45,Data!$G$4:$L$17,4,0)</f>
        <v>22.159999999999997</v>
      </c>
      <c r="M45">
        <f>-VLOOKUP(M$43,Data!$G$4:$L$17,4,0) + VLOOKUP($A45,Data!$G$4:$L$17,4,0)</f>
        <v>-11.780000000000001</v>
      </c>
      <c r="N45">
        <f>-VLOOKUP(N$43,Data!$G$4:$L$17,4,0) + VLOOKUP($A45,Data!$G$4:$L$17,4,0)</f>
        <v>-36.08</v>
      </c>
      <c r="O45">
        <f>-VLOOKUP(O$43,Data!$G$4:$L$17,4,0) + VLOOKUP($A45,Data!$G$4:$L$17,4,0)</f>
        <v>31.299999999999997</v>
      </c>
    </row>
    <row r="46" spans="1:15" x14ac:dyDescent="0.25">
      <c r="A46" t="s">
        <v>19</v>
      </c>
      <c r="B46">
        <f>-VLOOKUP(B$43,Data!$G$4:$L$17,4,0) + VLOOKUP($A46,Data!$G$4:$L$17,4,0)</f>
        <v>3.2600000000000016</v>
      </c>
      <c r="C46">
        <f>-VLOOKUP(C$43,Data!$G$4:$L$17,4,0) + VLOOKUP($A46,Data!$G$4:$L$17,4,0)</f>
        <v>-30.279999999999994</v>
      </c>
      <c r="D46">
        <f>-VLOOKUP(D$43,Data!$G$4:$L$17,4,0) + VLOOKUP($A46,Data!$G$4:$L$17,4,0)</f>
        <v>0</v>
      </c>
      <c r="E46">
        <f>-VLOOKUP(E$43,Data!$G$4:$L$17,4,0) + VLOOKUP($A46,Data!$G$4:$L$17,4,0)</f>
        <v>-1.0999999999999996</v>
      </c>
      <c r="F46">
        <f>-VLOOKUP(F$43,Data!$G$4:$L$17,4,0) + VLOOKUP($A46,Data!$G$4:$L$17,4,0)</f>
        <v>-11.359999999999998</v>
      </c>
      <c r="G46">
        <f>-VLOOKUP(G$43,Data!$G$4:$L$17,4,0) + VLOOKUP($A46,Data!$G$4:$L$17,4,0)</f>
        <v>-73.540000000000006</v>
      </c>
      <c r="H46">
        <f>-VLOOKUP(H$43,Data!$G$4:$L$17,4,0) + VLOOKUP($A46,Data!$G$4:$L$17,4,0)</f>
        <v>-43.099999999999994</v>
      </c>
      <c r="I46">
        <f>-VLOOKUP(I$43,Data!$G$4:$L$17,4,0) + VLOOKUP($A46,Data!$G$4:$L$17,4,0)</f>
        <v>-101.02000000000001</v>
      </c>
      <c r="J46">
        <f>-VLOOKUP(J$43,Data!$G$4:$L$17,4,0) + VLOOKUP($A46,Data!$G$4:$L$17,4,0)</f>
        <v>-126.46000000000001</v>
      </c>
      <c r="K46">
        <f>-VLOOKUP(K$43,Data!$G$4:$L$17,4,0) + VLOOKUP($A46,Data!$G$4:$L$17,4,0)</f>
        <v>-61.279999999999994</v>
      </c>
      <c r="L46">
        <f>-VLOOKUP(L$43,Data!$G$4:$L$17,4,0) + VLOOKUP($A46,Data!$G$4:$L$17,4,0)</f>
        <v>-8.1199999999999992</v>
      </c>
      <c r="M46">
        <f>-VLOOKUP(M$43,Data!$G$4:$L$17,4,0) + VLOOKUP($A46,Data!$G$4:$L$17,4,0)</f>
        <v>-42.059999999999995</v>
      </c>
      <c r="N46">
        <f>-VLOOKUP(N$43,Data!$G$4:$L$17,4,0) + VLOOKUP($A46,Data!$G$4:$L$17,4,0)</f>
        <v>-66.36</v>
      </c>
      <c r="O46">
        <f>-VLOOKUP(O$43,Data!$G$4:$L$17,4,0) + VLOOKUP($A46,Data!$G$4:$L$17,4,0)</f>
        <v>1.0200000000000014</v>
      </c>
    </row>
    <row r="47" spans="1:15" x14ac:dyDescent="0.25">
      <c r="A47" t="s">
        <v>20</v>
      </c>
      <c r="B47">
        <f>-VLOOKUP(B$43,Data!$G$4:$L$17,4,0) + VLOOKUP($A47,Data!$G$4:$L$17,4,0)</f>
        <v>4.3600000000000012</v>
      </c>
      <c r="C47">
        <f>-VLOOKUP(C$43,Data!$G$4:$L$17,4,0) + VLOOKUP($A47,Data!$G$4:$L$17,4,0)</f>
        <v>-29.179999999999996</v>
      </c>
      <c r="D47">
        <f>-VLOOKUP(D$43,Data!$G$4:$L$17,4,0) + VLOOKUP($A47,Data!$G$4:$L$17,4,0)</f>
        <v>1.0999999999999996</v>
      </c>
      <c r="E47">
        <f>-VLOOKUP(E$43,Data!$G$4:$L$17,4,0) + VLOOKUP($A47,Data!$G$4:$L$17,4,0)</f>
        <v>0</v>
      </c>
      <c r="F47">
        <f>-VLOOKUP(F$43,Data!$G$4:$L$17,4,0) + VLOOKUP($A47,Data!$G$4:$L$17,4,0)</f>
        <v>-10.259999999999998</v>
      </c>
      <c r="G47">
        <f>-VLOOKUP(G$43,Data!$G$4:$L$17,4,0) + VLOOKUP($A47,Data!$G$4:$L$17,4,0)</f>
        <v>-72.44</v>
      </c>
      <c r="H47">
        <f>-VLOOKUP(H$43,Data!$G$4:$L$17,4,0) + VLOOKUP($A47,Data!$G$4:$L$17,4,0)</f>
        <v>-42</v>
      </c>
      <c r="I47">
        <f>-VLOOKUP(I$43,Data!$G$4:$L$17,4,0) + VLOOKUP($A47,Data!$G$4:$L$17,4,0)</f>
        <v>-99.92</v>
      </c>
      <c r="J47">
        <f>-VLOOKUP(J$43,Data!$G$4:$L$17,4,0) + VLOOKUP($A47,Data!$G$4:$L$17,4,0)</f>
        <v>-125.36</v>
      </c>
      <c r="K47">
        <f>-VLOOKUP(K$43,Data!$G$4:$L$17,4,0) + VLOOKUP($A47,Data!$G$4:$L$17,4,0)</f>
        <v>-60.179999999999993</v>
      </c>
      <c r="L47">
        <f>-VLOOKUP(L$43,Data!$G$4:$L$17,4,0) + VLOOKUP($A47,Data!$G$4:$L$17,4,0)</f>
        <v>-7.02</v>
      </c>
      <c r="M47">
        <f>-VLOOKUP(M$43,Data!$G$4:$L$17,4,0) + VLOOKUP($A47,Data!$G$4:$L$17,4,0)</f>
        <v>-40.959999999999994</v>
      </c>
      <c r="N47">
        <f>-VLOOKUP(N$43,Data!$G$4:$L$17,4,0) + VLOOKUP($A47,Data!$G$4:$L$17,4,0)</f>
        <v>-65.259999999999991</v>
      </c>
      <c r="O47">
        <f>-VLOOKUP(O$43,Data!$G$4:$L$17,4,0) + VLOOKUP($A47,Data!$G$4:$L$17,4,0)</f>
        <v>2.120000000000001</v>
      </c>
    </row>
    <row r="48" spans="1:15" x14ac:dyDescent="0.25">
      <c r="A48" t="s">
        <v>21</v>
      </c>
      <c r="B48">
        <f>-VLOOKUP(B$43,Data!$G$4:$L$17,4,0) + VLOOKUP($A48,Data!$G$4:$L$17,4,0)</f>
        <v>14.62</v>
      </c>
      <c r="C48">
        <f>-VLOOKUP(C$43,Data!$G$4:$L$17,4,0) + VLOOKUP($A48,Data!$G$4:$L$17,4,0)</f>
        <v>-18.919999999999998</v>
      </c>
      <c r="D48">
        <f>-VLOOKUP(D$43,Data!$G$4:$L$17,4,0) + VLOOKUP($A48,Data!$G$4:$L$17,4,0)</f>
        <v>11.359999999999998</v>
      </c>
      <c r="E48">
        <f>-VLOOKUP(E$43,Data!$G$4:$L$17,4,0) + VLOOKUP($A48,Data!$G$4:$L$17,4,0)</f>
        <v>10.259999999999998</v>
      </c>
      <c r="F48">
        <f>-VLOOKUP(F$43,Data!$G$4:$L$17,4,0) + VLOOKUP($A48,Data!$G$4:$L$17,4,0)</f>
        <v>0</v>
      </c>
      <c r="G48">
        <f>-VLOOKUP(G$43,Data!$G$4:$L$17,4,0) + VLOOKUP($A48,Data!$G$4:$L$17,4,0)</f>
        <v>-62.180000000000007</v>
      </c>
      <c r="H48">
        <f>-VLOOKUP(H$43,Data!$G$4:$L$17,4,0) + VLOOKUP($A48,Data!$G$4:$L$17,4,0)</f>
        <v>-31.74</v>
      </c>
      <c r="I48">
        <f>-VLOOKUP(I$43,Data!$G$4:$L$17,4,0) + VLOOKUP($A48,Data!$G$4:$L$17,4,0)</f>
        <v>-89.660000000000011</v>
      </c>
      <c r="J48">
        <f>-VLOOKUP(J$43,Data!$G$4:$L$17,4,0) + VLOOKUP($A48,Data!$G$4:$L$17,4,0)</f>
        <v>-115.10000000000001</v>
      </c>
      <c r="K48">
        <f>-VLOOKUP(K$43,Data!$G$4:$L$17,4,0) + VLOOKUP($A48,Data!$G$4:$L$17,4,0)</f>
        <v>-49.92</v>
      </c>
      <c r="L48">
        <f>-VLOOKUP(L$43,Data!$G$4:$L$17,4,0) + VLOOKUP($A48,Data!$G$4:$L$17,4,0)</f>
        <v>3.2399999999999984</v>
      </c>
      <c r="M48">
        <f>-VLOOKUP(M$43,Data!$G$4:$L$17,4,0) + VLOOKUP($A48,Data!$G$4:$L$17,4,0)</f>
        <v>-30.7</v>
      </c>
      <c r="N48">
        <f>-VLOOKUP(N$43,Data!$G$4:$L$17,4,0) + VLOOKUP($A48,Data!$G$4:$L$17,4,0)</f>
        <v>-55</v>
      </c>
      <c r="O48">
        <f>-VLOOKUP(O$43,Data!$G$4:$L$17,4,0) + VLOOKUP($A48,Data!$G$4:$L$17,4,0)</f>
        <v>12.379999999999999</v>
      </c>
    </row>
    <row r="49" spans="1:15" x14ac:dyDescent="0.25">
      <c r="A49" t="s">
        <v>22</v>
      </c>
      <c r="B49">
        <f>-VLOOKUP(B$43,Data!$G$4:$L$17,4,0) + VLOOKUP($A49,Data!$G$4:$L$17,4,0)</f>
        <v>76.8</v>
      </c>
      <c r="C49">
        <f>-VLOOKUP(C$43,Data!$G$4:$L$17,4,0) + VLOOKUP($A49,Data!$G$4:$L$17,4,0)</f>
        <v>43.260000000000005</v>
      </c>
      <c r="D49">
        <f>-VLOOKUP(D$43,Data!$G$4:$L$17,4,0) + VLOOKUP($A49,Data!$G$4:$L$17,4,0)</f>
        <v>73.540000000000006</v>
      </c>
      <c r="E49">
        <f>-VLOOKUP(E$43,Data!$G$4:$L$17,4,0) + VLOOKUP($A49,Data!$G$4:$L$17,4,0)</f>
        <v>72.44</v>
      </c>
      <c r="F49">
        <f>-VLOOKUP(F$43,Data!$G$4:$L$17,4,0) + VLOOKUP($A49,Data!$G$4:$L$17,4,0)</f>
        <v>62.180000000000007</v>
      </c>
      <c r="G49">
        <f>-VLOOKUP(G$43,Data!$G$4:$L$17,4,0) + VLOOKUP($A49,Data!$G$4:$L$17,4,0)</f>
        <v>0</v>
      </c>
      <c r="H49">
        <f>-VLOOKUP(H$43,Data!$G$4:$L$17,4,0) + VLOOKUP($A49,Data!$G$4:$L$17,4,0)</f>
        <v>30.440000000000005</v>
      </c>
      <c r="I49">
        <f>-VLOOKUP(I$43,Data!$G$4:$L$17,4,0) + VLOOKUP($A49,Data!$G$4:$L$17,4,0)</f>
        <v>-27.480000000000004</v>
      </c>
      <c r="J49">
        <f>-VLOOKUP(J$43,Data!$G$4:$L$17,4,0) + VLOOKUP($A49,Data!$G$4:$L$17,4,0)</f>
        <v>-52.92</v>
      </c>
      <c r="K49">
        <f>-VLOOKUP(K$43,Data!$G$4:$L$17,4,0) + VLOOKUP($A49,Data!$G$4:$L$17,4,0)</f>
        <v>12.260000000000005</v>
      </c>
      <c r="L49">
        <f>-VLOOKUP(L$43,Data!$G$4:$L$17,4,0) + VLOOKUP($A49,Data!$G$4:$L$17,4,0)</f>
        <v>65.42</v>
      </c>
      <c r="M49">
        <f>-VLOOKUP(M$43,Data!$G$4:$L$17,4,0) + VLOOKUP($A49,Data!$G$4:$L$17,4,0)</f>
        <v>31.480000000000004</v>
      </c>
      <c r="N49">
        <f>-VLOOKUP(N$43,Data!$G$4:$L$17,4,0) + VLOOKUP($A49,Data!$G$4:$L$17,4,0)</f>
        <v>7.1800000000000068</v>
      </c>
      <c r="O49">
        <f>-VLOOKUP(O$43,Data!$G$4:$L$17,4,0) + VLOOKUP($A49,Data!$G$4:$L$17,4,0)</f>
        <v>74.56</v>
      </c>
    </row>
    <row r="50" spans="1:15" x14ac:dyDescent="0.25">
      <c r="A50" t="s">
        <v>23</v>
      </c>
      <c r="B50">
        <f>-VLOOKUP(B$43,Data!$G$4:$L$17,4,0) + VLOOKUP($A50,Data!$G$4:$L$17,4,0)</f>
        <v>46.36</v>
      </c>
      <c r="C50">
        <f>-VLOOKUP(C$43,Data!$G$4:$L$17,4,0) + VLOOKUP($A50,Data!$G$4:$L$17,4,0)</f>
        <v>12.82</v>
      </c>
      <c r="D50">
        <f>-VLOOKUP(D$43,Data!$G$4:$L$17,4,0) + VLOOKUP($A50,Data!$G$4:$L$17,4,0)</f>
        <v>43.099999999999994</v>
      </c>
      <c r="E50">
        <f>-VLOOKUP(E$43,Data!$G$4:$L$17,4,0) + VLOOKUP($A50,Data!$G$4:$L$17,4,0)</f>
        <v>42</v>
      </c>
      <c r="F50">
        <f>-VLOOKUP(F$43,Data!$G$4:$L$17,4,0) + VLOOKUP($A50,Data!$G$4:$L$17,4,0)</f>
        <v>31.74</v>
      </c>
      <c r="G50">
        <f>-VLOOKUP(G$43,Data!$G$4:$L$17,4,0) + VLOOKUP($A50,Data!$G$4:$L$17,4,0)</f>
        <v>-30.440000000000005</v>
      </c>
      <c r="H50">
        <f>-VLOOKUP(H$43,Data!$G$4:$L$17,4,0) + VLOOKUP($A50,Data!$G$4:$L$17,4,0)</f>
        <v>0</v>
      </c>
      <c r="I50">
        <f>-VLOOKUP(I$43,Data!$G$4:$L$17,4,0) + VLOOKUP($A50,Data!$G$4:$L$17,4,0)</f>
        <v>-57.920000000000009</v>
      </c>
      <c r="J50">
        <f>-VLOOKUP(J$43,Data!$G$4:$L$17,4,0) + VLOOKUP($A50,Data!$G$4:$L$17,4,0)</f>
        <v>-83.360000000000014</v>
      </c>
      <c r="K50">
        <f>-VLOOKUP(K$43,Data!$G$4:$L$17,4,0) + VLOOKUP($A50,Data!$G$4:$L$17,4,0)</f>
        <v>-18.18</v>
      </c>
      <c r="L50">
        <f>-VLOOKUP(L$43,Data!$G$4:$L$17,4,0) + VLOOKUP($A50,Data!$G$4:$L$17,4,0)</f>
        <v>34.979999999999997</v>
      </c>
      <c r="M50">
        <f>-VLOOKUP(M$43,Data!$G$4:$L$17,4,0) + VLOOKUP($A50,Data!$G$4:$L$17,4,0)</f>
        <v>1.0399999999999991</v>
      </c>
      <c r="N50">
        <f>-VLOOKUP(N$43,Data!$G$4:$L$17,4,0) + VLOOKUP($A50,Data!$G$4:$L$17,4,0)</f>
        <v>-23.259999999999998</v>
      </c>
      <c r="O50">
        <f>-VLOOKUP(O$43,Data!$G$4:$L$17,4,0) + VLOOKUP($A50,Data!$G$4:$L$17,4,0)</f>
        <v>44.12</v>
      </c>
    </row>
    <row r="51" spans="1:15" x14ac:dyDescent="0.25">
      <c r="A51" t="s">
        <v>24</v>
      </c>
      <c r="B51">
        <f>-VLOOKUP(B$43,Data!$G$4:$L$17,4,0) + VLOOKUP($A51,Data!$G$4:$L$17,4,0)</f>
        <v>104.28</v>
      </c>
      <c r="C51">
        <f>-VLOOKUP(C$43,Data!$G$4:$L$17,4,0) + VLOOKUP($A51,Data!$G$4:$L$17,4,0)</f>
        <v>70.740000000000009</v>
      </c>
      <c r="D51">
        <f>-VLOOKUP(D$43,Data!$G$4:$L$17,4,0) + VLOOKUP($A51,Data!$G$4:$L$17,4,0)</f>
        <v>101.02000000000001</v>
      </c>
      <c r="E51">
        <f>-VLOOKUP(E$43,Data!$G$4:$L$17,4,0) + VLOOKUP($A51,Data!$G$4:$L$17,4,0)</f>
        <v>99.92</v>
      </c>
      <c r="F51">
        <f>-VLOOKUP(F$43,Data!$G$4:$L$17,4,0) + VLOOKUP($A51,Data!$G$4:$L$17,4,0)</f>
        <v>89.660000000000011</v>
      </c>
      <c r="G51">
        <f>-VLOOKUP(G$43,Data!$G$4:$L$17,4,0) + VLOOKUP($A51,Data!$G$4:$L$17,4,0)</f>
        <v>27.480000000000004</v>
      </c>
      <c r="H51">
        <f>-VLOOKUP(H$43,Data!$G$4:$L$17,4,0) + VLOOKUP($A51,Data!$G$4:$L$17,4,0)</f>
        <v>57.920000000000009</v>
      </c>
      <c r="I51">
        <f>-VLOOKUP(I$43,Data!$G$4:$L$17,4,0) + VLOOKUP($A51,Data!$G$4:$L$17,4,0)</f>
        <v>0</v>
      </c>
      <c r="J51">
        <f>-VLOOKUP(J$43,Data!$G$4:$L$17,4,0) + VLOOKUP($A51,Data!$G$4:$L$17,4,0)</f>
        <v>-25.439999999999998</v>
      </c>
      <c r="K51">
        <f>-VLOOKUP(K$43,Data!$G$4:$L$17,4,0) + VLOOKUP($A51,Data!$G$4:$L$17,4,0)</f>
        <v>39.740000000000009</v>
      </c>
      <c r="L51">
        <f>-VLOOKUP(L$43,Data!$G$4:$L$17,4,0) + VLOOKUP($A51,Data!$G$4:$L$17,4,0)</f>
        <v>92.9</v>
      </c>
      <c r="M51">
        <f>-VLOOKUP(M$43,Data!$G$4:$L$17,4,0) + VLOOKUP($A51,Data!$G$4:$L$17,4,0)</f>
        <v>58.960000000000008</v>
      </c>
      <c r="N51">
        <f>-VLOOKUP(N$43,Data!$G$4:$L$17,4,0) + VLOOKUP($A51,Data!$G$4:$L$17,4,0)</f>
        <v>34.660000000000011</v>
      </c>
      <c r="O51">
        <f>-VLOOKUP(O$43,Data!$G$4:$L$17,4,0) + VLOOKUP($A51,Data!$G$4:$L$17,4,0)</f>
        <v>102.04</v>
      </c>
    </row>
    <row r="52" spans="1:15" x14ac:dyDescent="0.25">
      <c r="A52" t="s">
        <v>25</v>
      </c>
      <c r="B52">
        <f>-VLOOKUP(B$43,Data!$G$4:$L$17,4,0) + VLOOKUP($A52,Data!$G$4:$L$17,4,0)</f>
        <v>129.72</v>
      </c>
      <c r="C52">
        <f>-VLOOKUP(C$43,Data!$G$4:$L$17,4,0) + VLOOKUP($A52,Data!$G$4:$L$17,4,0)</f>
        <v>96.18</v>
      </c>
      <c r="D52">
        <f>-VLOOKUP(D$43,Data!$G$4:$L$17,4,0) + VLOOKUP($A52,Data!$G$4:$L$17,4,0)</f>
        <v>126.46000000000001</v>
      </c>
      <c r="E52">
        <f>-VLOOKUP(E$43,Data!$G$4:$L$17,4,0) + VLOOKUP($A52,Data!$G$4:$L$17,4,0)</f>
        <v>125.36</v>
      </c>
      <c r="F52">
        <f>-VLOOKUP(F$43,Data!$G$4:$L$17,4,0) + VLOOKUP($A52,Data!$G$4:$L$17,4,0)</f>
        <v>115.10000000000001</v>
      </c>
      <c r="G52">
        <f>-VLOOKUP(G$43,Data!$G$4:$L$17,4,0) + VLOOKUP($A52,Data!$G$4:$L$17,4,0)</f>
        <v>52.92</v>
      </c>
      <c r="H52">
        <f>-VLOOKUP(H$43,Data!$G$4:$L$17,4,0) + VLOOKUP($A52,Data!$G$4:$L$17,4,0)</f>
        <v>83.360000000000014</v>
      </c>
      <c r="I52">
        <f>-VLOOKUP(I$43,Data!$G$4:$L$17,4,0) + VLOOKUP($A52,Data!$G$4:$L$17,4,0)</f>
        <v>25.439999999999998</v>
      </c>
      <c r="J52">
        <f>-VLOOKUP(J$43,Data!$G$4:$L$17,4,0) + VLOOKUP($A52,Data!$G$4:$L$17,4,0)</f>
        <v>0</v>
      </c>
      <c r="K52">
        <f>-VLOOKUP(K$43,Data!$G$4:$L$17,4,0) + VLOOKUP($A52,Data!$G$4:$L$17,4,0)</f>
        <v>65.180000000000007</v>
      </c>
      <c r="L52">
        <f>-VLOOKUP(L$43,Data!$G$4:$L$17,4,0) + VLOOKUP($A52,Data!$G$4:$L$17,4,0)</f>
        <v>118.34</v>
      </c>
      <c r="M52">
        <f>-VLOOKUP(M$43,Data!$G$4:$L$17,4,0) + VLOOKUP($A52,Data!$G$4:$L$17,4,0)</f>
        <v>84.4</v>
      </c>
      <c r="N52">
        <f>-VLOOKUP(N$43,Data!$G$4:$L$17,4,0) + VLOOKUP($A52,Data!$G$4:$L$17,4,0)</f>
        <v>60.100000000000009</v>
      </c>
      <c r="O52">
        <f>-VLOOKUP(O$43,Data!$G$4:$L$17,4,0) + VLOOKUP($A52,Data!$G$4:$L$17,4,0)</f>
        <v>127.48</v>
      </c>
    </row>
    <row r="53" spans="1:15" x14ac:dyDescent="0.25">
      <c r="A53" t="s">
        <v>26</v>
      </c>
      <c r="B53">
        <f>-VLOOKUP(B$43,Data!$G$4:$L$17,4,0) + VLOOKUP($A53,Data!$G$4:$L$17,4,0)</f>
        <v>64.539999999999992</v>
      </c>
      <c r="C53">
        <f>-VLOOKUP(C$43,Data!$G$4:$L$17,4,0) + VLOOKUP($A53,Data!$G$4:$L$17,4,0)</f>
        <v>31</v>
      </c>
      <c r="D53">
        <f>-VLOOKUP(D$43,Data!$G$4:$L$17,4,0) + VLOOKUP($A53,Data!$G$4:$L$17,4,0)</f>
        <v>61.279999999999994</v>
      </c>
      <c r="E53">
        <f>-VLOOKUP(E$43,Data!$G$4:$L$17,4,0) + VLOOKUP($A53,Data!$G$4:$L$17,4,0)</f>
        <v>60.179999999999993</v>
      </c>
      <c r="F53">
        <f>-VLOOKUP(F$43,Data!$G$4:$L$17,4,0) + VLOOKUP($A53,Data!$G$4:$L$17,4,0)</f>
        <v>49.92</v>
      </c>
      <c r="G53">
        <f>-VLOOKUP(G$43,Data!$G$4:$L$17,4,0) + VLOOKUP($A53,Data!$G$4:$L$17,4,0)</f>
        <v>-12.260000000000005</v>
      </c>
      <c r="H53">
        <f>-VLOOKUP(H$43,Data!$G$4:$L$17,4,0) + VLOOKUP($A53,Data!$G$4:$L$17,4,0)</f>
        <v>18.18</v>
      </c>
      <c r="I53">
        <f>-VLOOKUP(I$43,Data!$G$4:$L$17,4,0) + VLOOKUP($A53,Data!$G$4:$L$17,4,0)</f>
        <v>-39.740000000000009</v>
      </c>
      <c r="J53">
        <f>-VLOOKUP(J$43,Data!$G$4:$L$17,4,0) + VLOOKUP($A53,Data!$G$4:$L$17,4,0)</f>
        <v>-65.180000000000007</v>
      </c>
      <c r="K53">
        <f>-VLOOKUP(K$43,Data!$G$4:$L$17,4,0) + VLOOKUP($A53,Data!$G$4:$L$17,4,0)</f>
        <v>0</v>
      </c>
      <c r="L53">
        <f>-VLOOKUP(L$43,Data!$G$4:$L$17,4,0) + VLOOKUP($A53,Data!$G$4:$L$17,4,0)</f>
        <v>53.16</v>
      </c>
      <c r="M53">
        <f>-VLOOKUP(M$43,Data!$G$4:$L$17,4,0) + VLOOKUP($A53,Data!$G$4:$L$17,4,0)</f>
        <v>19.22</v>
      </c>
      <c r="N53">
        <f>-VLOOKUP(N$43,Data!$G$4:$L$17,4,0) + VLOOKUP($A53,Data!$G$4:$L$17,4,0)</f>
        <v>-5.0799999999999983</v>
      </c>
      <c r="O53">
        <f>-VLOOKUP(O$43,Data!$G$4:$L$17,4,0) + VLOOKUP($A53,Data!$G$4:$L$17,4,0)</f>
        <v>62.3</v>
      </c>
    </row>
    <row r="54" spans="1:15" x14ac:dyDescent="0.25">
      <c r="A54" t="s">
        <v>27</v>
      </c>
      <c r="B54">
        <f>-VLOOKUP(B$43,Data!$G$4:$L$17,4,0) + VLOOKUP($A54,Data!$G$4:$L$17,4,0)</f>
        <v>11.38</v>
      </c>
      <c r="C54">
        <f>-VLOOKUP(C$43,Data!$G$4:$L$17,4,0) + VLOOKUP($A54,Data!$G$4:$L$17,4,0)</f>
        <v>-22.159999999999997</v>
      </c>
      <c r="D54">
        <f>-VLOOKUP(D$43,Data!$G$4:$L$17,4,0) + VLOOKUP($A54,Data!$G$4:$L$17,4,0)</f>
        <v>8.1199999999999992</v>
      </c>
      <c r="E54">
        <f>-VLOOKUP(E$43,Data!$G$4:$L$17,4,0) + VLOOKUP($A54,Data!$G$4:$L$17,4,0)</f>
        <v>7.02</v>
      </c>
      <c r="F54">
        <f>-VLOOKUP(F$43,Data!$G$4:$L$17,4,0) + VLOOKUP($A54,Data!$G$4:$L$17,4,0)</f>
        <v>-3.2399999999999984</v>
      </c>
      <c r="G54">
        <f>-VLOOKUP(G$43,Data!$G$4:$L$17,4,0) + VLOOKUP($A54,Data!$G$4:$L$17,4,0)</f>
        <v>-65.42</v>
      </c>
      <c r="H54">
        <f>-VLOOKUP(H$43,Data!$G$4:$L$17,4,0) + VLOOKUP($A54,Data!$G$4:$L$17,4,0)</f>
        <v>-34.979999999999997</v>
      </c>
      <c r="I54">
        <f>-VLOOKUP(I$43,Data!$G$4:$L$17,4,0) + VLOOKUP($A54,Data!$G$4:$L$17,4,0)</f>
        <v>-92.9</v>
      </c>
      <c r="J54">
        <f>-VLOOKUP(J$43,Data!$G$4:$L$17,4,0) + VLOOKUP($A54,Data!$G$4:$L$17,4,0)</f>
        <v>-118.34</v>
      </c>
      <c r="K54">
        <f>-VLOOKUP(K$43,Data!$G$4:$L$17,4,0) + VLOOKUP($A54,Data!$G$4:$L$17,4,0)</f>
        <v>-53.16</v>
      </c>
      <c r="L54">
        <f>-VLOOKUP(L$43,Data!$G$4:$L$17,4,0) + VLOOKUP($A54,Data!$G$4:$L$17,4,0)</f>
        <v>0</v>
      </c>
      <c r="M54">
        <f>-VLOOKUP(M$43,Data!$G$4:$L$17,4,0) + VLOOKUP($A54,Data!$G$4:$L$17,4,0)</f>
        <v>-33.94</v>
      </c>
      <c r="N54">
        <f>-VLOOKUP(N$43,Data!$G$4:$L$17,4,0) + VLOOKUP($A54,Data!$G$4:$L$17,4,0)</f>
        <v>-58.239999999999995</v>
      </c>
      <c r="O54">
        <f>-VLOOKUP(O$43,Data!$G$4:$L$17,4,0) + VLOOKUP($A54,Data!$G$4:$L$17,4,0)</f>
        <v>9.14</v>
      </c>
    </row>
    <row r="55" spans="1:15" x14ac:dyDescent="0.25">
      <c r="A55" t="s">
        <v>28</v>
      </c>
      <c r="B55">
        <f>-VLOOKUP(B$43,Data!$G$4:$L$17,4,0) + VLOOKUP($A55,Data!$G$4:$L$17,4,0)</f>
        <v>45.32</v>
      </c>
      <c r="C55">
        <f>-VLOOKUP(C$43,Data!$G$4:$L$17,4,0) + VLOOKUP($A55,Data!$G$4:$L$17,4,0)</f>
        <v>11.780000000000001</v>
      </c>
      <c r="D55">
        <f>-VLOOKUP(D$43,Data!$G$4:$L$17,4,0) + VLOOKUP($A55,Data!$G$4:$L$17,4,0)</f>
        <v>42.059999999999995</v>
      </c>
      <c r="E55">
        <f>-VLOOKUP(E$43,Data!$G$4:$L$17,4,0) + VLOOKUP($A55,Data!$G$4:$L$17,4,0)</f>
        <v>40.959999999999994</v>
      </c>
      <c r="F55">
        <f>-VLOOKUP(F$43,Data!$G$4:$L$17,4,0) + VLOOKUP($A55,Data!$G$4:$L$17,4,0)</f>
        <v>30.7</v>
      </c>
      <c r="G55">
        <f>-VLOOKUP(G$43,Data!$G$4:$L$17,4,0) + VLOOKUP($A55,Data!$G$4:$L$17,4,0)</f>
        <v>-31.480000000000004</v>
      </c>
      <c r="H55">
        <f>-VLOOKUP(H$43,Data!$G$4:$L$17,4,0) + VLOOKUP($A55,Data!$G$4:$L$17,4,0)</f>
        <v>-1.0399999999999991</v>
      </c>
      <c r="I55">
        <f>-VLOOKUP(I$43,Data!$G$4:$L$17,4,0) + VLOOKUP($A55,Data!$G$4:$L$17,4,0)</f>
        <v>-58.960000000000008</v>
      </c>
      <c r="J55">
        <f>-VLOOKUP(J$43,Data!$G$4:$L$17,4,0) + VLOOKUP($A55,Data!$G$4:$L$17,4,0)</f>
        <v>-84.4</v>
      </c>
      <c r="K55">
        <f>-VLOOKUP(K$43,Data!$G$4:$L$17,4,0) + VLOOKUP($A55,Data!$G$4:$L$17,4,0)</f>
        <v>-19.22</v>
      </c>
      <c r="L55">
        <f>-VLOOKUP(L$43,Data!$G$4:$L$17,4,0) + VLOOKUP($A55,Data!$G$4:$L$17,4,0)</f>
        <v>33.94</v>
      </c>
      <c r="M55">
        <f>-VLOOKUP(M$43,Data!$G$4:$L$17,4,0) + VLOOKUP($A55,Data!$G$4:$L$17,4,0)</f>
        <v>0</v>
      </c>
      <c r="N55">
        <f>-VLOOKUP(N$43,Data!$G$4:$L$17,4,0) + VLOOKUP($A55,Data!$G$4:$L$17,4,0)</f>
        <v>-24.299999999999997</v>
      </c>
      <c r="O55">
        <f>-VLOOKUP(O$43,Data!$G$4:$L$17,4,0) + VLOOKUP($A55,Data!$G$4:$L$17,4,0)</f>
        <v>43.08</v>
      </c>
    </row>
    <row r="56" spans="1:15" x14ac:dyDescent="0.25">
      <c r="A56" t="s">
        <v>29</v>
      </c>
      <c r="B56">
        <f>-VLOOKUP(B$43,Data!$G$4:$L$17,4,0) + VLOOKUP($A56,Data!$G$4:$L$17,4,0)</f>
        <v>69.61999999999999</v>
      </c>
      <c r="C56">
        <f>-VLOOKUP(C$43,Data!$G$4:$L$17,4,0) + VLOOKUP($A56,Data!$G$4:$L$17,4,0)</f>
        <v>36.08</v>
      </c>
      <c r="D56">
        <f>-VLOOKUP(D$43,Data!$G$4:$L$17,4,0) + VLOOKUP($A56,Data!$G$4:$L$17,4,0)</f>
        <v>66.36</v>
      </c>
      <c r="E56">
        <f>-VLOOKUP(E$43,Data!$G$4:$L$17,4,0) + VLOOKUP($A56,Data!$G$4:$L$17,4,0)</f>
        <v>65.259999999999991</v>
      </c>
      <c r="F56">
        <f>-VLOOKUP(F$43,Data!$G$4:$L$17,4,0) + VLOOKUP($A56,Data!$G$4:$L$17,4,0)</f>
        <v>55</v>
      </c>
      <c r="G56">
        <f>-VLOOKUP(G$43,Data!$G$4:$L$17,4,0) + VLOOKUP($A56,Data!$G$4:$L$17,4,0)</f>
        <v>-7.1800000000000068</v>
      </c>
      <c r="H56">
        <f>-VLOOKUP(H$43,Data!$G$4:$L$17,4,0) + VLOOKUP($A56,Data!$G$4:$L$17,4,0)</f>
        <v>23.259999999999998</v>
      </c>
      <c r="I56">
        <f>-VLOOKUP(I$43,Data!$G$4:$L$17,4,0) + VLOOKUP($A56,Data!$G$4:$L$17,4,0)</f>
        <v>-34.660000000000011</v>
      </c>
      <c r="J56">
        <f>-VLOOKUP(J$43,Data!$G$4:$L$17,4,0) + VLOOKUP($A56,Data!$G$4:$L$17,4,0)</f>
        <v>-60.100000000000009</v>
      </c>
      <c r="K56">
        <f>-VLOOKUP(K$43,Data!$G$4:$L$17,4,0) + VLOOKUP($A56,Data!$G$4:$L$17,4,0)</f>
        <v>5.0799999999999983</v>
      </c>
      <c r="L56">
        <f>-VLOOKUP(L$43,Data!$G$4:$L$17,4,0) + VLOOKUP($A56,Data!$G$4:$L$17,4,0)</f>
        <v>58.239999999999995</v>
      </c>
      <c r="M56">
        <f>-VLOOKUP(M$43,Data!$G$4:$L$17,4,0) + VLOOKUP($A56,Data!$G$4:$L$17,4,0)</f>
        <v>24.299999999999997</v>
      </c>
      <c r="N56">
        <f>-VLOOKUP(N$43,Data!$G$4:$L$17,4,0) + VLOOKUP($A56,Data!$G$4:$L$17,4,0)</f>
        <v>0</v>
      </c>
      <c r="O56">
        <f>-VLOOKUP(O$43,Data!$G$4:$L$17,4,0) + VLOOKUP($A56,Data!$G$4:$L$17,4,0)</f>
        <v>67.38</v>
      </c>
    </row>
    <row r="57" spans="1:15" x14ac:dyDescent="0.25">
      <c r="A57" t="s">
        <v>30</v>
      </c>
      <c r="B57">
        <f>-VLOOKUP(B$43,Data!$G$4:$L$17,4,0) + VLOOKUP($A57,Data!$G$4:$L$17,4,0)</f>
        <v>2.2400000000000002</v>
      </c>
      <c r="C57">
        <f>-VLOOKUP(C$43,Data!$G$4:$L$17,4,0) + VLOOKUP($A57,Data!$G$4:$L$17,4,0)</f>
        <v>-31.299999999999997</v>
      </c>
      <c r="D57">
        <f>-VLOOKUP(D$43,Data!$G$4:$L$17,4,0) + VLOOKUP($A57,Data!$G$4:$L$17,4,0)</f>
        <v>-1.0200000000000014</v>
      </c>
      <c r="E57">
        <f>-VLOOKUP(E$43,Data!$G$4:$L$17,4,0) + VLOOKUP($A57,Data!$G$4:$L$17,4,0)</f>
        <v>-2.120000000000001</v>
      </c>
      <c r="F57">
        <f>-VLOOKUP(F$43,Data!$G$4:$L$17,4,0) + VLOOKUP($A57,Data!$G$4:$L$17,4,0)</f>
        <v>-12.379999999999999</v>
      </c>
      <c r="G57">
        <f>-VLOOKUP(G$43,Data!$G$4:$L$17,4,0) + VLOOKUP($A57,Data!$G$4:$L$17,4,0)</f>
        <v>-74.56</v>
      </c>
      <c r="H57">
        <f>-VLOOKUP(H$43,Data!$G$4:$L$17,4,0) + VLOOKUP($A57,Data!$G$4:$L$17,4,0)</f>
        <v>-44.12</v>
      </c>
      <c r="I57">
        <f>-VLOOKUP(I$43,Data!$G$4:$L$17,4,0) + VLOOKUP($A57,Data!$G$4:$L$17,4,0)</f>
        <v>-102.04</v>
      </c>
      <c r="J57">
        <f>-VLOOKUP(J$43,Data!$G$4:$L$17,4,0) + VLOOKUP($A57,Data!$G$4:$L$17,4,0)</f>
        <v>-127.48</v>
      </c>
      <c r="K57">
        <f>-VLOOKUP(K$43,Data!$G$4:$L$17,4,0) + VLOOKUP($A57,Data!$G$4:$L$17,4,0)</f>
        <v>-62.3</v>
      </c>
      <c r="L57">
        <f>-VLOOKUP(L$43,Data!$G$4:$L$17,4,0) + VLOOKUP($A57,Data!$G$4:$L$17,4,0)</f>
        <v>-9.14</v>
      </c>
      <c r="M57">
        <f>-VLOOKUP(M$43,Data!$G$4:$L$17,4,0) + VLOOKUP($A57,Data!$G$4:$L$17,4,0)</f>
        <v>-43.08</v>
      </c>
      <c r="N57">
        <f>-VLOOKUP(N$43,Data!$G$4:$L$17,4,0) + VLOOKUP($A57,Data!$G$4:$L$17,4,0)</f>
        <v>-67.38</v>
      </c>
      <c r="O57">
        <f>-VLOOKUP(O$43,Data!$G$4:$L$17,4,0) + VLOOKUP($A57,Data!$G$4:$L$17,4,0)</f>
        <v>0</v>
      </c>
    </row>
    <row r="61" spans="1:15" x14ac:dyDescent="0.25">
      <c r="A61" s="7" t="s">
        <v>37</v>
      </c>
    </row>
    <row r="63" spans="1:15" x14ac:dyDescent="0.25">
      <c r="B63" t="s">
        <v>17</v>
      </c>
      <c r="C63" t="s">
        <v>18</v>
      </c>
      <c r="D63" t="s">
        <v>19</v>
      </c>
      <c r="E63" t="s">
        <v>20</v>
      </c>
      <c r="F63" t="s">
        <v>21</v>
      </c>
      <c r="G63" t="s">
        <v>22</v>
      </c>
      <c r="H63" t="s">
        <v>23</v>
      </c>
      <c r="I63" t="s">
        <v>24</v>
      </c>
      <c r="J63" t="s">
        <v>25</v>
      </c>
      <c r="K63" t="s">
        <v>26</v>
      </c>
      <c r="L63" t="s">
        <v>27</v>
      </c>
      <c r="M63" t="s">
        <v>28</v>
      </c>
      <c r="N63" t="s">
        <v>29</v>
      </c>
      <c r="O63" t="s">
        <v>30</v>
      </c>
    </row>
    <row r="64" spans="1:15" x14ac:dyDescent="0.25">
      <c r="A64" t="s">
        <v>17</v>
      </c>
      <c r="B64">
        <f>-VLOOKUP(B$63,Data!$G$4:$L$17,5,0) + VLOOKUP($A64,Data!$G$4:$L$17,5,0)</f>
        <v>0</v>
      </c>
      <c r="C64">
        <f>-VLOOKUP(C$63,Data!$G$4:$L$17,5,0) + VLOOKUP($A64,Data!$G$4:$L$17,5,0)</f>
        <v>-0.87199999999999989</v>
      </c>
      <c r="D64">
        <f>-VLOOKUP(D$63,Data!$G$4:$L$17,5,0) + VLOOKUP($A64,Data!$G$4:$L$17,5,0)</f>
        <v>-0.77400000000000091</v>
      </c>
      <c r="E64">
        <f>-VLOOKUP(E$63,Data!$G$4:$L$17,5,0) + VLOOKUP($A64,Data!$G$4:$L$17,5,0)</f>
        <v>-0.74799999999999756</v>
      </c>
      <c r="F64">
        <f>-VLOOKUP(F$63,Data!$G$4:$L$17,5,0) + VLOOKUP($A64,Data!$G$4:$L$17,5,0)</f>
        <v>-1.9819999999999993</v>
      </c>
      <c r="G64">
        <f>-VLOOKUP(G$63,Data!$G$4:$L$17,5,0) + VLOOKUP($A64,Data!$G$4:$L$17,5,0)</f>
        <v>-1.653999999999904</v>
      </c>
      <c r="H64">
        <f>-VLOOKUP(H$63,Data!$G$4:$L$17,5,0) + VLOOKUP($A64,Data!$G$4:$L$17,5,0)</f>
        <v>-1.6120000000000019</v>
      </c>
      <c r="I64">
        <f>-VLOOKUP(I$63,Data!$G$4:$L$17,5,0) + VLOOKUP($A64,Data!$G$4:$L$17,5,0)</f>
        <v>-2.0399999999999991</v>
      </c>
      <c r="J64">
        <f>-VLOOKUP(J$63,Data!$G$4:$L$17,5,0) + VLOOKUP($A64,Data!$G$4:$L$17,5,0)</f>
        <v>-2.9759999999999991</v>
      </c>
      <c r="K64">
        <f>-VLOOKUP(K$63,Data!$G$4:$L$17,5,0) + VLOOKUP($A64,Data!$G$4:$L$17,5,0)</f>
        <v>-1.6920000000000002</v>
      </c>
      <c r="L64">
        <f>-VLOOKUP(L$63,Data!$G$4:$L$17,5,0) + VLOOKUP($A64,Data!$G$4:$L$17,5,0)</f>
        <v>-2.0600000000000023</v>
      </c>
      <c r="M64">
        <f>-VLOOKUP(M$63,Data!$G$4:$L$17,5,0) + VLOOKUP($A64,Data!$G$4:$L$17,5,0)</f>
        <v>-2.0900000000000034</v>
      </c>
      <c r="N64">
        <f>-VLOOKUP(N$63,Data!$G$4:$L$17,5,0) + VLOOKUP($A64,Data!$G$4:$L$17,5,0)</f>
        <v>-2.5159999999999982</v>
      </c>
      <c r="O64">
        <f>-VLOOKUP(O$63,Data!$G$4:$L$17,5,0) + VLOOKUP($A64,Data!$G$4:$L$17,5,0)</f>
        <v>-0.67999999999999972</v>
      </c>
    </row>
    <row r="65" spans="1:15" x14ac:dyDescent="0.25">
      <c r="A65" t="s">
        <v>18</v>
      </c>
      <c r="B65">
        <f>-VLOOKUP(B$63,Data!$G$4:$L$17,5,0) + VLOOKUP($A65,Data!$G$4:$L$17,5,0)</f>
        <v>0.87199999999999989</v>
      </c>
      <c r="C65">
        <f>-VLOOKUP(C$63,Data!$G$4:$L$17,5,0) + VLOOKUP($A65,Data!$G$4:$L$17,5,0)</f>
        <v>0</v>
      </c>
      <c r="D65">
        <f>-VLOOKUP(D$63,Data!$G$4:$L$17,5,0) + VLOOKUP($A65,Data!$G$4:$L$17,5,0)</f>
        <v>9.7999999999998977E-2</v>
      </c>
      <c r="E65">
        <f>-VLOOKUP(E$63,Data!$G$4:$L$17,5,0) + VLOOKUP($A65,Data!$G$4:$L$17,5,0)</f>
        <v>0.12400000000000233</v>
      </c>
      <c r="F65">
        <f>-VLOOKUP(F$63,Data!$G$4:$L$17,5,0) + VLOOKUP($A65,Data!$G$4:$L$17,5,0)</f>
        <v>-1.1099999999999994</v>
      </c>
      <c r="G65">
        <f>-VLOOKUP(G$63,Data!$G$4:$L$17,5,0) + VLOOKUP($A65,Data!$G$4:$L$17,5,0)</f>
        <v>-0.78199999999990411</v>
      </c>
      <c r="H65">
        <f>-VLOOKUP(H$63,Data!$G$4:$L$17,5,0) + VLOOKUP($A65,Data!$G$4:$L$17,5,0)</f>
        <v>-0.74000000000000199</v>
      </c>
      <c r="I65">
        <f>-VLOOKUP(I$63,Data!$G$4:$L$17,5,0) + VLOOKUP($A65,Data!$G$4:$L$17,5,0)</f>
        <v>-1.1679999999999993</v>
      </c>
      <c r="J65">
        <f>-VLOOKUP(J$63,Data!$G$4:$L$17,5,0) + VLOOKUP($A65,Data!$G$4:$L$17,5,0)</f>
        <v>-2.1039999999999992</v>
      </c>
      <c r="K65">
        <f>-VLOOKUP(K$63,Data!$G$4:$L$17,5,0) + VLOOKUP($A65,Data!$G$4:$L$17,5,0)</f>
        <v>-0.82000000000000028</v>
      </c>
      <c r="L65">
        <f>-VLOOKUP(L$63,Data!$G$4:$L$17,5,0) + VLOOKUP($A65,Data!$G$4:$L$17,5,0)</f>
        <v>-1.1880000000000024</v>
      </c>
      <c r="M65">
        <f>-VLOOKUP(M$63,Data!$G$4:$L$17,5,0) + VLOOKUP($A65,Data!$G$4:$L$17,5,0)</f>
        <v>-1.2180000000000035</v>
      </c>
      <c r="N65">
        <f>-VLOOKUP(N$63,Data!$G$4:$L$17,5,0) + VLOOKUP($A65,Data!$G$4:$L$17,5,0)</f>
        <v>-1.6439999999999984</v>
      </c>
      <c r="O65">
        <f>-VLOOKUP(O$63,Data!$G$4:$L$17,5,0) + VLOOKUP($A65,Data!$G$4:$L$17,5,0)</f>
        <v>0.19200000000000017</v>
      </c>
    </row>
    <row r="66" spans="1:15" x14ac:dyDescent="0.25">
      <c r="A66" t="s">
        <v>19</v>
      </c>
      <c r="B66">
        <f>-VLOOKUP(B$63,Data!$G$4:$L$17,5,0) + VLOOKUP($A66,Data!$G$4:$L$17,5,0)</f>
        <v>0.77400000000000091</v>
      </c>
      <c r="C66">
        <f>-VLOOKUP(C$63,Data!$G$4:$L$17,5,0) + VLOOKUP($A66,Data!$G$4:$L$17,5,0)</f>
        <v>-9.7999999999998977E-2</v>
      </c>
      <c r="D66">
        <f>-VLOOKUP(D$63,Data!$G$4:$L$17,5,0) + VLOOKUP($A66,Data!$G$4:$L$17,5,0)</f>
        <v>0</v>
      </c>
      <c r="E66">
        <f>-VLOOKUP(E$63,Data!$G$4:$L$17,5,0) + VLOOKUP($A66,Data!$G$4:$L$17,5,0)</f>
        <v>2.6000000000003354E-2</v>
      </c>
      <c r="F66">
        <f>-VLOOKUP(F$63,Data!$G$4:$L$17,5,0) + VLOOKUP($A66,Data!$G$4:$L$17,5,0)</f>
        <v>-1.2079999999999984</v>
      </c>
      <c r="G66">
        <f>-VLOOKUP(G$63,Data!$G$4:$L$17,5,0) + VLOOKUP($A66,Data!$G$4:$L$17,5,0)</f>
        <v>-0.87999999999990308</v>
      </c>
      <c r="H66">
        <f>-VLOOKUP(H$63,Data!$G$4:$L$17,5,0) + VLOOKUP($A66,Data!$G$4:$L$17,5,0)</f>
        <v>-0.83800000000000097</v>
      </c>
      <c r="I66">
        <f>-VLOOKUP(I$63,Data!$G$4:$L$17,5,0) + VLOOKUP($A66,Data!$G$4:$L$17,5,0)</f>
        <v>-1.2659999999999982</v>
      </c>
      <c r="J66">
        <f>-VLOOKUP(J$63,Data!$G$4:$L$17,5,0) + VLOOKUP($A66,Data!$G$4:$L$17,5,0)</f>
        <v>-2.2019999999999982</v>
      </c>
      <c r="K66">
        <f>-VLOOKUP(K$63,Data!$G$4:$L$17,5,0) + VLOOKUP($A66,Data!$G$4:$L$17,5,0)</f>
        <v>-0.91799999999999926</v>
      </c>
      <c r="L66">
        <f>-VLOOKUP(L$63,Data!$G$4:$L$17,5,0) + VLOOKUP($A66,Data!$G$4:$L$17,5,0)</f>
        <v>-1.2860000000000014</v>
      </c>
      <c r="M66">
        <f>-VLOOKUP(M$63,Data!$G$4:$L$17,5,0) + VLOOKUP($A66,Data!$G$4:$L$17,5,0)</f>
        <v>-1.3160000000000025</v>
      </c>
      <c r="N66">
        <f>-VLOOKUP(N$63,Data!$G$4:$L$17,5,0) + VLOOKUP($A66,Data!$G$4:$L$17,5,0)</f>
        <v>-1.7419999999999973</v>
      </c>
      <c r="O66">
        <f>-VLOOKUP(O$63,Data!$G$4:$L$17,5,0) + VLOOKUP($A66,Data!$G$4:$L$17,5,0)</f>
        <v>9.4000000000001194E-2</v>
      </c>
    </row>
    <row r="67" spans="1:15" x14ac:dyDescent="0.25">
      <c r="A67" t="s">
        <v>20</v>
      </c>
      <c r="B67">
        <f>-VLOOKUP(B$63,Data!$G$4:$L$17,5,0) + VLOOKUP($A67,Data!$G$4:$L$17,5,0)</f>
        <v>0.74799999999999756</v>
      </c>
      <c r="C67">
        <f>-VLOOKUP(C$63,Data!$G$4:$L$17,5,0) + VLOOKUP($A67,Data!$G$4:$L$17,5,0)</f>
        <v>-0.12400000000000233</v>
      </c>
      <c r="D67">
        <f>-VLOOKUP(D$63,Data!$G$4:$L$17,5,0) + VLOOKUP($A67,Data!$G$4:$L$17,5,0)</f>
        <v>-2.6000000000003354E-2</v>
      </c>
      <c r="E67">
        <f>-VLOOKUP(E$63,Data!$G$4:$L$17,5,0) + VLOOKUP($A67,Data!$G$4:$L$17,5,0)</f>
        <v>0</v>
      </c>
      <c r="F67">
        <f>-VLOOKUP(F$63,Data!$G$4:$L$17,5,0) + VLOOKUP($A67,Data!$G$4:$L$17,5,0)</f>
        <v>-1.2340000000000018</v>
      </c>
      <c r="G67">
        <f>-VLOOKUP(G$63,Data!$G$4:$L$17,5,0) + VLOOKUP($A67,Data!$G$4:$L$17,5,0)</f>
        <v>-0.90599999999990644</v>
      </c>
      <c r="H67">
        <f>-VLOOKUP(H$63,Data!$G$4:$L$17,5,0) + VLOOKUP($A67,Data!$G$4:$L$17,5,0)</f>
        <v>-0.86400000000000432</v>
      </c>
      <c r="I67">
        <f>-VLOOKUP(I$63,Data!$G$4:$L$17,5,0) + VLOOKUP($A67,Data!$G$4:$L$17,5,0)</f>
        <v>-1.2920000000000016</v>
      </c>
      <c r="J67">
        <f>-VLOOKUP(J$63,Data!$G$4:$L$17,5,0) + VLOOKUP($A67,Data!$G$4:$L$17,5,0)</f>
        <v>-2.2280000000000015</v>
      </c>
      <c r="K67">
        <f>-VLOOKUP(K$63,Data!$G$4:$L$17,5,0) + VLOOKUP($A67,Data!$G$4:$L$17,5,0)</f>
        <v>-0.94400000000000261</v>
      </c>
      <c r="L67">
        <f>-VLOOKUP(L$63,Data!$G$4:$L$17,5,0) + VLOOKUP($A67,Data!$G$4:$L$17,5,0)</f>
        <v>-1.3120000000000047</v>
      </c>
      <c r="M67">
        <f>-VLOOKUP(M$63,Data!$G$4:$L$17,5,0) + VLOOKUP($A67,Data!$G$4:$L$17,5,0)</f>
        <v>-1.3420000000000059</v>
      </c>
      <c r="N67">
        <f>-VLOOKUP(N$63,Data!$G$4:$L$17,5,0) + VLOOKUP($A67,Data!$G$4:$L$17,5,0)</f>
        <v>-1.7680000000000007</v>
      </c>
      <c r="O67">
        <f>-VLOOKUP(O$63,Data!$G$4:$L$17,5,0) + VLOOKUP($A67,Data!$G$4:$L$17,5,0)</f>
        <v>6.799999999999784E-2</v>
      </c>
    </row>
    <row r="68" spans="1:15" x14ac:dyDescent="0.25">
      <c r="A68" t="s">
        <v>21</v>
      </c>
      <c r="B68">
        <f>-VLOOKUP(B$63,Data!$G$4:$L$17,5,0) + VLOOKUP($A68,Data!$G$4:$L$17,5,0)</f>
        <v>1.9819999999999993</v>
      </c>
      <c r="C68">
        <f>-VLOOKUP(C$63,Data!$G$4:$L$17,5,0) + VLOOKUP($A68,Data!$G$4:$L$17,5,0)</f>
        <v>1.1099999999999994</v>
      </c>
      <c r="D68">
        <f>-VLOOKUP(D$63,Data!$G$4:$L$17,5,0) + VLOOKUP($A68,Data!$G$4:$L$17,5,0)</f>
        <v>1.2079999999999984</v>
      </c>
      <c r="E68">
        <f>-VLOOKUP(E$63,Data!$G$4:$L$17,5,0) + VLOOKUP($A68,Data!$G$4:$L$17,5,0)</f>
        <v>1.2340000000000018</v>
      </c>
      <c r="F68">
        <f>-VLOOKUP(F$63,Data!$G$4:$L$17,5,0) + VLOOKUP($A68,Data!$G$4:$L$17,5,0)</f>
        <v>0</v>
      </c>
      <c r="G68">
        <f>-VLOOKUP(G$63,Data!$G$4:$L$17,5,0) + VLOOKUP($A68,Data!$G$4:$L$17,5,0)</f>
        <v>0.32800000000009533</v>
      </c>
      <c r="H68">
        <f>-VLOOKUP(H$63,Data!$G$4:$L$17,5,0) + VLOOKUP($A68,Data!$G$4:$L$17,5,0)</f>
        <v>0.36999999999999744</v>
      </c>
      <c r="I68">
        <f>-VLOOKUP(I$63,Data!$G$4:$L$17,5,0) + VLOOKUP($A68,Data!$G$4:$L$17,5,0)</f>
        <v>-5.7999999999999829E-2</v>
      </c>
      <c r="J68">
        <f>-VLOOKUP(J$63,Data!$G$4:$L$17,5,0) + VLOOKUP($A68,Data!$G$4:$L$17,5,0)</f>
        <v>-0.99399999999999977</v>
      </c>
      <c r="K68">
        <f>-VLOOKUP(K$63,Data!$G$4:$L$17,5,0) + VLOOKUP($A68,Data!$G$4:$L$17,5,0)</f>
        <v>0.28999999999999915</v>
      </c>
      <c r="L68">
        <f>-VLOOKUP(L$63,Data!$G$4:$L$17,5,0) + VLOOKUP($A68,Data!$G$4:$L$17,5,0)</f>
        <v>-7.8000000000002956E-2</v>
      </c>
      <c r="M68">
        <f>-VLOOKUP(M$63,Data!$G$4:$L$17,5,0) + VLOOKUP($A68,Data!$G$4:$L$17,5,0)</f>
        <v>-0.10800000000000409</v>
      </c>
      <c r="N68">
        <f>-VLOOKUP(N$63,Data!$G$4:$L$17,5,0) + VLOOKUP($A68,Data!$G$4:$L$17,5,0)</f>
        <v>-0.53399999999999892</v>
      </c>
      <c r="O68">
        <f>-VLOOKUP(O$63,Data!$G$4:$L$17,5,0) + VLOOKUP($A68,Data!$G$4:$L$17,5,0)</f>
        <v>1.3019999999999996</v>
      </c>
    </row>
    <row r="69" spans="1:15" x14ac:dyDescent="0.25">
      <c r="A69" t="s">
        <v>22</v>
      </c>
      <c r="B69">
        <f>-VLOOKUP(B$63,Data!$G$4:$L$17,5,0) + VLOOKUP($A69,Data!$G$4:$L$17,5,0)</f>
        <v>1.653999999999904</v>
      </c>
      <c r="C69">
        <f>-VLOOKUP(C$63,Data!$G$4:$L$17,5,0) + VLOOKUP($A69,Data!$G$4:$L$17,5,0)</f>
        <v>0.78199999999990411</v>
      </c>
      <c r="D69">
        <f>-VLOOKUP(D$63,Data!$G$4:$L$17,5,0) + VLOOKUP($A69,Data!$G$4:$L$17,5,0)</f>
        <v>0.87999999999990308</v>
      </c>
      <c r="E69">
        <f>-VLOOKUP(E$63,Data!$G$4:$L$17,5,0) + VLOOKUP($A69,Data!$G$4:$L$17,5,0)</f>
        <v>0.90599999999990644</v>
      </c>
      <c r="F69">
        <f>-VLOOKUP(F$63,Data!$G$4:$L$17,5,0) + VLOOKUP($A69,Data!$G$4:$L$17,5,0)</f>
        <v>-0.32800000000009533</v>
      </c>
      <c r="G69">
        <f>-VLOOKUP(G$63,Data!$G$4:$L$17,5,0) + VLOOKUP($A69,Data!$G$4:$L$17,5,0)</f>
        <v>0</v>
      </c>
      <c r="H69">
        <f>-VLOOKUP(H$63,Data!$G$4:$L$17,5,0) + VLOOKUP($A69,Data!$G$4:$L$17,5,0)</f>
        <v>4.1999999999902116E-2</v>
      </c>
      <c r="I69">
        <f>-VLOOKUP(I$63,Data!$G$4:$L$17,5,0) + VLOOKUP($A69,Data!$G$4:$L$17,5,0)</f>
        <v>-0.38600000000009516</v>
      </c>
      <c r="J69">
        <f>-VLOOKUP(J$63,Data!$G$4:$L$17,5,0) + VLOOKUP($A69,Data!$G$4:$L$17,5,0)</f>
        <v>-1.3220000000000951</v>
      </c>
      <c r="K69">
        <f>-VLOOKUP(K$63,Data!$G$4:$L$17,5,0) + VLOOKUP($A69,Data!$G$4:$L$17,5,0)</f>
        <v>-3.8000000000096179E-2</v>
      </c>
      <c r="L69">
        <f>-VLOOKUP(L$63,Data!$G$4:$L$17,5,0) + VLOOKUP($A69,Data!$G$4:$L$17,5,0)</f>
        <v>-0.40600000000009828</v>
      </c>
      <c r="M69">
        <f>-VLOOKUP(M$63,Data!$G$4:$L$17,5,0) + VLOOKUP($A69,Data!$G$4:$L$17,5,0)</f>
        <v>-0.43600000000009942</v>
      </c>
      <c r="N69">
        <f>-VLOOKUP(N$63,Data!$G$4:$L$17,5,0) + VLOOKUP($A69,Data!$G$4:$L$17,5,0)</f>
        <v>-0.86200000000009425</v>
      </c>
      <c r="O69">
        <f>-VLOOKUP(O$63,Data!$G$4:$L$17,5,0) + VLOOKUP($A69,Data!$G$4:$L$17,5,0)</f>
        <v>0.97399999999990428</v>
      </c>
    </row>
    <row r="70" spans="1:15" x14ac:dyDescent="0.25">
      <c r="A70" t="s">
        <v>23</v>
      </c>
      <c r="B70">
        <f>-VLOOKUP(B$63,Data!$G$4:$L$17,5,0) + VLOOKUP($A70,Data!$G$4:$L$17,5,0)</f>
        <v>1.6120000000000019</v>
      </c>
      <c r="C70">
        <f>-VLOOKUP(C$63,Data!$G$4:$L$17,5,0) + VLOOKUP($A70,Data!$G$4:$L$17,5,0)</f>
        <v>0.74000000000000199</v>
      </c>
      <c r="D70">
        <f>-VLOOKUP(D$63,Data!$G$4:$L$17,5,0) + VLOOKUP($A70,Data!$G$4:$L$17,5,0)</f>
        <v>0.83800000000000097</v>
      </c>
      <c r="E70">
        <f>-VLOOKUP(E$63,Data!$G$4:$L$17,5,0) + VLOOKUP($A70,Data!$G$4:$L$17,5,0)</f>
        <v>0.86400000000000432</v>
      </c>
      <c r="F70">
        <f>-VLOOKUP(F$63,Data!$G$4:$L$17,5,0) + VLOOKUP($A70,Data!$G$4:$L$17,5,0)</f>
        <v>-0.36999999999999744</v>
      </c>
      <c r="G70">
        <f>-VLOOKUP(G$63,Data!$G$4:$L$17,5,0) + VLOOKUP($A70,Data!$G$4:$L$17,5,0)</f>
        <v>-4.1999999999902116E-2</v>
      </c>
      <c r="H70">
        <f>-VLOOKUP(H$63,Data!$G$4:$L$17,5,0) + VLOOKUP($A70,Data!$G$4:$L$17,5,0)</f>
        <v>0</v>
      </c>
      <c r="I70">
        <f>-VLOOKUP(I$63,Data!$G$4:$L$17,5,0) + VLOOKUP($A70,Data!$G$4:$L$17,5,0)</f>
        <v>-0.42799999999999727</v>
      </c>
      <c r="J70">
        <f>-VLOOKUP(J$63,Data!$G$4:$L$17,5,0) + VLOOKUP($A70,Data!$G$4:$L$17,5,0)</f>
        <v>-1.3639999999999972</v>
      </c>
      <c r="K70">
        <f>-VLOOKUP(K$63,Data!$G$4:$L$17,5,0) + VLOOKUP($A70,Data!$G$4:$L$17,5,0)</f>
        <v>-7.9999999999998295E-2</v>
      </c>
      <c r="L70">
        <f>-VLOOKUP(L$63,Data!$G$4:$L$17,5,0) + VLOOKUP($A70,Data!$G$4:$L$17,5,0)</f>
        <v>-0.4480000000000004</v>
      </c>
      <c r="M70">
        <f>-VLOOKUP(M$63,Data!$G$4:$L$17,5,0) + VLOOKUP($A70,Data!$G$4:$L$17,5,0)</f>
        <v>-0.47800000000000153</v>
      </c>
      <c r="N70">
        <f>-VLOOKUP(N$63,Data!$G$4:$L$17,5,0) + VLOOKUP($A70,Data!$G$4:$L$17,5,0)</f>
        <v>-0.90399999999999636</v>
      </c>
      <c r="O70">
        <f>-VLOOKUP(O$63,Data!$G$4:$L$17,5,0) + VLOOKUP($A70,Data!$G$4:$L$17,5,0)</f>
        <v>0.93200000000000216</v>
      </c>
    </row>
    <row r="71" spans="1:15" x14ac:dyDescent="0.25">
      <c r="A71" t="s">
        <v>24</v>
      </c>
      <c r="B71">
        <f>-VLOOKUP(B$63,Data!$G$4:$L$17,5,0) + VLOOKUP($A71,Data!$G$4:$L$17,5,0)</f>
        <v>2.0399999999999991</v>
      </c>
      <c r="C71">
        <f>-VLOOKUP(C$63,Data!$G$4:$L$17,5,0) + VLOOKUP($A71,Data!$G$4:$L$17,5,0)</f>
        <v>1.1679999999999993</v>
      </c>
      <c r="D71">
        <f>-VLOOKUP(D$63,Data!$G$4:$L$17,5,0) + VLOOKUP($A71,Data!$G$4:$L$17,5,0)</f>
        <v>1.2659999999999982</v>
      </c>
      <c r="E71">
        <f>-VLOOKUP(E$63,Data!$G$4:$L$17,5,0) + VLOOKUP($A71,Data!$G$4:$L$17,5,0)</f>
        <v>1.2920000000000016</v>
      </c>
      <c r="F71">
        <f>-VLOOKUP(F$63,Data!$G$4:$L$17,5,0) + VLOOKUP($A71,Data!$G$4:$L$17,5,0)</f>
        <v>5.7999999999999829E-2</v>
      </c>
      <c r="G71">
        <f>-VLOOKUP(G$63,Data!$G$4:$L$17,5,0) + VLOOKUP($A71,Data!$G$4:$L$17,5,0)</f>
        <v>0.38600000000009516</v>
      </c>
      <c r="H71">
        <f>-VLOOKUP(H$63,Data!$G$4:$L$17,5,0) + VLOOKUP($A71,Data!$G$4:$L$17,5,0)</f>
        <v>0.42799999999999727</v>
      </c>
      <c r="I71">
        <f>-VLOOKUP(I$63,Data!$G$4:$L$17,5,0) + VLOOKUP($A71,Data!$G$4:$L$17,5,0)</f>
        <v>0</v>
      </c>
      <c r="J71">
        <f>-VLOOKUP(J$63,Data!$G$4:$L$17,5,0) + VLOOKUP($A71,Data!$G$4:$L$17,5,0)</f>
        <v>-0.93599999999999994</v>
      </c>
      <c r="K71">
        <f>-VLOOKUP(K$63,Data!$G$4:$L$17,5,0) + VLOOKUP($A71,Data!$G$4:$L$17,5,0)</f>
        <v>0.34799999999999898</v>
      </c>
      <c r="L71">
        <f>-VLOOKUP(L$63,Data!$G$4:$L$17,5,0) + VLOOKUP($A71,Data!$G$4:$L$17,5,0)</f>
        <v>-2.0000000000003126E-2</v>
      </c>
      <c r="M71">
        <f>-VLOOKUP(M$63,Data!$G$4:$L$17,5,0) + VLOOKUP($A71,Data!$G$4:$L$17,5,0)</f>
        <v>-5.0000000000004263E-2</v>
      </c>
      <c r="N71">
        <f>-VLOOKUP(N$63,Data!$G$4:$L$17,5,0) + VLOOKUP($A71,Data!$G$4:$L$17,5,0)</f>
        <v>-0.47599999999999909</v>
      </c>
      <c r="O71">
        <f>-VLOOKUP(O$63,Data!$G$4:$L$17,5,0) + VLOOKUP($A71,Data!$G$4:$L$17,5,0)</f>
        <v>1.3599999999999994</v>
      </c>
    </row>
    <row r="72" spans="1:15" x14ac:dyDescent="0.25">
      <c r="A72" t="s">
        <v>25</v>
      </c>
      <c r="B72">
        <f>-VLOOKUP(B$63,Data!$G$4:$L$17,5,0) + VLOOKUP($A72,Data!$G$4:$L$17,5,0)</f>
        <v>2.9759999999999991</v>
      </c>
      <c r="C72">
        <f>-VLOOKUP(C$63,Data!$G$4:$L$17,5,0) + VLOOKUP($A72,Data!$G$4:$L$17,5,0)</f>
        <v>2.1039999999999992</v>
      </c>
      <c r="D72">
        <f>-VLOOKUP(D$63,Data!$G$4:$L$17,5,0) + VLOOKUP($A72,Data!$G$4:$L$17,5,0)</f>
        <v>2.2019999999999982</v>
      </c>
      <c r="E72">
        <f>-VLOOKUP(E$63,Data!$G$4:$L$17,5,0) + VLOOKUP($A72,Data!$G$4:$L$17,5,0)</f>
        <v>2.2280000000000015</v>
      </c>
      <c r="F72">
        <f>-VLOOKUP(F$63,Data!$G$4:$L$17,5,0) + VLOOKUP($A72,Data!$G$4:$L$17,5,0)</f>
        <v>0.99399999999999977</v>
      </c>
      <c r="G72">
        <f>-VLOOKUP(G$63,Data!$G$4:$L$17,5,0) + VLOOKUP($A72,Data!$G$4:$L$17,5,0)</f>
        <v>1.3220000000000951</v>
      </c>
      <c r="H72">
        <f>-VLOOKUP(H$63,Data!$G$4:$L$17,5,0) + VLOOKUP($A72,Data!$G$4:$L$17,5,0)</f>
        <v>1.3639999999999972</v>
      </c>
      <c r="I72">
        <f>-VLOOKUP(I$63,Data!$G$4:$L$17,5,0) + VLOOKUP($A72,Data!$G$4:$L$17,5,0)</f>
        <v>0.93599999999999994</v>
      </c>
      <c r="J72">
        <f>-VLOOKUP(J$63,Data!$G$4:$L$17,5,0) + VLOOKUP($A72,Data!$G$4:$L$17,5,0)</f>
        <v>0</v>
      </c>
      <c r="K72">
        <f>-VLOOKUP(K$63,Data!$G$4:$L$17,5,0) + VLOOKUP($A72,Data!$G$4:$L$17,5,0)</f>
        <v>1.2839999999999989</v>
      </c>
      <c r="L72">
        <f>-VLOOKUP(L$63,Data!$G$4:$L$17,5,0) + VLOOKUP($A72,Data!$G$4:$L$17,5,0)</f>
        <v>0.91599999999999682</v>
      </c>
      <c r="M72">
        <f>-VLOOKUP(M$63,Data!$G$4:$L$17,5,0) + VLOOKUP($A72,Data!$G$4:$L$17,5,0)</f>
        <v>0.88599999999999568</v>
      </c>
      <c r="N72">
        <f>-VLOOKUP(N$63,Data!$G$4:$L$17,5,0) + VLOOKUP($A72,Data!$G$4:$L$17,5,0)</f>
        <v>0.46000000000000085</v>
      </c>
      <c r="O72">
        <f>-VLOOKUP(O$63,Data!$G$4:$L$17,5,0) + VLOOKUP($A72,Data!$G$4:$L$17,5,0)</f>
        <v>2.2959999999999994</v>
      </c>
    </row>
    <row r="73" spans="1:15" x14ac:dyDescent="0.25">
      <c r="A73" t="s">
        <v>26</v>
      </c>
      <c r="B73">
        <f>-VLOOKUP(B$63,Data!$G$4:$L$17,5,0) + VLOOKUP($A73,Data!$G$4:$L$17,5,0)</f>
        <v>1.6920000000000002</v>
      </c>
      <c r="C73">
        <f>-VLOOKUP(C$63,Data!$G$4:$L$17,5,0) + VLOOKUP($A73,Data!$G$4:$L$17,5,0)</f>
        <v>0.82000000000000028</v>
      </c>
      <c r="D73">
        <f>-VLOOKUP(D$63,Data!$G$4:$L$17,5,0) + VLOOKUP($A73,Data!$G$4:$L$17,5,0)</f>
        <v>0.91799999999999926</v>
      </c>
      <c r="E73">
        <f>-VLOOKUP(E$63,Data!$G$4:$L$17,5,0) + VLOOKUP($A73,Data!$G$4:$L$17,5,0)</f>
        <v>0.94400000000000261</v>
      </c>
      <c r="F73">
        <f>-VLOOKUP(F$63,Data!$G$4:$L$17,5,0) + VLOOKUP($A73,Data!$G$4:$L$17,5,0)</f>
        <v>-0.28999999999999915</v>
      </c>
      <c r="G73">
        <f>-VLOOKUP(G$63,Data!$G$4:$L$17,5,0) + VLOOKUP($A73,Data!$G$4:$L$17,5,0)</f>
        <v>3.8000000000096179E-2</v>
      </c>
      <c r="H73">
        <f>-VLOOKUP(H$63,Data!$G$4:$L$17,5,0) + VLOOKUP($A73,Data!$G$4:$L$17,5,0)</f>
        <v>7.9999999999998295E-2</v>
      </c>
      <c r="I73">
        <f>-VLOOKUP(I$63,Data!$G$4:$L$17,5,0) + VLOOKUP($A73,Data!$G$4:$L$17,5,0)</f>
        <v>-0.34799999999999898</v>
      </c>
      <c r="J73">
        <f>-VLOOKUP(J$63,Data!$G$4:$L$17,5,0) + VLOOKUP($A73,Data!$G$4:$L$17,5,0)</f>
        <v>-1.2839999999999989</v>
      </c>
      <c r="K73">
        <f>-VLOOKUP(K$63,Data!$G$4:$L$17,5,0) + VLOOKUP($A73,Data!$G$4:$L$17,5,0)</f>
        <v>0</v>
      </c>
      <c r="L73">
        <f>-VLOOKUP(L$63,Data!$G$4:$L$17,5,0) + VLOOKUP($A73,Data!$G$4:$L$17,5,0)</f>
        <v>-0.3680000000000021</v>
      </c>
      <c r="M73">
        <f>-VLOOKUP(M$63,Data!$G$4:$L$17,5,0) + VLOOKUP($A73,Data!$G$4:$L$17,5,0)</f>
        <v>-0.39800000000000324</v>
      </c>
      <c r="N73">
        <f>-VLOOKUP(N$63,Data!$G$4:$L$17,5,0) + VLOOKUP($A73,Data!$G$4:$L$17,5,0)</f>
        <v>-0.82399999999999807</v>
      </c>
      <c r="O73">
        <f>-VLOOKUP(O$63,Data!$G$4:$L$17,5,0) + VLOOKUP($A73,Data!$G$4:$L$17,5,0)</f>
        <v>1.0120000000000005</v>
      </c>
    </row>
    <row r="74" spans="1:15" x14ac:dyDescent="0.25">
      <c r="A74" t="s">
        <v>27</v>
      </c>
      <c r="B74">
        <f>-VLOOKUP(B$63,Data!$G$4:$L$17,5,0) + VLOOKUP($A74,Data!$G$4:$L$17,5,0)</f>
        <v>2.0600000000000023</v>
      </c>
      <c r="C74">
        <f>-VLOOKUP(C$63,Data!$G$4:$L$17,5,0) + VLOOKUP($A74,Data!$G$4:$L$17,5,0)</f>
        <v>1.1880000000000024</v>
      </c>
      <c r="D74">
        <f>-VLOOKUP(D$63,Data!$G$4:$L$17,5,0) + VLOOKUP($A74,Data!$G$4:$L$17,5,0)</f>
        <v>1.2860000000000014</v>
      </c>
      <c r="E74">
        <f>-VLOOKUP(E$63,Data!$G$4:$L$17,5,0) + VLOOKUP($A74,Data!$G$4:$L$17,5,0)</f>
        <v>1.3120000000000047</v>
      </c>
      <c r="F74">
        <f>-VLOOKUP(F$63,Data!$G$4:$L$17,5,0) + VLOOKUP($A74,Data!$G$4:$L$17,5,0)</f>
        <v>7.8000000000002956E-2</v>
      </c>
      <c r="G74">
        <f>-VLOOKUP(G$63,Data!$G$4:$L$17,5,0) + VLOOKUP($A74,Data!$G$4:$L$17,5,0)</f>
        <v>0.40600000000009828</v>
      </c>
      <c r="H74">
        <f>-VLOOKUP(H$63,Data!$G$4:$L$17,5,0) + VLOOKUP($A74,Data!$G$4:$L$17,5,0)</f>
        <v>0.4480000000000004</v>
      </c>
      <c r="I74">
        <f>-VLOOKUP(I$63,Data!$G$4:$L$17,5,0) + VLOOKUP($A74,Data!$G$4:$L$17,5,0)</f>
        <v>2.0000000000003126E-2</v>
      </c>
      <c r="J74">
        <f>-VLOOKUP(J$63,Data!$G$4:$L$17,5,0) + VLOOKUP($A74,Data!$G$4:$L$17,5,0)</f>
        <v>-0.91599999999999682</v>
      </c>
      <c r="K74">
        <f>-VLOOKUP(K$63,Data!$G$4:$L$17,5,0) + VLOOKUP($A74,Data!$G$4:$L$17,5,0)</f>
        <v>0.3680000000000021</v>
      </c>
      <c r="L74">
        <f>-VLOOKUP(L$63,Data!$G$4:$L$17,5,0) + VLOOKUP($A74,Data!$G$4:$L$17,5,0)</f>
        <v>0</v>
      </c>
      <c r="M74">
        <f>-VLOOKUP(M$63,Data!$G$4:$L$17,5,0) + VLOOKUP($A74,Data!$G$4:$L$17,5,0)</f>
        <v>-3.0000000000001137E-2</v>
      </c>
      <c r="N74">
        <f>-VLOOKUP(N$63,Data!$G$4:$L$17,5,0) + VLOOKUP($A74,Data!$G$4:$L$17,5,0)</f>
        <v>-0.45599999999999596</v>
      </c>
      <c r="O74">
        <f>-VLOOKUP(O$63,Data!$G$4:$L$17,5,0) + VLOOKUP($A74,Data!$G$4:$L$17,5,0)</f>
        <v>1.3800000000000026</v>
      </c>
    </row>
    <row r="75" spans="1:15" x14ac:dyDescent="0.25">
      <c r="A75" t="s">
        <v>28</v>
      </c>
      <c r="B75">
        <f>-VLOOKUP(B$63,Data!$G$4:$L$17,5,0) + VLOOKUP($A75,Data!$G$4:$L$17,5,0)</f>
        <v>2.0900000000000034</v>
      </c>
      <c r="C75">
        <f>-VLOOKUP(C$63,Data!$G$4:$L$17,5,0) + VLOOKUP($A75,Data!$G$4:$L$17,5,0)</f>
        <v>1.2180000000000035</v>
      </c>
      <c r="D75">
        <f>-VLOOKUP(D$63,Data!$G$4:$L$17,5,0) + VLOOKUP($A75,Data!$G$4:$L$17,5,0)</f>
        <v>1.3160000000000025</v>
      </c>
      <c r="E75">
        <f>-VLOOKUP(E$63,Data!$G$4:$L$17,5,0) + VLOOKUP($A75,Data!$G$4:$L$17,5,0)</f>
        <v>1.3420000000000059</v>
      </c>
      <c r="F75">
        <f>-VLOOKUP(F$63,Data!$G$4:$L$17,5,0) + VLOOKUP($A75,Data!$G$4:$L$17,5,0)</f>
        <v>0.10800000000000409</v>
      </c>
      <c r="G75">
        <f>-VLOOKUP(G$63,Data!$G$4:$L$17,5,0) + VLOOKUP($A75,Data!$G$4:$L$17,5,0)</f>
        <v>0.43600000000009942</v>
      </c>
      <c r="H75">
        <f>-VLOOKUP(H$63,Data!$G$4:$L$17,5,0) + VLOOKUP($A75,Data!$G$4:$L$17,5,0)</f>
        <v>0.47800000000000153</v>
      </c>
      <c r="I75">
        <f>-VLOOKUP(I$63,Data!$G$4:$L$17,5,0) + VLOOKUP($A75,Data!$G$4:$L$17,5,0)</f>
        <v>5.0000000000004263E-2</v>
      </c>
      <c r="J75">
        <f>-VLOOKUP(J$63,Data!$G$4:$L$17,5,0) + VLOOKUP($A75,Data!$G$4:$L$17,5,0)</f>
        <v>-0.88599999999999568</v>
      </c>
      <c r="K75">
        <f>-VLOOKUP(K$63,Data!$G$4:$L$17,5,0) + VLOOKUP($A75,Data!$G$4:$L$17,5,0)</f>
        <v>0.39800000000000324</v>
      </c>
      <c r="L75">
        <f>-VLOOKUP(L$63,Data!$G$4:$L$17,5,0) + VLOOKUP($A75,Data!$G$4:$L$17,5,0)</f>
        <v>3.0000000000001137E-2</v>
      </c>
      <c r="M75">
        <f>-VLOOKUP(M$63,Data!$G$4:$L$17,5,0) + VLOOKUP($A75,Data!$G$4:$L$17,5,0)</f>
        <v>0</v>
      </c>
      <c r="N75">
        <f>-VLOOKUP(N$63,Data!$G$4:$L$17,5,0) + VLOOKUP($A75,Data!$G$4:$L$17,5,0)</f>
        <v>-0.42599999999999483</v>
      </c>
      <c r="O75">
        <f>-VLOOKUP(O$63,Data!$G$4:$L$17,5,0) + VLOOKUP($A75,Data!$G$4:$L$17,5,0)</f>
        <v>1.4100000000000037</v>
      </c>
    </row>
    <row r="76" spans="1:15" x14ac:dyDescent="0.25">
      <c r="A76" t="s">
        <v>29</v>
      </c>
      <c r="B76">
        <f>-VLOOKUP(B$63,Data!$G$4:$L$17,5,0) + VLOOKUP($A76,Data!$G$4:$L$17,5,0)</f>
        <v>2.5159999999999982</v>
      </c>
      <c r="C76">
        <f>-VLOOKUP(C$63,Data!$G$4:$L$17,5,0) + VLOOKUP($A76,Data!$G$4:$L$17,5,0)</f>
        <v>1.6439999999999984</v>
      </c>
      <c r="D76">
        <f>-VLOOKUP(D$63,Data!$G$4:$L$17,5,0) + VLOOKUP($A76,Data!$G$4:$L$17,5,0)</f>
        <v>1.7419999999999973</v>
      </c>
      <c r="E76">
        <f>-VLOOKUP(E$63,Data!$G$4:$L$17,5,0) + VLOOKUP($A76,Data!$G$4:$L$17,5,0)</f>
        <v>1.7680000000000007</v>
      </c>
      <c r="F76">
        <f>-VLOOKUP(F$63,Data!$G$4:$L$17,5,0) + VLOOKUP($A76,Data!$G$4:$L$17,5,0)</f>
        <v>0.53399999999999892</v>
      </c>
      <c r="G76">
        <f>-VLOOKUP(G$63,Data!$G$4:$L$17,5,0) + VLOOKUP($A76,Data!$G$4:$L$17,5,0)</f>
        <v>0.86200000000009425</v>
      </c>
      <c r="H76">
        <f>-VLOOKUP(H$63,Data!$G$4:$L$17,5,0) + VLOOKUP($A76,Data!$G$4:$L$17,5,0)</f>
        <v>0.90399999999999636</v>
      </c>
      <c r="I76">
        <f>-VLOOKUP(I$63,Data!$G$4:$L$17,5,0) + VLOOKUP($A76,Data!$G$4:$L$17,5,0)</f>
        <v>0.47599999999999909</v>
      </c>
      <c r="J76">
        <f>-VLOOKUP(J$63,Data!$G$4:$L$17,5,0) + VLOOKUP($A76,Data!$G$4:$L$17,5,0)</f>
        <v>-0.46000000000000085</v>
      </c>
      <c r="K76">
        <f>-VLOOKUP(K$63,Data!$G$4:$L$17,5,0) + VLOOKUP($A76,Data!$G$4:$L$17,5,0)</f>
        <v>0.82399999999999807</v>
      </c>
      <c r="L76">
        <f>-VLOOKUP(L$63,Data!$G$4:$L$17,5,0) + VLOOKUP($A76,Data!$G$4:$L$17,5,0)</f>
        <v>0.45599999999999596</v>
      </c>
      <c r="M76">
        <f>-VLOOKUP(M$63,Data!$G$4:$L$17,5,0) + VLOOKUP($A76,Data!$G$4:$L$17,5,0)</f>
        <v>0.42599999999999483</v>
      </c>
      <c r="N76">
        <f>-VLOOKUP(N$63,Data!$G$4:$L$17,5,0) + VLOOKUP($A76,Data!$G$4:$L$17,5,0)</f>
        <v>0</v>
      </c>
      <c r="O76">
        <f>-VLOOKUP(O$63,Data!$G$4:$L$17,5,0) + VLOOKUP($A76,Data!$G$4:$L$17,5,0)</f>
        <v>1.8359999999999985</v>
      </c>
    </row>
    <row r="77" spans="1:15" x14ac:dyDescent="0.25">
      <c r="A77" t="s">
        <v>30</v>
      </c>
      <c r="B77">
        <f>-VLOOKUP(B$63,Data!$G$4:$L$17,5,0) + VLOOKUP($A77,Data!$G$4:$L$17,5,0)</f>
        <v>0.67999999999999972</v>
      </c>
      <c r="C77">
        <f>-VLOOKUP(C$63,Data!$G$4:$L$17,5,0) + VLOOKUP($A77,Data!$G$4:$L$17,5,0)</f>
        <v>-0.19200000000000017</v>
      </c>
      <c r="D77">
        <f>-VLOOKUP(D$63,Data!$G$4:$L$17,5,0) + VLOOKUP($A77,Data!$G$4:$L$17,5,0)</f>
        <v>-9.4000000000001194E-2</v>
      </c>
      <c r="E77">
        <f>-VLOOKUP(E$63,Data!$G$4:$L$17,5,0) + VLOOKUP($A77,Data!$G$4:$L$17,5,0)</f>
        <v>-6.799999999999784E-2</v>
      </c>
      <c r="F77">
        <f>-VLOOKUP(F$63,Data!$G$4:$L$17,5,0) + VLOOKUP($A77,Data!$G$4:$L$17,5,0)</f>
        <v>-1.3019999999999996</v>
      </c>
      <c r="G77">
        <f>-VLOOKUP(G$63,Data!$G$4:$L$17,5,0) + VLOOKUP($A77,Data!$G$4:$L$17,5,0)</f>
        <v>-0.97399999999990428</v>
      </c>
      <c r="H77">
        <f>-VLOOKUP(H$63,Data!$G$4:$L$17,5,0) + VLOOKUP($A77,Data!$G$4:$L$17,5,0)</f>
        <v>-0.93200000000000216</v>
      </c>
      <c r="I77">
        <f>-VLOOKUP(I$63,Data!$G$4:$L$17,5,0) + VLOOKUP($A77,Data!$G$4:$L$17,5,0)</f>
        <v>-1.3599999999999994</v>
      </c>
      <c r="J77">
        <f>-VLOOKUP(J$63,Data!$G$4:$L$17,5,0) + VLOOKUP($A77,Data!$G$4:$L$17,5,0)</f>
        <v>-2.2959999999999994</v>
      </c>
      <c r="K77">
        <f>-VLOOKUP(K$63,Data!$G$4:$L$17,5,0) + VLOOKUP($A77,Data!$G$4:$L$17,5,0)</f>
        <v>-1.0120000000000005</v>
      </c>
      <c r="L77">
        <f>-VLOOKUP(L$63,Data!$G$4:$L$17,5,0) + VLOOKUP($A77,Data!$G$4:$L$17,5,0)</f>
        <v>-1.3800000000000026</v>
      </c>
      <c r="M77">
        <f>-VLOOKUP(M$63,Data!$G$4:$L$17,5,0) + VLOOKUP($A77,Data!$G$4:$L$17,5,0)</f>
        <v>-1.4100000000000037</v>
      </c>
      <c r="N77">
        <f>-VLOOKUP(N$63,Data!$G$4:$L$17,5,0) + VLOOKUP($A77,Data!$G$4:$L$17,5,0)</f>
        <v>-1.8359999999999985</v>
      </c>
      <c r="O77">
        <f>-VLOOKUP(O$63,Data!$G$4:$L$17,5,0) + VLOOKUP($A77,Data!$G$4:$L$17,5,0)</f>
        <v>0</v>
      </c>
    </row>
    <row r="81" spans="1:15" x14ac:dyDescent="0.25">
      <c r="A81" s="7" t="s">
        <v>34</v>
      </c>
    </row>
    <row r="83" spans="1:15" x14ac:dyDescent="0.25">
      <c r="B83" t="s">
        <v>17</v>
      </c>
      <c r="C83" t="s">
        <v>18</v>
      </c>
      <c r="D83" t="s">
        <v>19</v>
      </c>
      <c r="E83" t="s">
        <v>20</v>
      </c>
      <c r="F83" t="s">
        <v>21</v>
      </c>
      <c r="G83" t="s">
        <v>22</v>
      </c>
      <c r="H83" t="s">
        <v>23</v>
      </c>
      <c r="I83" t="s">
        <v>24</v>
      </c>
      <c r="J83" t="s">
        <v>25</v>
      </c>
      <c r="K83" t="s">
        <v>26</v>
      </c>
      <c r="L83" t="s">
        <v>27</v>
      </c>
      <c r="M83" t="s">
        <v>28</v>
      </c>
      <c r="N83" t="s">
        <v>29</v>
      </c>
      <c r="O83" t="s">
        <v>30</v>
      </c>
    </row>
    <row r="84" spans="1:15" x14ac:dyDescent="0.25">
      <c r="A84" t="s">
        <v>17</v>
      </c>
      <c r="B84">
        <f>-VLOOKUP(B$83,Data!$G$4:$L$17,6,0) + VLOOKUP($A84,Data!$G$4:$L$17,6,0)</f>
        <v>0</v>
      </c>
      <c r="C84">
        <f>-VLOOKUP(C$83,Data!$G$4:$L$17,6,0) + VLOOKUP($A84,Data!$G$4:$L$17,6,0)</f>
        <v>-13596.72</v>
      </c>
      <c r="D84">
        <f>-VLOOKUP(D$83,Data!$G$4:$L$17,6,0) + VLOOKUP($A84,Data!$G$4:$L$17,6,0)</f>
        <v>-2618.5600000000004</v>
      </c>
      <c r="E84">
        <f>-VLOOKUP(E$83,Data!$G$4:$L$17,6,0) + VLOOKUP($A84,Data!$G$4:$L$17,6,0)</f>
        <v>-824.24</v>
      </c>
      <c r="F84">
        <f>-VLOOKUP(F$83,Data!$G$4:$L$17,6,0) + VLOOKUP($A84,Data!$G$4:$L$17,6,0)</f>
        <v>-7446.7199999999993</v>
      </c>
      <c r="G84">
        <f>-VLOOKUP(G$83,Data!$G$4:$L$17,6,0) + VLOOKUP($A84,Data!$G$4:$L$17,6,0)</f>
        <v>-26255.280000000002</v>
      </c>
      <c r="H84">
        <f>-VLOOKUP(H$83,Data!$G$4:$L$17,6,0) + VLOOKUP($A84,Data!$G$4:$L$17,6,0)</f>
        <v>-47310.64</v>
      </c>
      <c r="I84">
        <f>-VLOOKUP(I$83,Data!$G$4:$L$17,6,0) + VLOOKUP($A84,Data!$G$4:$L$17,6,0)</f>
        <v>-27504.400000000001</v>
      </c>
      <c r="J84">
        <f>-VLOOKUP(J$83,Data!$G$4:$L$17,6,0) + VLOOKUP($A84,Data!$G$4:$L$17,6,0)</f>
        <v>-28299.040000000001</v>
      </c>
      <c r="K84">
        <f>-VLOOKUP(K$83,Data!$G$4:$L$17,6,0) + VLOOKUP($A84,Data!$G$4:$L$17,6,0)</f>
        <v>-26953.84</v>
      </c>
      <c r="L84">
        <f>-VLOOKUP(L$83,Data!$G$4:$L$17,6,0) + VLOOKUP($A84,Data!$G$4:$L$17,6,0)</f>
        <v>-5174.96</v>
      </c>
      <c r="M84">
        <f>-VLOOKUP(M$83,Data!$G$4:$L$17,6,0) + VLOOKUP($A84,Data!$G$4:$L$17,6,0)</f>
        <v>-13220.8</v>
      </c>
      <c r="N84">
        <f>-VLOOKUP(N$83,Data!$G$4:$L$17,6,0) + VLOOKUP($A84,Data!$G$4:$L$17,6,0)</f>
        <v>-22107.120000000003</v>
      </c>
      <c r="O84">
        <f>-VLOOKUP(O$83,Data!$G$4:$L$17,6,0) + VLOOKUP($A84,Data!$G$4:$L$17,6,0)</f>
        <v>-1121.92</v>
      </c>
    </row>
    <row r="85" spans="1:15" x14ac:dyDescent="0.25">
      <c r="A85" t="s">
        <v>18</v>
      </c>
      <c r="B85">
        <f>-VLOOKUP(B$83,Data!$G$4:$L$17,6,0) + VLOOKUP($A85,Data!$G$4:$L$17,6,0)</f>
        <v>13596.72</v>
      </c>
      <c r="C85">
        <f>-VLOOKUP(C$83,Data!$G$4:$L$17,6,0) + VLOOKUP($A85,Data!$G$4:$L$17,6,0)</f>
        <v>0</v>
      </c>
      <c r="D85">
        <f>-VLOOKUP(D$83,Data!$G$4:$L$17,6,0) + VLOOKUP($A85,Data!$G$4:$L$17,6,0)</f>
        <v>10978.16</v>
      </c>
      <c r="E85">
        <f>-VLOOKUP(E$83,Data!$G$4:$L$17,6,0) + VLOOKUP($A85,Data!$G$4:$L$17,6,0)</f>
        <v>12772.48</v>
      </c>
      <c r="F85">
        <f>-VLOOKUP(F$83,Data!$G$4:$L$17,6,0) + VLOOKUP($A85,Data!$G$4:$L$17,6,0)</f>
        <v>6150</v>
      </c>
      <c r="G85">
        <f>-VLOOKUP(G$83,Data!$G$4:$L$17,6,0) + VLOOKUP($A85,Data!$G$4:$L$17,6,0)</f>
        <v>-12658.560000000001</v>
      </c>
      <c r="H85">
        <f>-VLOOKUP(H$83,Data!$G$4:$L$17,6,0) + VLOOKUP($A85,Data!$G$4:$L$17,6,0)</f>
        <v>-33713.919999999998</v>
      </c>
      <c r="I85">
        <f>-VLOOKUP(I$83,Data!$G$4:$L$17,6,0) + VLOOKUP($A85,Data!$G$4:$L$17,6,0)</f>
        <v>-13907.68</v>
      </c>
      <c r="J85">
        <f>-VLOOKUP(J$83,Data!$G$4:$L$17,6,0) + VLOOKUP($A85,Data!$G$4:$L$17,6,0)</f>
        <v>-14702.32</v>
      </c>
      <c r="K85">
        <f>-VLOOKUP(K$83,Data!$G$4:$L$17,6,0) + VLOOKUP($A85,Data!$G$4:$L$17,6,0)</f>
        <v>-13357.119999999999</v>
      </c>
      <c r="L85">
        <f>-VLOOKUP(L$83,Data!$G$4:$L$17,6,0) + VLOOKUP($A85,Data!$G$4:$L$17,6,0)</f>
        <v>8421.7599999999984</v>
      </c>
      <c r="M85">
        <f>-VLOOKUP(M$83,Data!$G$4:$L$17,6,0) + VLOOKUP($A85,Data!$G$4:$L$17,6,0)</f>
        <v>375.92000000000007</v>
      </c>
      <c r="N85">
        <f>-VLOOKUP(N$83,Data!$G$4:$L$17,6,0) + VLOOKUP($A85,Data!$G$4:$L$17,6,0)</f>
        <v>-8510.4000000000015</v>
      </c>
      <c r="O85">
        <f>-VLOOKUP(O$83,Data!$G$4:$L$17,6,0) + VLOOKUP($A85,Data!$G$4:$L$17,6,0)</f>
        <v>12474.8</v>
      </c>
    </row>
    <row r="86" spans="1:15" x14ac:dyDescent="0.25">
      <c r="A86" t="s">
        <v>19</v>
      </c>
      <c r="B86">
        <f>-VLOOKUP(B$83,Data!$G$4:$L$17,6,0) + VLOOKUP($A86,Data!$G$4:$L$17,6,0)</f>
        <v>2618.5600000000004</v>
      </c>
      <c r="C86">
        <f>-VLOOKUP(C$83,Data!$G$4:$L$17,6,0) + VLOOKUP($A86,Data!$G$4:$L$17,6,0)</f>
        <v>-10978.16</v>
      </c>
      <c r="D86">
        <f>-VLOOKUP(D$83,Data!$G$4:$L$17,6,0) + VLOOKUP($A86,Data!$G$4:$L$17,6,0)</f>
        <v>0</v>
      </c>
      <c r="E86">
        <f>-VLOOKUP(E$83,Data!$G$4:$L$17,6,0) + VLOOKUP($A86,Data!$G$4:$L$17,6,0)</f>
        <v>1794.3200000000002</v>
      </c>
      <c r="F86">
        <f>-VLOOKUP(F$83,Data!$G$4:$L$17,6,0) + VLOOKUP($A86,Data!$G$4:$L$17,6,0)</f>
        <v>-4828.16</v>
      </c>
      <c r="G86">
        <f>-VLOOKUP(G$83,Data!$G$4:$L$17,6,0) + VLOOKUP($A86,Data!$G$4:$L$17,6,0)</f>
        <v>-23636.720000000001</v>
      </c>
      <c r="H86">
        <f>-VLOOKUP(H$83,Data!$G$4:$L$17,6,0) + VLOOKUP($A86,Data!$G$4:$L$17,6,0)</f>
        <v>-44692.08</v>
      </c>
      <c r="I86">
        <f>-VLOOKUP(I$83,Data!$G$4:$L$17,6,0) + VLOOKUP($A86,Data!$G$4:$L$17,6,0)</f>
        <v>-24885.84</v>
      </c>
      <c r="J86">
        <f>-VLOOKUP(J$83,Data!$G$4:$L$17,6,0) + VLOOKUP($A86,Data!$G$4:$L$17,6,0)</f>
        <v>-25680.48</v>
      </c>
      <c r="K86">
        <f>-VLOOKUP(K$83,Data!$G$4:$L$17,6,0) + VLOOKUP($A86,Data!$G$4:$L$17,6,0)</f>
        <v>-24335.279999999999</v>
      </c>
      <c r="L86">
        <f>-VLOOKUP(L$83,Data!$G$4:$L$17,6,0) + VLOOKUP($A86,Data!$G$4:$L$17,6,0)</f>
        <v>-2556.4</v>
      </c>
      <c r="M86">
        <f>-VLOOKUP(M$83,Data!$G$4:$L$17,6,0) + VLOOKUP($A86,Data!$G$4:$L$17,6,0)</f>
        <v>-10602.24</v>
      </c>
      <c r="N86">
        <f>-VLOOKUP(N$83,Data!$G$4:$L$17,6,0) + VLOOKUP($A86,Data!$G$4:$L$17,6,0)</f>
        <v>-19488.560000000001</v>
      </c>
      <c r="O86">
        <f>-VLOOKUP(O$83,Data!$G$4:$L$17,6,0) + VLOOKUP($A86,Data!$G$4:$L$17,6,0)</f>
        <v>1496.64</v>
      </c>
    </row>
    <row r="87" spans="1:15" x14ac:dyDescent="0.25">
      <c r="A87" t="s">
        <v>20</v>
      </c>
      <c r="B87">
        <f>-VLOOKUP(B$83,Data!$G$4:$L$17,6,0) + VLOOKUP($A87,Data!$G$4:$L$17,6,0)</f>
        <v>824.24</v>
      </c>
      <c r="C87">
        <f>-VLOOKUP(C$83,Data!$G$4:$L$17,6,0) + VLOOKUP($A87,Data!$G$4:$L$17,6,0)</f>
        <v>-12772.48</v>
      </c>
      <c r="D87">
        <f>-VLOOKUP(D$83,Data!$G$4:$L$17,6,0) + VLOOKUP($A87,Data!$G$4:$L$17,6,0)</f>
        <v>-1794.3200000000002</v>
      </c>
      <c r="E87">
        <f>-VLOOKUP(E$83,Data!$G$4:$L$17,6,0) + VLOOKUP($A87,Data!$G$4:$L$17,6,0)</f>
        <v>0</v>
      </c>
      <c r="F87">
        <f>-VLOOKUP(F$83,Data!$G$4:$L$17,6,0) + VLOOKUP($A87,Data!$G$4:$L$17,6,0)</f>
        <v>-6622.48</v>
      </c>
      <c r="G87">
        <f>-VLOOKUP(G$83,Data!$G$4:$L$17,6,0) + VLOOKUP($A87,Data!$G$4:$L$17,6,0)</f>
        <v>-25431.040000000001</v>
      </c>
      <c r="H87">
        <f>-VLOOKUP(H$83,Data!$G$4:$L$17,6,0) + VLOOKUP($A87,Data!$G$4:$L$17,6,0)</f>
        <v>-46486.400000000001</v>
      </c>
      <c r="I87">
        <f>-VLOOKUP(I$83,Data!$G$4:$L$17,6,0) + VLOOKUP($A87,Data!$G$4:$L$17,6,0)</f>
        <v>-26680.16</v>
      </c>
      <c r="J87">
        <f>-VLOOKUP(J$83,Data!$G$4:$L$17,6,0) + VLOOKUP($A87,Data!$G$4:$L$17,6,0)</f>
        <v>-27474.799999999999</v>
      </c>
      <c r="K87">
        <f>-VLOOKUP(K$83,Data!$G$4:$L$17,6,0) + VLOOKUP($A87,Data!$G$4:$L$17,6,0)</f>
        <v>-26129.599999999999</v>
      </c>
      <c r="L87">
        <f>-VLOOKUP(L$83,Data!$G$4:$L$17,6,0) + VLOOKUP($A87,Data!$G$4:$L$17,6,0)</f>
        <v>-4350.72</v>
      </c>
      <c r="M87">
        <f>-VLOOKUP(M$83,Data!$G$4:$L$17,6,0) + VLOOKUP($A87,Data!$G$4:$L$17,6,0)</f>
        <v>-12396.56</v>
      </c>
      <c r="N87">
        <f>-VLOOKUP(N$83,Data!$G$4:$L$17,6,0) + VLOOKUP($A87,Data!$G$4:$L$17,6,0)</f>
        <v>-21282.880000000001</v>
      </c>
      <c r="O87">
        <f>-VLOOKUP(O$83,Data!$G$4:$L$17,6,0) + VLOOKUP($A87,Data!$G$4:$L$17,6,0)</f>
        <v>-297.68000000000006</v>
      </c>
    </row>
    <row r="88" spans="1:15" x14ac:dyDescent="0.25">
      <c r="A88" t="s">
        <v>21</v>
      </c>
      <c r="B88">
        <f>-VLOOKUP(B$83,Data!$G$4:$L$17,6,0) + VLOOKUP($A88,Data!$G$4:$L$17,6,0)</f>
        <v>7446.7199999999993</v>
      </c>
      <c r="C88">
        <f>-VLOOKUP(C$83,Data!$G$4:$L$17,6,0) + VLOOKUP($A88,Data!$G$4:$L$17,6,0)</f>
        <v>-6150</v>
      </c>
      <c r="D88">
        <f>-VLOOKUP(D$83,Data!$G$4:$L$17,6,0) + VLOOKUP($A88,Data!$G$4:$L$17,6,0)</f>
        <v>4828.16</v>
      </c>
      <c r="E88">
        <f>-VLOOKUP(E$83,Data!$G$4:$L$17,6,0) + VLOOKUP($A88,Data!$G$4:$L$17,6,0)</f>
        <v>6622.48</v>
      </c>
      <c r="F88">
        <f>-VLOOKUP(F$83,Data!$G$4:$L$17,6,0) + VLOOKUP($A88,Data!$G$4:$L$17,6,0)</f>
        <v>0</v>
      </c>
      <c r="G88">
        <f>-VLOOKUP(G$83,Data!$G$4:$L$17,6,0) + VLOOKUP($A88,Data!$G$4:$L$17,6,0)</f>
        <v>-18808.560000000001</v>
      </c>
      <c r="H88">
        <f>-VLOOKUP(H$83,Data!$G$4:$L$17,6,0) + VLOOKUP($A88,Data!$G$4:$L$17,6,0)</f>
        <v>-39863.919999999998</v>
      </c>
      <c r="I88">
        <f>-VLOOKUP(I$83,Data!$G$4:$L$17,6,0) + VLOOKUP($A88,Data!$G$4:$L$17,6,0)</f>
        <v>-20057.68</v>
      </c>
      <c r="J88">
        <f>-VLOOKUP(J$83,Data!$G$4:$L$17,6,0) + VLOOKUP($A88,Data!$G$4:$L$17,6,0)</f>
        <v>-20852.32</v>
      </c>
      <c r="K88">
        <f>-VLOOKUP(K$83,Data!$G$4:$L$17,6,0) + VLOOKUP($A88,Data!$G$4:$L$17,6,0)</f>
        <v>-19507.12</v>
      </c>
      <c r="L88">
        <f>-VLOOKUP(L$83,Data!$G$4:$L$17,6,0) + VLOOKUP($A88,Data!$G$4:$L$17,6,0)</f>
        <v>2271.7599999999993</v>
      </c>
      <c r="M88">
        <f>-VLOOKUP(M$83,Data!$G$4:$L$17,6,0) + VLOOKUP($A88,Data!$G$4:$L$17,6,0)</f>
        <v>-5774.08</v>
      </c>
      <c r="N88">
        <f>-VLOOKUP(N$83,Data!$G$4:$L$17,6,0) + VLOOKUP($A88,Data!$G$4:$L$17,6,0)</f>
        <v>-14660.400000000001</v>
      </c>
      <c r="O88">
        <f>-VLOOKUP(O$83,Data!$G$4:$L$17,6,0) + VLOOKUP($A88,Data!$G$4:$L$17,6,0)</f>
        <v>6324.7999999999993</v>
      </c>
    </row>
    <row r="89" spans="1:15" x14ac:dyDescent="0.25">
      <c r="A89" t="s">
        <v>22</v>
      </c>
      <c r="B89">
        <f>-VLOOKUP(B$83,Data!$G$4:$L$17,6,0) + VLOOKUP($A89,Data!$G$4:$L$17,6,0)</f>
        <v>26255.280000000002</v>
      </c>
      <c r="C89">
        <f>-VLOOKUP(C$83,Data!$G$4:$L$17,6,0) + VLOOKUP($A89,Data!$G$4:$L$17,6,0)</f>
        <v>12658.560000000001</v>
      </c>
      <c r="D89">
        <f>-VLOOKUP(D$83,Data!$G$4:$L$17,6,0) + VLOOKUP($A89,Data!$G$4:$L$17,6,0)</f>
        <v>23636.720000000001</v>
      </c>
      <c r="E89">
        <f>-VLOOKUP(E$83,Data!$G$4:$L$17,6,0) + VLOOKUP($A89,Data!$G$4:$L$17,6,0)</f>
        <v>25431.040000000001</v>
      </c>
      <c r="F89">
        <f>-VLOOKUP(F$83,Data!$G$4:$L$17,6,0) + VLOOKUP($A89,Data!$G$4:$L$17,6,0)</f>
        <v>18808.560000000001</v>
      </c>
      <c r="G89">
        <f>-VLOOKUP(G$83,Data!$G$4:$L$17,6,0) + VLOOKUP($A89,Data!$G$4:$L$17,6,0)</f>
        <v>0</v>
      </c>
      <c r="H89">
        <f>-VLOOKUP(H$83,Data!$G$4:$L$17,6,0) + VLOOKUP($A89,Data!$G$4:$L$17,6,0)</f>
        <v>-21055.360000000001</v>
      </c>
      <c r="I89">
        <f>-VLOOKUP(I$83,Data!$G$4:$L$17,6,0) + VLOOKUP($A89,Data!$G$4:$L$17,6,0)</f>
        <v>-1249.119999999999</v>
      </c>
      <c r="J89">
        <f>-VLOOKUP(J$83,Data!$G$4:$L$17,6,0) + VLOOKUP($A89,Data!$G$4:$L$17,6,0)</f>
        <v>-2043.7599999999984</v>
      </c>
      <c r="K89">
        <f>-VLOOKUP(K$83,Data!$G$4:$L$17,6,0) + VLOOKUP($A89,Data!$G$4:$L$17,6,0)</f>
        <v>-698.55999999999767</v>
      </c>
      <c r="L89">
        <f>-VLOOKUP(L$83,Data!$G$4:$L$17,6,0) + VLOOKUP($A89,Data!$G$4:$L$17,6,0)</f>
        <v>21080.32</v>
      </c>
      <c r="M89">
        <f>-VLOOKUP(M$83,Data!$G$4:$L$17,6,0) + VLOOKUP($A89,Data!$G$4:$L$17,6,0)</f>
        <v>13034.480000000001</v>
      </c>
      <c r="N89">
        <f>-VLOOKUP(N$83,Data!$G$4:$L$17,6,0) + VLOOKUP($A89,Data!$G$4:$L$17,6,0)</f>
        <v>4148.16</v>
      </c>
      <c r="O89">
        <f>-VLOOKUP(O$83,Data!$G$4:$L$17,6,0) + VLOOKUP($A89,Data!$G$4:$L$17,6,0)</f>
        <v>25133.360000000001</v>
      </c>
    </row>
    <row r="90" spans="1:15" x14ac:dyDescent="0.25">
      <c r="A90" t="s">
        <v>23</v>
      </c>
      <c r="B90">
        <f>-VLOOKUP(B$83,Data!$G$4:$L$17,6,0) + VLOOKUP($A90,Data!$G$4:$L$17,6,0)</f>
        <v>47310.64</v>
      </c>
      <c r="C90">
        <f>-VLOOKUP(C$83,Data!$G$4:$L$17,6,0) + VLOOKUP($A90,Data!$G$4:$L$17,6,0)</f>
        <v>33713.919999999998</v>
      </c>
      <c r="D90">
        <f>-VLOOKUP(D$83,Data!$G$4:$L$17,6,0) + VLOOKUP($A90,Data!$G$4:$L$17,6,0)</f>
        <v>44692.08</v>
      </c>
      <c r="E90">
        <f>-VLOOKUP(E$83,Data!$G$4:$L$17,6,0) + VLOOKUP($A90,Data!$G$4:$L$17,6,0)</f>
        <v>46486.400000000001</v>
      </c>
      <c r="F90">
        <f>-VLOOKUP(F$83,Data!$G$4:$L$17,6,0) + VLOOKUP($A90,Data!$G$4:$L$17,6,0)</f>
        <v>39863.919999999998</v>
      </c>
      <c r="G90">
        <f>-VLOOKUP(G$83,Data!$G$4:$L$17,6,0) + VLOOKUP($A90,Data!$G$4:$L$17,6,0)</f>
        <v>21055.360000000001</v>
      </c>
      <c r="H90">
        <f>-VLOOKUP(H$83,Data!$G$4:$L$17,6,0) + VLOOKUP($A90,Data!$G$4:$L$17,6,0)</f>
        <v>0</v>
      </c>
      <c r="I90">
        <f>-VLOOKUP(I$83,Data!$G$4:$L$17,6,0) + VLOOKUP($A90,Data!$G$4:$L$17,6,0)</f>
        <v>19806.240000000002</v>
      </c>
      <c r="J90">
        <f>-VLOOKUP(J$83,Data!$G$4:$L$17,6,0) + VLOOKUP($A90,Data!$G$4:$L$17,6,0)</f>
        <v>19011.600000000002</v>
      </c>
      <c r="K90">
        <f>-VLOOKUP(K$83,Data!$G$4:$L$17,6,0) + VLOOKUP($A90,Data!$G$4:$L$17,6,0)</f>
        <v>20356.800000000003</v>
      </c>
      <c r="L90">
        <f>-VLOOKUP(L$83,Data!$G$4:$L$17,6,0) + VLOOKUP($A90,Data!$G$4:$L$17,6,0)</f>
        <v>42135.68</v>
      </c>
      <c r="M90">
        <f>-VLOOKUP(M$83,Data!$G$4:$L$17,6,0) + VLOOKUP($A90,Data!$G$4:$L$17,6,0)</f>
        <v>34089.840000000004</v>
      </c>
      <c r="N90">
        <f>-VLOOKUP(N$83,Data!$G$4:$L$17,6,0) + VLOOKUP($A90,Data!$G$4:$L$17,6,0)</f>
        <v>25203.52</v>
      </c>
      <c r="O90">
        <f>-VLOOKUP(O$83,Data!$G$4:$L$17,6,0) + VLOOKUP($A90,Data!$G$4:$L$17,6,0)</f>
        <v>46188.72</v>
      </c>
    </row>
    <row r="91" spans="1:15" x14ac:dyDescent="0.25">
      <c r="A91" t="s">
        <v>24</v>
      </c>
      <c r="B91">
        <f>-VLOOKUP(B$83,Data!$G$4:$L$17,6,0) + VLOOKUP($A91,Data!$G$4:$L$17,6,0)</f>
        <v>27504.400000000001</v>
      </c>
      <c r="C91">
        <f>-VLOOKUP(C$83,Data!$G$4:$L$17,6,0) + VLOOKUP($A91,Data!$G$4:$L$17,6,0)</f>
        <v>13907.68</v>
      </c>
      <c r="D91">
        <f>-VLOOKUP(D$83,Data!$G$4:$L$17,6,0) + VLOOKUP($A91,Data!$G$4:$L$17,6,0)</f>
        <v>24885.84</v>
      </c>
      <c r="E91">
        <f>-VLOOKUP(E$83,Data!$G$4:$L$17,6,0) + VLOOKUP($A91,Data!$G$4:$L$17,6,0)</f>
        <v>26680.16</v>
      </c>
      <c r="F91">
        <f>-VLOOKUP(F$83,Data!$G$4:$L$17,6,0) + VLOOKUP($A91,Data!$G$4:$L$17,6,0)</f>
        <v>20057.68</v>
      </c>
      <c r="G91">
        <f>-VLOOKUP(G$83,Data!$G$4:$L$17,6,0) + VLOOKUP($A91,Data!$G$4:$L$17,6,0)</f>
        <v>1249.119999999999</v>
      </c>
      <c r="H91">
        <f>-VLOOKUP(H$83,Data!$G$4:$L$17,6,0) + VLOOKUP($A91,Data!$G$4:$L$17,6,0)</f>
        <v>-19806.240000000002</v>
      </c>
      <c r="I91">
        <f>-VLOOKUP(I$83,Data!$G$4:$L$17,6,0) + VLOOKUP($A91,Data!$G$4:$L$17,6,0)</f>
        <v>0</v>
      </c>
      <c r="J91">
        <f>-VLOOKUP(J$83,Data!$G$4:$L$17,6,0) + VLOOKUP($A91,Data!$G$4:$L$17,6,0)</f>
        <v>-794.63999999999942</v>
      </c>
      <c r="K91">
        <f>-VLOOKUP(K$83,Data!$G$4:$L$17,6,0) + VLOOKUP($A91,Data!$G$4:$L$17,6,0)</f>
        <v>550.56000000000131</v>
      </c>
      <c r="L91">
        <f>-VLOOKUP(L$83,Data!$G$4:$L$17,6,0) + VLOOKUP($A91,Data!$G$4:$L$17,6,0)</f>
        <v>22329.439999999999</v>
      </c>
      <c r="M91">
        <f>-VLOOKUP(M$83,Data!$G$4:$L$17,6,0) + VLOOKUP($A91,Data!$G$4:$L$17,6,0)</f>
        <v>14283.6</v>
      </c>
      <c r="N91">
        <f>-VLOOKUP(N$83,Data!$G$4:$L$17,6,0) + VLOOKUP($A91,Data!$G$4:$L$17,6,0)</f>
        <v>5397.2799999999988</v>
      </c>
      <c r="O91">
        <f>-VLOOKUP(O$83,Data!$G$4:$L$17,6,0) + VLOOKUP($A91,Data!$G$4:$L$17,6,0)</f>
        <v>26382.48</v>
      </c>
    </row>
    <row r="92" spans="1:15" x14ac:dyDescent="0.25">
      <c r="A92" t="s">
        <v>25</v>
      </c>
      <c r="B92">
        <f>-VLOOKUP(B$83,Data!$G$4:$L$17,6,0) + VLOOKUP($A92,Data!$G$4:$L$17,6,0)</f>
        <v>28299.040000000001</v>
      </c>
      <c r="C92">
        <f>-VLOOKUP(C$83,Data!$G$4:$L$17,6,0) + VLOOKUP($A92,Data!$G$4:$L$17,6,0)</f>
        <v>14702.32</v>
      </c>
      <c r="D92">
        <f>-VLOOKUP(D$83,Data!$G$4:$L$17,6,0) + VLOOKUP($A92,Data!$G$4:$L$17,6,0)</f>
        <v>25680.48</v>
      </c>
      <c r="E92">
        <f>-VLOOKUP(E$83,Data!$G$4:$L$17,6,0) + VLOOKUP($A92,Data!$G$4:$L$17,6,0)</f>
        <v>27474.799999999999</v>
      </c>
      <c r="F92">
        <f>-VLOOKUP(F$83,Data!$G$4:$L$17,6,0) + VLOOKUP($A92,Data!$G$4:$L$17,6,0)</f>
        <v>20852.32</v>
      </c>
      <c r="G92">
        <f>-VLOOKUP(G$83,Data!$G$4:$L$17,6,0) + VLOOKUP($A92,Data!$G$4:$L$17,6,0)</f>
        <v>2043.7599999999984</v>
      </c>
      <c r="H92">
        <f>-VLOOKUP(H$83,Data!$G$4:$L$17,6,0) + VLOOKUP($A92,Data!$G$4:$L$17,6,0)</f>
        <v>-19011.600000000002</v>
      </c>
      <c r="I92">
        <f>-VLOOKUP(I$83,Data!$G$4:$L$17,6,0) + VLOOKUP($A92,Data!$G$4:$L$17,6,0)</f>
        <v>794.63999999999942</v>
      </c>
      <c r="J92">
        <f>-VLOOKUP(J$83,Data!$G$4:$L$17,6,0) + VLOOKUP($A92,Data!$G$4:$L$17,6,0)</f>
        <v>0</v>
      </c>
      <c r="K92">
        <f>-VLOOKUP(K$83,Data!$G$4:$L$17,6,0) + VLOOKUP($A92,Data!$G$4:$L$17,6,0)</f>
        <v>1345.2000000000007</v>
      </c>
      <c r="L92">
        <f>-VLOOKUP(L$83,Data!$G$4:$L$17,6,0) + VLOOKUP($A92,Data!$G$4:$L$17,6,0)</f>
        <v>23124.079999999998</v>
      </c>
      <c r="M92">
        <f>-VLOOKUP(M$83,Data!$G$4:$L$17,6,0) + VLOOKUP($A92,Data!$G$4:$L$17,6,0)</f>
        <v>15078.24</v>
      </c>
      <c r="N92">
        <f>-VLOOKUP(N$83,Data!$G$4:$L$17,6,0) + VLOOKUP($A92,Data!$G$4:$L$17,6,0)</f>
        <v>6191.9199999999983</v>
      </c>
      <c r="O92">
        <f>-VLOOKUP(O$83,Data!$G$4:$L$17,6,0) + VLOOKUP($A92,Data!$G$4:$L$17,6,0)</f>
        <v>27177.119999999999</v>
      </c>
    </row>
    <row r="93" spans="1:15" x14ac:dyDescent="0.25">
      <c r="A93" t="s">
        <v>26</v>
      </c>
      <c r="B93">
        <f>-VLOOKUP(B$83,Data!$G$4:$L$17,6,0) + VLOOKUP($A93,Data!$G$4:$L$17,6,0)</f>
        <v>26953.84</v>
      </c>
      <c r="C93">
        <f>-VLOOKUP(C$83,Data!$G$4:$L$17,6,0) + VLOOKUP($A93,Data!$G$4:$L$17,6,0)</f>
        <v>13357.119999999999</v>
      </c>
      <c r="D93">
        <f>-VLOOKUP(D$83,Data!$G$4:$L$17,6,0) + VLOOKUP($A93,Data!$G$4:$L$17,6,0)</f>
        <v>24335.279999999999</v>
      </c>
      <c r="E93">
        <f>-VLOOKUP(E$83,Data!$G$4:$L$17,6,0) + VLOOKUP($A93,Data!$G$4:$L$17,6,0)</f>
        <v>26129.599999999999</v>
      </c>
      <c r="F93">
        <f>-VLOOKUP(F$83,Data!$G$4:$L$17,6,0) + VLOOKUP($A93,Data!$G$4:$L$17,6,0)</f>
        <v>19507.12</v>
      </c>
      <c r="G93">
        <f>-VLOOKUP(G$83,Data!$G$4:$L$17,6,0) + VLOOKUP($A93,Data!$G$4:$L$17,6,0)</f>
        <v>698.55999999999767</v>
      </c>
      <c r="H93">
        <f>-VLOOKUP(H$83,Data!$G$4:$L$17,6,0) + VLOOKUP($A93,Data!$G$4:$L$17,6,0)</f>
        <v>-20356.800000000003</v>
      </c>
      <c r="I93">
        <f>-VLOOKUP(I$83,Data!$G$4:$L$17,6,0) + VLOOKUP($A93,Data!$G$4:$L$17,6,0)</f>
        <v>-550.56000000000131</v>
      </c>
      <c r="J93">
        <f>-VLOOKUP(J$83,Data!$G$4:$L$17,6,0) + VLOOKUP($A93,Data!$G$4:$L$17,6,0)</f>
        <v>-1345.2000000000007</v>
      </c>
      <c r="K93">
        <f>-VLOOKUP(K$83,Data!$G$4:$L$17,6,0) + VLOOKUP($A93,Data!$G$4:$L$17,6,0)</f>
        <v>0</v>
      </c>
      <c r="L93">
        <f>-VLOOKUP(L$83,Data!$G$4:$L$17,6,0) + VLOOKUP($A93,Data!$G$4:$L$17,6,0)</f>
        <v>21778.879999999997</v>
      </c>
      <c r="M93">
        <f>-VLOOKUP(M$83,Data!$G$4:$L$17,6,0) + VLOOKUP($A93,Data!$G$4:$L$17,6,0)</f>
        <v>13733.039999999999</v>
      </c>
      <c r="N93">
        <f>-VLOOKUP(N$83,Data!$G$4:$L$17,6,0) + VLOOKUP($A93,Data!$G$4:$L$17,6,0)</f>
        <v>4846.7199999999975</v>
      </c>
      <c r="O93">
        <f>-VLOOKUP(O$83,Data!$G$4:$L$17,6,0) + VLOOKUP($A93,Data!$G$4:$L$17,6,0)</f>
        <v>25831.919999999998</v>
      </c>
    </row>
    <row r="94" spans="1:15" x14ac:dyDescent="0.25">
      <c r="A94" t="s">
        <v>27</v>
      </c>
      <c r="B94">
        <f>-VLOOKUP(B$83,Data!$G$4:$L$17,6,0) + VLOOKUP($A94,Data!$G$4:$L$17,6,0)</f>
        <v>5174.96</v>
      </c>
      <c r="C94">
        <f>-VLOOKUP(C$83,Data!$G$4:$L$17,6,0) + VLOOKUP($A94,Data!$G$4:$L$17,6,0)</f>
        <v>-8421.7599999999984</v>
      </c>
      <c r="D94">
        <f>-VLOOKUP(D$83,Data!$G$4:$L$17,6,0) + VLOOKUP($A94,Data!$G$4:$L$17,6,0)</f>
        <v>2556.4</v>
      </c>
      <c r="E94">
        <f>-VLOOKUP(E$83,Data!$G$4:$L$17,6,0) + VLOOKUP($A94,Data!$G$4:$L$17,6,0)</f>
        <v>4350.72</v>
      </c>
      <c r="F94">
        <f>-VLOOKUP(F$83,Data!$G$4:$L$17,6,0) + VLOOKUP($A94,Data!$G$4:$L$17,6,0)</f>
        <v>-2271.7599999999993</v>
      </c>
      <c r="G94">
        <f>-VLOOKUP(G$83,Data!$G$4:$L$17,6,0) + VLOOKUP($A94,Data!$G$4:$L$17,6,0)</f>
        <v>-21080.32</v>
      </c>
      <c r="H94">
        <f>-VLOOKUP(H$83,Data!$G$4:$L$17,6,0) + VLOOKUP($A94,Data!$G$4:$L$17,6,0)</f>
        <v>-42135.68</v>
      </c>
      <c r="I94">
        <f>-VLOOKUP(I$83,Data!$G$4:$L$17,6,0) + VLOOKUP($A94,Data!$G$4:$L$17,6,0)</f>
        <v>-22329.439999999999</v>
      </c>
      <c r="J94">
        <f>-VLOOKUP(J$83,Data!$G$4:$L$17,6,0) + VLOOKUP($A94,Data!$G$4:$L$17,6,0)</f>
        <v>-23124.079999999998</v>
      </c>
      <c r="K94">
        <f>-VLOOKUP(K$83,Data!$G$4:$L$17,6,0) + VLOOKUP($A94,Data!$G$4:$L$17,6,0)</f>
        <v>-21778.879999999997</v>
      </c>
      <c r="L94">
        <f>-VLOOKUP(L$83,Data!$G$4:$L$17,6,0) + VLOOKUP($A94,Data!$G$4:$L$17,6,0)</f>
        <v>0</v>
      </c>
      <c r="M94">
        <f>-VLOOKUP(M$83,Data!$G$4:$L$17,6,0) + VLOOKUP($A94,Data!$G$4:$L$17,6,0)</f>
        <v>-8045.8399999999992</v>
      </c>
      <c r="N94">
        <f>-VLOOKUP(N$83,Data!$G$4:$L$17,6,0) + VLOOKUP($A94,Data!$G$4:$L$17,6,0)</f>
        <v>-16932.16</v>
      </c>
      <c r="O94">
        <f>-VLOOKUP(O$83,Data!$G$4:$L$17,6,0) + VLOOKUP($A94,Data!$G$4:$L$17,6,0)</f>
        <v>4053.04</v>
      </c>
    </row>
    <row r="95" spans="1:15" x14ac:dyDescent="0.25">
      <c r="A95" t="s">
        <v>28</v>
      </c>
      <c r="B95">
        <f>-VLOOKUP(B$83,Data!$G$4:$L$17,6,0) + VLOOKUP($A95,Data!$G$4:$L$17,6,0)</f>
        <v>13220.8</v>
      </c>
      <c r="C95">
        <f>-VLOOKUP(C$83,Data!$G$4:$L$17,6,0) + VLOOKUP($A95,Data!$G$4:$L$17,6,0)</f>
        <v>-375.92000000000007</v>
      </c>
      <c r="D95">
        <f>-VLOOKUP(D$83,Data!$G$4:$L$17,6,0) + VLOOKUP($A95,Data!$G$4:$L$17,6,0)</f>
        <v>10602.24</v>
      </c>
      <c r="E95">
        <f>-VLOOKUP(E$83,Data!$G$4:$L$17,6,0) + VLOOKUP($A95,Data!$G$4:$L$17,6,0)</f>
        <v>12396.56</v>
      </c>
      <c r="F95">
        <f>-VLOOKUP(F$83,Data!$G$4:$L$17,6,0) + VLOOKUP($A95,Data!$G$4:$L$17,6,0)</f>
        <v>5774.08</v>
      </c>
      <c r="G95">
        <f>-VLOOKUP(G$83,Data!$G$4:$L$17,6,0) + VLOOKUP($A95,Data!$G$4:$L$17,6,0)</f>
        <v>-13034.480000000001</v>
      </c>
      <c r="H95">
        <f>-VLOOKUP(H$83,Data!$G$4:$L$17,6,0) + VLOOKUP($A95,Data!$G$4:$L$17,6,0)</f>
        <v>-34089.840000000004</v>
      </c>
      <c r="I95">
        <f>-VLOOKUP(I$83,Data!$G$4:$L$17,6,0) + VLOOKUP($A95,Data!$G$4:$L$17,6,0)</f>
        <v>-14283.6</v>
      </c>
      <c r="J95">
        <f>-VLOOKUP(J$83,Data!$G$4:$L$17,6,0) + VLOOKUP($A95,Data!$G$4:$L$17,6,0)</f>
        <v>-15078.24</v>
      </c>
      <c r="K95">
        <f>-VLOOKUP(K$83,Data!$G$4:$L$17,6,0) + VLOOKUP($A95,Data!$G$4:$L$17,6,0)</f>
        <v>-13733.039999999999</v>
      </c>
      <c r="L95">
        <f>-VLOOKUP(L$83,Data!$G$4:$L$17,6,0) + VLOOKUP($A95,Data!$G$4:$L$17,6,0)</f>
        <v>8045.8399999999992</v>
      </c>
      <c r="M95">
        <f>-VLOOKUP(M$83,Data!$G$4:$L$17,6,0) + VLOOKUP($A95,Data!$G$4:$L$17,6,0)</f>
        <v>0</v>
      </c>
      <c r="N95">
        <f>-VLOOKUP(N$83,Data!$G$4:$L$17,6,0) + VLOOKUP($A95,Data!$G$4:$L$17,6,0)</f>
        <v>-8886.3200000000015</v>
      </c>
      <c r="O95">
        <f>-VLOOKUP(O$83,Data!$G$4:$L$17,6,0) + VLOOKUP($A95,Data!$G$4:$L$17,6,0)</f>
        <v>12098.88</v>
      </c>
    </row>
    <row r="96" spans="1:15" x14ac:dyDescent="0.25">
      <c r="A96" t="s">
        <v>29</v>
      </c>
      <c r="B96">
        <f>-VLOOKUP(B$83,Data!$G$4:$L$17,6,0) + VLOOKUP($A96,Data!$G$4:$L$17,6,0)</f>
        <v>22107.120000000003</v>
      </c>
      <c r="C96">
        <f>-VLOOKUP(C$83,Data!$G$4:$L$17,6,0) + VLOOKUP($A96,Data!$G$4:$L$17,6,0)</f>
        <v>8510.4000000000015</v>
      </c>
      <c r="D96">
        <f>-VLOOKUP(D$83,Data!$G$4:$L$17,6,0) + VLOOKUP($A96,Data!$G$4:$L$17,6,0)</f>
        <v>19488.560000000001</v>
      </c>
      <c r="E96">
        <f>-VLOOKUP(E$83,Data!$G$4:$L$17,6,0) + VLOOKUP($A96,Data!$G$4:$L$17,6,0)</f>
        <v>21282.880000000001</v>
      </c>
      <c r="F96">
        <f>-VLOOKUP(F$83,Data!$G$4:$L$17,6,0) + VLOOKUP($A96,Data!$G$4:$L$17,6,0)</f>
        <v>14660.400000000001</v>
      </c>
      <c r="G96">
        <f>-VLOOKUP(G$83,Data!$G$4:$L$17,6,0) + VLOOKUP($A96,Data!$G$4:$L$17,6,0)</f>
        <v>-4148.16</v>
      </c>
      <c r="H96">
        <f>-VLOOKUP(H$83,Data!$G$4:$L$17,6,0) + VLOOKUP($A96,Data!$G$4:$L$17,6,0)</f>
        <v>-25203.52</v>
      </c>
      <c r="I96">
        <f>-VLOOKUP(I$83,Data!$G$4:$L$17,6,0) + VLOOKUP($A96,Data!$G$4:$L$17,6,0)</f>
        <v>-5397.2799999999988</v>
      </c>
      <c r="J96">
        <f>-VLOOKUP(J$83,Data!$G$4:$L$17,6,0) + VLOOKUP($A96,Data!$G$4:$L$17,6,0)</f>
        <v>-6191.9199999999983</v>
      </c>
      <c r="K96">
        <f>-VLOOKUP(K$83,Data!$G$4:$L$17,6,0) + VLOOKUP($A96,Data!$G$4:$L$17,6,0)</f>
        <v>-4846.7199999999975</v>
      </c>
      <c r="L96">
        <f>-VLOOKUP(L$83,Data!$G$4:$L$17,6,0) + VLOOKUP($A96,Data!$G$4:$L$17,6,0)</f>
        <v>16932.16</v>
      </c>
      <c r="M96">
        <f>-VLOOKUP(M$83,Data!$G$4:$L$17,6,0) + VLOOKUP($A96,Data!$G$4:$L$17,6,0)</f>
        <v>8886.3200000000015</v>
      </c>
      <c r="N96">
        <f>-VLOOKUP(N$83,Data!$G$4:$L$17,6,0) + VLOOKUP($A96,Data!$G$4:$L$17,6,0)</f>
        <v>0</v>
      </c>
      <c r="O96">
        <f>-VLOOKUP(O$83,Data!$G$4:$L$17,6,0) + VLOOKUP($A96,Data!$G$4:$L$17,6,0)</f>
        <v>20985.200000000001</v>
      </c>
    </row>
    <row r="97" spans="1:15" x14ac:dyDescent="0.25">
      <c r="A97" t="s">
        <v>30</v>
      </c>
      <c r="B97">
        <f>-VLOOKUP(B$83,Data!$G$4:$L$17,6,0) + VLOOKUP($A97,Data!$G$4:$L$17,6,0)</f>
        <v>1121.92</v>
      </c>
      <c r="C97">
        <f>-VLOOKUP(C$83,Data!$G$4:$L$17,6,0) + VLOOKUP($A97,Data!$G$4:$L$17,6,0)</f>
        <v>-12474.8</v>
      </c>
      <c r="D97">
        <f>-VLOOKUP(D$83,Data!$G$4:$L$17,6,0) + VLOOKUP($A97,Data!$G$4:$L$17,6,0)</f>
        <v>-1496.64</v>
      </c>
      <c r="E97">
        <f>-VLOOKUP(E$83,Data!$G$4:$L$17,6,0) + VLOOKUP($A97,Data!$G$4:$L$17,6,0)</f>
        <v>297.68000000000006</v>
      </c>
      <c r="F97">
        <f>-VLOOKUP(F$83,Data!$G$4:$L$17,6,0) + VLOOKUP($A97,Data!$G$4:$L$17,6,0)</f>
        <v>-6324.7999999999993</v>
      </c>
      <c r="G97">
        <f>-VLOOKUP(G$83,Data!$G$4:$L$17,6,0) + VLOOKUP($A97,Data!$G$4:$L$17,6,0)</f>
        <v>-25133.360000000001</v>
      </c>
      <c r="H97">
        <f>-VLOOKUP(H$83,Data!$G$4:$L$17,6,0) + VLOOKUP($A97,Data!$G$4:$L$17,6,0)</f>
        <v>-46188.72</v>
      </c>
      <c r="I97">
        <f>-VLOOKUP(I$83,Data!$G$4:$L$17,6,0) + VLOOKUP($A97,Data!$G$4:$L$17,6,0)</f>
        <v>-26382.48</v>
      </c>
      <c r="J97">
        <f>-VLOOKUP(J$83,Data!$G$4:$L$17,6,0) + VLOOKUP($A97,Data!$G$4:$L$17,6,0)</f>
        <v>-27177.119999999999</v>
      </c>
      <c r="K97">
        <f>-VLOOKUP(K$83,Data!$G$4:$L$17,6,0) + VLOOKUP($A97,Data!$G$4:$L$17,6,0)</f>
        <v>-25831.919999999998</v>
      </c>
      <c r="L97">
        <f>-VLOOKUP(L$83,Data!$G$4:$L$17,6,0) + VLOOKUP($A97,Data!$G$4:$L$17,6,0)</f>
        <v>-4053.04</v>
      </c>
      <c r="M97">
        <f>-VLOOKUP(M$83,Data!$G$4:$L$17,6,0) + VLOOKUP($A97,Data!$G$4:$L$17,6,0)</f>
        <v>-12098.88</v>
      </c>
      <c r="N97">
        <f>-VLOOKUP(N$83,Data!$G$4:$L$17,6,0) + VLOOKUP($A97,Data!$G$4:$L$17,6,0)</f>
        <v>-20985.200000000001</v>
      </c>
      <c r="O97">
        <f>-VLOOKUP(O$83,Data!$G$4:$L$17,6,0) + VLOOKUP($A97,Data!$G$4:$L$17,6,0)</f>
        <v>0</v>
      </c>
    </row>
    <row r="101" spans="1:15" x14ac:dyDescent="0.25">
      <c r="A101" s="7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AF161"/>
  <sheetViews>
    <sheetView tabSelected="1" topLeftCell="M13" zoomScale="80" zoomScaleNormal="80" workbookViewId="0">
      <selection activeCell="S42" sqref="S42:AE42"/>
    </sheetView>
  </sheetViews>
  <sheetFormatPr defaultColWidth="11.6640625" defaultRowHeight="13.2" x14ac:dyDescent="0.25"/>
  <cols>
    <col min="1" max="1" width="18.109375" customWidth="1"/>
    <col min="2" max="3" width="18.21875" customWidth="1"/>
    <col min="5" max="5" width="12.77734375" customWidth="1"/>
    <col min="6" max="6" width="15.109375" customWidth="1"/>
    <col min="12" max="12" width="16.5546875" customWidth="1"/>
    <col min="13" max="13" width="16.88671875" customWidth="1"/>
    <col min="18" max="18" width="17.77734375" customWidth="1"/>
    <col min="29" max="29" width="15.6640625" customWidth="1"/>
    <col min="30" max="30" width="15.88671875" customWidth="1"/>
  </cols>
  <sheetData>
    <row r="3" spans="1:15" x14ac:dyDescent="0.25">
      <c r="B3" s="7" t="s">
        <v>14</v>
      </c>
      <c r="C3" s="7" t="s">
        <v>15</v>
      </c>
      <c r="D3" s="7" t="s">
        <v>1</v>
      </c>
      <c r="E3" s="7" t="s">
        <v>36</v>
      </c>
      <c r="F3" s="7" t="s">
        <v>16</v>
      </c>
      <c r="G3" s="7"/>
      <c r="H3" s="7"/>
      <c r="I3" s="7"/>
      <c r="J3" s="7"/>
      <c r="K3" s="7"/>
      <c r="L3" s="7"/>
      <c r="M3" s="7"/>
      <c r="N3" s="7"/>
      <c r="O3" s="7"/>
    </row>
    <row r="4" spans="1:15" x14ac:dyDescent="0.25">
      <c r="A4" s="1" t="s">
        <v>4</v>
      </c>
      <c r="B4" s="6">
        <v>100</v>
      </c>
      <c r="C4" s="6">
        <v>0.3</v>
      </c>
      <c r="D4" s="6">
        <v>20</v>
      </c>
      <c r="E4" s="9">
        <v>1</v>
      </c>
      <c r="F4" s="6">
        <v>1000</v>
      </c>
      <c r="G4" s="6"/>
      <c r="H4" s="6"/>
      <c r="I4" s="6"/>
      <c r="J4" s="6"/>
      <c r="K4" s="6"/>
      <c r="L4" s="6"/>
      <c r="M4" s="6"/>
      <c r="N4" s="6"/>
      <c r="O4" s="6"/>
    </row>
    <row r="5" spans="1:15" x14ac:dyDescent="0.25">
      <c r="A5" s="1" t="s">
        <v>10</v>
      </c>
      <c r="B5" s="6">
        <v>500</v>
      </c>
      <c r="C5" s="6">
        <v>0.7</v>
      </c>
      <c r="D5" s="6">
        <v>80</v>
      </c>
      <c r="E5" s="6">
        <v>5</v>
      </c>
      <c r="F5" s="6">
        <v>10000</v>
      </c>
      <c r="G5" s="6"/>
      <c r="H5" s="6"/>
      <c r="I5" s="6"/>
      <c r="J5" s="6"/>
      <c r="K5" s="6"/>
      <c r="L5" s="6"/>
      <c r="M5" s="6"/>
      <c r="N5" s="6"/>
      <c r="O5" s="6"/>
    </row>
    <row r="6" spans="1:15" x14ac:dyDescent="0.25">
      <c r="A6" s="1" t="s">
        <v>5</v>
      </c>
      <c r="B6" s="6">
        <f>1/10</f>
        <v>0.1</v>
      </c>
      <c r="C6" s="6">
        <f>3/10</f>
        <v>0.3</v>
      </c>
      <c r="D6" s="6">
        <f>3/10</f>
        <v>0.3</v>
      </c>
      <c r="E6" s="6">
        <f>1/10</f>
        <v>0.1</v>
      </c>
      <c r="F6" s="6">
        <f>2/10</f>
        <v>0.2</v>
      </c>
      <c r="G6" s="6"/>
      <c r="H6" s="6"/>
      <c r="I6" s="6"/>
      <c r="J6" s="6"/>
      <c r="K6" s="6"/>
      <c r="L6" s="6"/>
      <c r="M6" s="6"/>
      <c r="N6" s="6"/>
      <c r="O6" s="6"/>
    </row>
    <row r="7" spans="1:15" x14ac:dyDescent="0.25">
      <c r="A7" s="1" t="s">
        <v>6</v>
      </c>
      <c r="B7" s="6">
        <f>0.8</f>
        <v>0.8</v>
      </c>
      <c r="C7" s="6"/>
      <c r="D7" s="6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25">
      <c r="A9" s="1" t="s">
        <v>7</v>
      </c>
      <c r="B9" s="8" t="s">
        <v>17</v>
      </c>
      <c r="C9" s="8"/>
      <c r="D9" s="8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x14ac:dyDescent="0.25">
      <c r="B10" s="8" t="s">
        <v>18</v>
      </c>
      <c r="C10" s="8"/>
      <c r="D10" s="8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x14ac:dyDescent="0.25">
      <c r="B11" s="8" t="s">
        <v>19</v>
      </c>
      <c r="C11" s="8"/>
      <c r="D11" s="9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25">
      <c r="B12" s="8" t="s">
        <v>20</v>
      </c>
      <c r="C12" s="8"/>
      <c r="D12" s="9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x14ac:dyDescent="0.25">
      <c r="B13" s="8" t="s">
        <v>21</v>
      </c>
      <c r="C13" s="8"/>
      <c r="D13" s="9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25">
      <c r="B14" s="8" t="s">
        <v>22</v>
      </c>
      <c r="C14" s="8"/>
      <c r="D14" s="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5">
      <c r="B15" s="8" t="s">
        <v>23</v>
      </c>
      <c r="C15" s="8"/>
      <c r="D15" s="9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25">
      <c r="B16" s="8" t="s">
        <v>24</v>
      </c>
      <c r="C16" s="8"/>
      <c r="D16" s="9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32" x14ac:dyDescent="0.25">
      <c r="B17" s="8" t="s">
        <v>25</v>
      </c>
      <c r="C17" s="8"/>
      <c r="D17" s="9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32" x14ac:dyDescent="0.25">
      <c r="B18" s="8" t="s">
        <v>26</v>
      </c>
      <c r="C18" s="8"/>
      <c r="D18" s="9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32" x14ac:dyDescent="0.25">
      <c r="B19" s="8" t="s">
        <v>27</v>
      </c>
      <c r="C19" s="8"/>
      <c r="D19" s="9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32" x14ac:dyDescent="0.25">
      <c r="B20" s="8" t="s">
        <v>28</v>
      </c>
      <c r="C20" s="8"/>
      <c r="D20" s="9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32" x14ac:dyDescent="0.25">
      <c r="B21" s="8" t="s">
        <v>29</v>
      </c>
      <c r="C21" s="8"/>
      <c r="D21" s="9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32" x14ac:dyDescent="0.25">
      <c r="B22" s="8" t="s">
        <v>30</v>
      </c>
      <c r="C22" s="8"/>
      <c r="D22" s="9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32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32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32" x14ac:dyDescent="0.25">
      <c r="A25" s="1" t="s">
        <v>11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R25" s="10" t="s">
        <v>12</v>
      </c>
      <c r="S25" s="3"/>
      <c r="T25" s="3"/>
      <c r="U25" s="3"/>
      <c r="V25" s="3"/>
      <c r="W25" s="3"/>
      <c r="X25" s="3"/>
    </row>
    <row r="26" spans="1:32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S26" s="3"/>
      <c r="T26" s="3"/>
      <c r="U26" s="3"/>
      <c r="V26" s="3"/>
      <c r="W26" s="3"/>
      <c r="X26" s="3"/>
    </row>
    <row r="27" spans="1:32" x14ac:dyDescent="0.25">
      <c r="B27" t="str">
        <f>A28</f>
        <v xml:space="preserve">C </v>
      </c>
      <c r="C27" t="str">
        <f>A29</f>
        <v xml:space="preserve">C# </v>
      </c>
      <c r="D27" t="str">
        <f>A30</f>
        <v xml:space="preserve">C++ </v>
      </c>
      <c r="E27" t="str">
        <f>A31</f>
        <v xml:space="preserve">Go </v>
      </c>
      <c r="F27" t="str">
        <f>A32</f>
        <v xml:space="preserve">Haskell </v>
      </c>
      <c r="G27" t="str">
        <f>A33</f>
        <v xml:space="preserve">Java </v>
      </c>
      <c r="H27" t="str">
        <f>A34</f>
        <v xml:space="preserve">JavaScript </v>
      </c>
      <c r="I27" t="str">
        <f>A35</f>
        <v xml:space="preserve">Kotlin </v>
      </c>
      <c r="J27" t="str">
        <f>A36</f>
        <v xml:space="preserve">PHP </v>
      </c>
      <c r="K27" t="str">
        <f>A37</f>
        <v xml:space="preserve">Prolog </v>
      </c>
      <c r="L27" t="str">
        <f>A38</f>
        <v xml:space="preserve">Python Compilled </v>
      </c>
      <c r="M27" t="str">
        <f>A39</f>
        <v xml:space="preserve">Python Interpreted </v>
      </c>
      <c r="N27" t="str">
        <f>A40</f>
        <v xml:space="preserve">Ruby </v>
      </c>
      <c r="O27" t="str">
        <f>A41</f>
        <v xml:space="preserve">Rust </v>
      </c>
      <c r="S27" s="3" t="s">
        <v>17</v>
      </c>
      <c r="T27" s="3" t="s">
        <v>18</v>
      </c>
      <c r="U27" s="3" t="s">
        <v>19</v>
      </c>
      <c r="V27" s="3" t="s">
        <v>20</v>
      </c>
      <c r="W27" s="3" t="s">
        <v>21</v>
      </c>
      <c r="X27" s="3" t="s">
        <v>22</v>
      </c>
      <c r="Y27" t="s">
        <v>23</v>
      </c>
      <c r="Z27" t="s">
        <v>24</v>
      </c>
      <c r="AA27" t="s">
        <v>25</v>
      </c>
      <c r="AB27" t="s">
        <v>26</v>
      </c>
      <c r="AC27" t="s">
        <v>27</v>
      </c>
      <c r="AD27" t="s">
        <v>28</v>
      </c>
      <c r="AE27" t="s">
        <v>29</v>
      </c>
      <c r="AF27" t="s">
        <v>30</v>
      </c>
    </row>
    <row r="28" spans="1:32" x14ac:dyDescent="0.25">
      <c r="A28" t="str">
        <f t="shared" ref="A28:A33" si="0">B9</f>
        <v xml:space="preserve">C </v>
      </c>
      <c r="B28" s="3"/>
      <c r="C28" s="3">
        <f>C48*(1-MAX(T68,T90,T108,T128,T148))</f>
        <v>1</v>
      </c>
      <c r="D28" s="3">
        <f t="shared" ref="D28:O28" si="1">D48*(1-MAX(U68,U90,U108,U128,U148))</f>
        <v>1</v>
      </c>
      <c r="E28" s="3">
        <f t="shared" si="1"/>
        <v>0.89999999999999991</v>
      </c>
      <c r="F28" s="3">
        <f t="shared" si="1"/>
        <v>0</v>
      </c>
      <c r="G28" s="3">
        <f t="shared" si="1"/>
        <v>1</v>
      </c>
      <c r="H28" s="3">
        <f t="shared" si="1"/>
        <v>0.89999999999999991</v>
      </c>
      <c r="I28" s="3">
        <f t="shared" si="1"/>
        <v>0.89999999999999991</v>
      </c>
      <c r="J28" s="3">
        <f t="shared" si="1"/>
        <v>1</v>
      </c>
      <c r="K28" s="3">
        <f t="shared" si="1"/>
        <v>0.89999999999999991</v>
      </c>
      <c r="L28" s="3">
        <f t="shared" si="1"/>
        <v>0</v>
      </c>
      <c r="M28" s="3">
        <f t="shared" si="1"/>
        <v>0</v>
      </c>
      <c r="N28" s="3">
        <f t="shared" si="1"/>
        <v>0.89999999999999991</v>
      </c>
      <c r="O28" s="3">
        <f t="shared" si="1"/>
        <v>0.89999999999999991</v>
      </c>
      <c r="P28" s="3"/>
      <c r="R28" t="s">
        <v>17</v>
      </c>
      <c r="S28" s="3" t="str">
        <f>IF(B28&gt;=$B$7,1,"")</f>
        <v/>
      </c>
      <c r="T28" s="3">
        <f>IF(C28&gt;=$B$7,1,"")</f>
        <v>1</v>
      </c>
      <c r="U28" s="3">
        <f t="shared" ref="U28:AF28" si="2">IF(D28&gt;=$B$7,1,"")</f>
        <v>1</v>
      </c>
      <c r="V28" s="3">
        <f t="shared" si="2"/>
        <v>1</v>
      </c>
      <c r="W28" s="3" t="str">
        <f t="shared" si="2"/>
        <v/>
      </c>
      <c r="X28" s="3">
        <f t="shared" si="2"/>
        <v>1</v>
      </c>
      <c r="Y28" s="3">
        <f t="shared" si="2"/>
        <v>1</v>
      </c>
      <c r="Z28" s="3">
        <f t="shared" si="2"/>
        <v>1</v>
      </c>
      <c r="AA28" s="3">
        <f t="shared" si="2"/>
        <v>1</v>
      </c>
      <c r="AB28" s="3">
        <f t="shared" si="2"/>
        <v>1</v>
      </c>
      <c r="AC28" s="3" t="str">
        <f t="shared" si="2"/>
        <v/>
      </c>
      <c r="AD28" s="3" t="str">
        <f t="shared" si="2"/>
        <v/>
      </c>
      <c r="AE28" s="3">
        <f t="shared" si="2"/>
        <v>1</v>
      </c>
      <c r="AF28" s="3">
        <f t="shared" si="2"/>
        <v>1</v>
      </c>
    </row>
    <row r="29" spans="1:32" x14ac:dyDescent="0.25">
      <c r="A29" t="str">
        <f t="shared" si="0"/>
        <v xml:space="preserve">C# </v>
      </c>
      <c r="B29" s="3">
        <f t="shared" ref="B29:C41" si="3">B49*(1-MAX(S69,S91,S109,S129,S149))</f>
        <v>0</v>
      </c>
      <c r="C29" s="3"/>
      <c r="D29" s="3">
        <f t="shared" ref="D29:D41" si="4">D49*(1-MAX(U69,U91,U109,U129,U149))</f>
        <v>0</v>
      </c>
      <c r="E29" s="3">
        <f t="shared" ref="E29:E41" si="5">E49*(1-MAX(V69,V91,V109,V129,V149))</f>
        <v>0</v>
      </c>
      <c r="F29" s="3">
        <f t="shared" ref="F29:F41" si="6">F49*(1-MAX(W69,W91,W109,W129,W149))</f>
        <v>0</v>
      </c>
      <c r="G29" s="3">
        <f t="shared" ref="G29:G41" si="7">G49*(1-MAX(X69,X91,X109,X129,X149))</f>
        <v>0.89999999999999991</v>
      </c>
      <c r="H29" s="3">
        <f t="shared" ref="H29:H41" si="8">H49*(1-MAX(Y69,Y91,Y109,Y129,Y149))</f>
        <v>0</v>
      </c>
      <c r="I29" s="3">
        <f t="shared" ref="I29:I41" si="9">I49*(1-MAX(Z69,Z91,Z109,Z129,Z149))</f>
        <v>0</v>
      </c>
      <c r="J29" s="3">
        <f t="shared" ref="J29:J41" si="10">J49*(1-MAX(AA69,AA91,AA109,AA129,AA149))</f>
        <v>0.89999999999999991</v>
      </c>
      <c r="K29" s="3">
        <f t="shared" ref="K29:K41" si="11">K49*(1-MAX(AB69,AB91,AB109,AB129,AB149))</f>
        <v>0</v>
      </c>
      <c r="L29" s="3">
        <f t="shared" ref="L29:L41" si="12">L49*(1-MAX(AC69,AC91,AC109,AC129,AC149))</f>
        <v>0</v>
      </c>
      <c r="M29" s="3">
        <f t="shared" ref="M29:M41" si="13">M49*(1-MAX(AD69,AD91,AD109,AD129,AD149))</f>
        <v>0</v>
      </c>
      <c r="N29" s="3">
        <f t="shared" ref="N29:N41" si="14">N49*(1-MAX(AE69,AE91,AE109,AE129,AE149))</f>
        <v>0</v>
      </c>
      <c r="O29" s="3">
        <f t="shared" ref="O29:O40" si="15">O49*(1-MAX(AF69,AF91,AF109,AF129,AF149))</f>
        <v>0</v>
      </c>
      <c r="P29" s="3"/>
      <c r="R29" t="s">
        <v>18</v>
      </c>
      <c r="S29" s="3" t="str">
        <f t="shared" ref="S29:S41" si="16">IF(B29&gt;=$B$7,1,"")</f>
        <v/>
      </c>
      <c r="T29" s="3" t="str">
        <f t="shared" ref="T29:T41" si="17">IF(C29&gt;=$B$7,1,"")</f>
        <v/>
      </c>
      <c r="U29" s="3" t="str">
        <f t="shared" ref="U29:U41" si="18">IF(D29&gt;=$B$7,1,"")</f>
        <v/>
      </c>
      <c r="V29" s="3" t="str">
        <f t="shared" ref="V29:V41" si="19">IF(E29&gt;=$B$7,1,"")</f>
        <v/>
      </c>
      <c r="W29" s="3" t="str">
        <f t="shared" ref="W29:W41" si="20">IF(F29&gt;=$B$7,1,"")</f>
        <v/>
      </c>
      <c r="X29" s="3">
        <f t="shared" ref="X29:X41" si="21">IF(G29&gt;=$B$7,1,"")</f>
        <v>1</v>
      </c>
      <c r="Y29" s="3" t="str">
        <f t="shared" ref="Y29:Y41" si="22">IF(H29&gt;=$B$7,1,"")</f>
        <v/>
      </c>
      <c r="Z29" s="3" t="str">
        <f t="shared" ref="Z29:Z41" si="23">IF(I29&gt;=$B$7,1,"")</f>
        <v/>
      </c>
      <c r="AA29" s="3">
        <f t="shared" ref="AA29:AA41" si="24">IF(J29&gt;=$B$7,1,"")</f>
        <v>1</v>
      </c>
      <c r="AB29" s="3" t="str">
        <f t="shared" ref="AB29:AB41" si="25">IF(K29&gt;=$B$7,1,"")</f>
        <v/>
      </c>
      <c r="AC29" s="3" t="str">
        <f t="shared" ref="AC29:AC41" si="26">IF(L29&gt;=$B$7,1,"")</f>
        <v/>
      </c>
      <c r="AD29" s="3" t="str">
        <f t="shared" ref="AD29:AD41" si="27">IF(M29&gt;=$B$7,1,"")</f>
        <v/>
      </c>
      <c r="AE29" s="3" t="str">
        <f t="shared" ref="AE29:AE41" si="28">IF(N29&gt;=$B$7,1,"")</f>
        <v/>
      </c>
      <c r="AF29" s="3" t="str">
        <f t="shared" ref="AF29:AF41" si="29">IF(O29&gt;=$B$7,1,"")</f>
        <v/>
      </c>
    </row>
    <row r="30" spans="1:32" x14ac:dyDescent="0.25">
      <c r="A30" t="str">
        <f t="shared" si="0"/>
        <v xml:space="preserve">C++ </v>
      </c>
      <c r="B30" s="3">
        <f t="shared" si="3"/>
        <v>0.79999999999999993</v>
      </c>
      <c r="C30" s="3">
        <f t="shared" si="3"/>
        <v>1</v>
      </c>
      <c r="D30" s="3"/>
      <c r="E30" s="3">
        <f t="shared" si="5"/>
        <v>0.79999999999999993</v>
      </c>
      <c r="F30" s="3">
        <f t="shared" si="6"/>
        <v>0</v>
      </c>
      <c r="G30" s="3">
        <f t="shared" si="7"/>
        <v>1</v>
      </c>
      <c r="H30" s="3">
        <f t="shared" si="8"/>
        <v>0.89999999999999991</v>
      </c>
      <c r="I30" s="3">
        <f t="shared" si="9"/>
        <v>0.89999999999999991</v>
      </c>
      <c r="J30" s="3">
        <f t="shared" si="10"/>
        <v>1</v>
      </c>
      <c r="K30" s="3">
        <f t="shared" si="11"/>
        <v>0.89999999999999991</v>
      </c>
      <c r="L30" s="3">
        <f t="shared" si="12"/>
        <v>0.89999999999999991</v>
      </c>
      <c r="M30" s="3">
        <f t="shared" si="13"/>
        <v>0.89999999999999991</v>
      </c>
      <c r="N30" s="3">
        <f t="shared" si="14"/>
        <v>0.89999999999999991</v>
      </c>
      <c r="O30" s="3">
        <f t="shared" si="15"/>
        <v>0.7</v>
      </c>
      <c r="P30" s="3"/>
      <c r="R30" t="s">
        <v>19</v>
      </c>
      <c r="S30" s="3">
        <f t="shared" si="16"/>
        <v>1</v>
      </c>
      <c r="T30" s="3">
        <f t="shared" si="17"/>
        <v>1</v>
      </c>
      <c r="U30" s="3" t="str">
        <f t="shared" si="18"/>
        <v/>
      </c>
      <c r="V30" s="3">
        <f t="shared" si="19"/>
        <v>1</v>
      </c>
      <c r="W30" s="3" t="str">
        <f t="shared" si="20"/>
        <v/>
      </c>
      <c r="X30" s="3">
        <f t="shared" si="21"/>
        <v>1</v>
      </c>
      <c r="Y30" s="3">
        <f t="shared" si="22"/>
        <v>1</v>
      </c>
      <c r="Z30" s="3">
        <f t="shared" si="23"/>
        <v>1</v>
      </c>
      <c r="AA30" s="3">
        <f t="shared" si="24"/>
        <v>1</v>
      </c>
      <c r="AB30" s="3">
        <f t="shared" si="25"/>
        <v>1</v>
      </c>
      <c r="AC30" s="3">
        <f>IF(L30&gt;=$B$7,1,"")</f>
        <v>1</v>
      </c>
      <c r="AD30" s="3">
        <f t="shared" si="27"/>
        <v>1</v>
      </c>
      <c r="AE30" s="3">
        <f t="shared" si="28"/>
        <v>1</v>
      </c>
      <c r="AF30" s="3" t="str">
        <f t="shared" si="29"/>
        <v/>
      </c>
    </row>
    <row r="31" spans="1:32" x14ac:dyDescent="0.25">
      <c r="A31" t="str">
        <f t="shared" si="0"/>
        <v xml:space="preserve">Go </v>
      </c>
      <c r="B31" s="3">
        <f t="shared" si="3"/>
        <v>1</v>
      </c>
      <c r="C31" s="3">
        <f t="shared" si="3"/>
        <v>1</v>
      </c>
      <c r="D31" s="3">
        <f t="shared" si="4"/>
        <v>1</v>
      </c>
      <c r="E31" s="3"/>
      <c r="F31" s="3">
        <f t="shared" si="6"/>
        <v>0.89999999999999991</v>
      </c>
      <c r="G31" s="3">
        <f t="shared" si="7"/>
        <v>1</v>
      </c>
      <c r="H31" s="3">
        <f t="shared" si="8"/>
        <v>1</v>
      </c>
      <c r="I31" s="3">
        <f t="shared" si="9"/>
        <v>1</v>
      </c>
      <c r="J31" s="3">
        <f t="shared" si="10"/>
        <v>1</v>
      </c>
      <c r="K31" s="3">
        <f t="shared" si="11"/>
        <v>0.89999999999999991</v>
      </c>
      <c r="L31" s="3">
        <f t="shared" si="12"/>
        <v>0.89999999999999991</v>
      </c>
      <c r="M31" s="3">
        <f t="shared" si="13"/>
        <v>0.89999999999999991</v>
      </c>
      <c r="N31" s="3">
        <f t="shared" si="14"/>
        <v>0.89999999999999991</v>
      </c>
      <c r="O31" s="3">
        <f t="shared" si="15"/>
        <v>1</v>
      </c>
      <c r="P31" s="3"/>
      <c r="R31" t="s">
        <v>20</v>
      </c>
      <c r="S31" s="3">
        <f t="shared" si="16"/>
        <v>1</v>
      </c>
      <c r="T31" s="3">
        <f t="shared" si="17"/>
        <v>1</v>
      </c>
      <c r="U31" s="3">
        <f t="shared" si="18"/>
        <v>1</v>
      </c>
      <c r="V31" s="3" t="str">
        <f t="shared" si="19"/>
        <v/>
      </c>
      <c r="W31" s="3">
        <f t="shared" si="20"/>
        <v>1</v>
      </c>
      <c r="X31" s="3">
        <f t="shared" si="21"/>
        <v>1</v>
      </c>
      <c r="Y31" s="3">
        <f t="shared" si="22"/>
        <v>1</v>
      </c>
      <c r="Z31" s="3">
        <f t="shared" si="23"/>
        <v>1</v>
      </c>
      <c r="AA31" s="3">
        <f t="shared" si="24"/>
        <v>1</v>
      </c>
      <c r="AB31" s="3">
        <f t="shared" si="25"/>
        <v>1</v>
      </c>
      <c r="AC31" s="3">
        <f t="shared" si="26"/>
        <v>1</v>
      </c>
      <c r="AD31" s="3">
        <f t="shared" si="27"/>
        <v>1</v>
      </c>
      <c r="AE31" s="3">
        <f t="shared" si="28"/>
        <v>1</v>
      </c>
      <c r="AF31" s="3">
        <f t="shared" si="29"/>
        <v>1</v>
      </c>
    </row>
    <row r="32" spans="1:32" x14ac:dyDescent="0.25">
      <c r="A32" t="str">
        <f t="shared" si="0"/>
        <v xml:space="preserve">Haskell </v>
      </c>
      <c r="B32" s="3">
        <f t="shared" si="3"/>
        <v>0.7</v>
      </c>
      <c r="C32" s="3">
        <f t="shared" si="3"/>
        <v>0.89999999999999991</v>
      </c>
      <c r="D32" s="3">
        <f t="shared" si="4"/>
        <v>0.7</v>
      </c>
      <c r="E32" s="3">
        <f t="shared" si="5"/>
        <v>0.7</v>
      </c>
      <c r="F32" s="3"/>
      <c r="G32" s="3">
        <f t="shared" si="7"/>
        <v>1</v>
      </c>
      <c r="H32" s="3">
        <f t="shared" si="8"/>
        <v>1</v>
      </c>
      <c r="I32" s="3">
        <f t="shared" si="9"/>
        <v>1</v>
      </c>
      <c r="J32" s="3">
        <f t="shared" si="10"/>
        <v>1</v>
      </c>
      <c r="K32" s="3">
        <f t="shared" si="11"/>
        <v>1</v>
      </c>
      <c r="L32" s="3">
        <f t="shared" si="12"/>
        <v>0.79999999999999993</v>
      </c>
      <c r="M32" s="3">
        <f t="shared" si="13"/>
        <v>1</v>
      </c>
      <c r="N32" s="3">
        <f t="shared" si="14"/>
        <v>1</v>
      </c>
      <c r="O32" s="3">
        <f t="shared" si="15"/>
        <v>0.7</v>
      </c>
      <c r="P32" s="3"/>
      <c r="R32" t="s">
        <v>21</v>
      </c>
      <c r="S32" s="3" t="str">
        <f t="shared" si="16"/>
        <v/>
      </c>
      <c r="T32" s="3">
        <f t="shared" si="17"/>
        <v>1</v>
      </c>
      <c r="U32" s="3" t="str">
        <f t="shared" si="18"/>
        <v/>
      </c>
      <c r="V32" s="3" t="str">
        <f t="shared" si="19"/>
        <v/>
      </c>
      <c r="W32" s="3" t="str">
        <f t="shared" si="20"/>
        <v/>
      </c>
      <c r="X32" s="3">
        <f t="shared" si="21"/>
        <v>1</v>
      </c>
      <c r="Y32" s="3">
        <f t="shared" si="22"/>
        <v>1</v>
      </c>
      <c r="Z32" s="3">
        <f t="shared" si="23"/>
        <v>1</v>
      </c>
      <c r="AA32" s="3">
        <f t="shared" si="24"/>
        <v>1</v>
      </c>
      <c r="AB32" s="3">
        <f t="shared" si="25"/>
        <v>1</v>
      </c>
      <c r="AC32" s="3">
        <f t="shared" si="26"/>
        <v>1</v>
      </c>
      <c r="AD32" s="3">
        <f t="shared" si="27"/>
        <v>1</v>
      </c>
      <c r="AE32" s="3">
        <f t="shared" si="28"/>
        <v>1</v>
      </c>
      <c r="AF32" s="3" t="str">
        <f t="shared" si="29"/>
        <v/>
      </c>
    </row>
    <row r="33" spans="1:32" x14ac:dyDescent="0.25">
      <c r="A33" t="str">
        <f t="shared" si="0"/>
        <v xml:space="preserve">Java </v>
      </c>
      <c r="B33" s="3">
        <f t="shared" si="3"/>
        <v>0</v>
      </c>
      <c r="C33" s="3">
        <f t="shared" si="3"/>
        <v>0</v>
      </c>
      <c r="D33" s="3">
        <f t="shared" si="4"/>
        <v>0</v>
      </c>
      <c r="E33" s="3">
        <f t="shared" si="5"/>
        <v>0</v>
      </c>
      <c r="F33" s="3">
        <f t="shared" si="6"/>
        <v>0</v>
      </c>
      <c r="G33" s="3"/>
      <c r="H33" s="3">
        <f t="shared" si="8"/>
        <v>0.60000000000000009</v>
      </c>
      <c r="I33" s="3">
        <f t="shared" si="9"/>
        <v>0.89999999999999991</v>
      </c>
      <c r="J33" s="3">
        <f t="shared" si="10"/>
        <v>1</v>
      </c>
      <c r="K33" s="3">
        <f t="shared" si="11"/>
        <v>0.89999999999999991</v>
      </c>
      <c r="L33" s="3">
        <f t="shared" si="12"/>
        <v>0</v>
      </c>
      <c r="M33" s="3">
        <f t="shared" si="13"/>
        <v>0</v>
      </c>
      <c r="N33" s="3">
        <f t="shared" si="14"/>
        <v>0.7</v>
      </c>
      <c r="O33" s="3">
        <f t="shared" si="15"/>
        <v>0</v>
      </c>
      <c r="P33" s="3"/>
      <c r="R33" t="s">
        <v>22</v>
      </c>
      <c r="S33" s="3" t="str">
        <f t="shared" si="16"/>
        <v/>
      </c>
      <c r="T33" s="3" t="str">
        <f t="shared" si="17"/>
        <v/>
      </c>
      <c r="U33" s="3" t="str">
        <f t="shared" si="18"/>
        <v/>
      </c>
      <c r="V33" s="3" t="str">
        <f t="shared" si="19"/>
        <v/>
      </c>
      <c r="W33" s="3" t="str">
        <f t="shared" si="20"/>
        <v/>
      </c>
      <c r="X33" s="3" t="str">
        <f t="shared" si="21"/>
        <v/>
      </c>
      <c r="Y33" s="3" t="str">
        <f t="shared" si="22"/>
        <v/>
      </c>
      <c r="Z33" s="3">
        <f t="shared" si="23"/>
        <v>1</v>
      </c>
      <c r="AA33" s="3">
        <f t="shared" si="24"/>
        <v>1</v>
      </c>
      <c r="AB33" s="3">
        <f t="shared" si="25"/>
        <v>1</v>
      </c>
      <c r="AC33" s="3" t="str">
        <f t="shared" si="26"/>
        <v/>
      </c>
      <c r="AD33" s="3" t="str">
        <f t="shared" si="27"/>
        <v/>
      </c>
      <c r="AE33" s="3" t="str">
        <f t="shared" si="28"/>
        <v/>
      </c>
      <c r="AF33" s="3" t="str">
        <f t="shared" si="29"/>
        <v/>
      </c>
    </row>
    <row r="34" spans="1:32" x14ac:dyDescent="0.25">
      <c r="A34" t="str">
        <f t="shared" ref="A34:A41" si="30">B15</f>
        <v xml:space="preserve">JavaScript </v>
      </c>
      <c r="B34" s="3">
        <f t="shared" si="3"/>
        <v>0</v>
      </c>
      <c r="C34" s="3">
        <f t="shared" si="3"/>
        <v>0</v>
      </c>
      <c r="D34" s="3">
        <f t="shared" si="4"/>
        <v>0</v>
      </c>
      <c r="E34" s="3">
        <f t="shared" si="5"/>
        <v>0</v>
      </c>
      <c r="F34" s="3">
        <f t="shared" si="6"/>
        <v>0</v>
      </c>
      <c r="G34" s="3">
        <f t="shared" si="7"/>
        <v>0</v>
      </c>
      <c r="H34" s="3"/>
      <c r="I34" s="3">
        <f t="shared" si="9"/>
        <v>0</v>
      </c>
      <c r="J34" s="3">
        <f t="shared" si="10"/>
        <v>0</v>
      </c>
      <c r="K34" s="3">
        <f t="shared" si="11"/>
        <v>0</v>
      </c>
      <c r="L34" s="3">
        <f t="shared" si="12"/>
        <v>0</v>
      </c>
      <c r="M34" s="3">
        <f t="shared" si="13"/>
        <v>0</v>
      </c>
      <c r="N34" s="3">
        <f t="shared" si="14"/>
        <v>0</v>
      </c>
      <c r="O34" s="3">
        <f t="shared" si="15"/>
        <v>0</v>
      </c>
      <c r="P34" s="3"/>
      <c r="R34" t="s">
        <v>23</v>
      </c>
      <c r="S34" s="3" t="str">
        <f t="shared" si="16"/>
        <v/>
      </c>
      <c r="T34" s="3" t="str">
        <f t="shared" si="17"/>
        <v/>
      </c>
      <c r="U34" s="3" t="str">
        <f t="shared" si="18"/>
        <v/>
      </c>
      <c r="V34" s="3" t="str">
        <f t="shared" si="19"/>
        <v/>
      </c>
      <c r="W34" s="3" t="str">
        <f t="shared" si="20"/>
        <v/>
      </c>
      <c r="X34" s="3" t="str">
        <f t="shared" si="21"/>
        <v/>
      </c>
      <c r="Y34" s="3" t="str">
        <f t="shared" si="22"/>
        <v/>
      </c>
      <c r="Z34" s="3" t="str">
        <f t="shared" si="23"/>
        <v/>
      </c>
      <c r="AA34" s="3" t="str">
        <f t="shared" si="24"/>
        <v/>
      </c>
      <c r="AB34" s="3" t="str">
        <f t="shared" si="25"/>
        <v/>
      </c>
      <c r="AC34" s="3" t="str">
        <f t="shared" si="26"/>
        <v/>
      </c>
      <c r="AD34" s="3" t="str">
        <f t="shared" si="27"/>
        <v/>
      </c>
      <c r="AE34" s="3" t="str">
        <f t="shared" si="28"/>
        <v/>
      </c>
      <c r="AF34" s="3" t="str">
        <f t="shared" si="29"/>
        <v/>
      </c>
    </row>
    <row r="35" spans="1:32" x14ac:dyDescent="0.25">
      <c r="A35" t="str">
        <f t="shared" si="30"/>
        <v xml:space="preserve">Kotlin </v>
      </c>
      <c r="B35" s="3">
        <f t="shared" si="3"/>
        <v>0</v>
      </c>
      <c r="C35" s="3">
        <f t="shared" si="3"/>
        <v>0</v>
      </c>
      <c r="D35" s="3">
        <f t="shared" si="4"/>
        <v>0</v>
      </c>
      <c r="E35" s="3">
        <f t="shared" si="5"/>
        <v>0</v>
      </c>
      <c r="F35" s="3">
        <f t="shared" si="6"/>
        <v>0</v>
      </c>
      <c r="G35" s="3">
        <f t="shared" si="7"/>
        <v>0.5</v>
      </c>
      <c r="H35" s="3">
        <f t="shared" si="8"/>
        <v>0.7</v>
      </c>
      <c r="I35" s="3"/>
      <c r="J35" s="3">
        <f t="shared" si="10"/>
        <v>1</v>
      </c>
      <c r="K35" s="3">
        <f t="shared" si="11"/>
        <v>0.60000000000000009</v>
      </c>
      <c r="L35" s="3">
        <f t="shared" si="12"/>
        <v>0</v>
      </c>
      <c r="M35" s="3">
        <f t="shared" si="13"/>
        <v>0</v>
      </c>
      <c r="N35" s="3">
        <f t="shared" si="14"/>
        <v>0.4</v>
      </c>
      <c r="O35" s="3">
        <f t="shared" si="15"/>
        <v>0</v>
      </c>
      <c r="P35" s="3"/>
      <c r="R35" t="s">
        <v>24</v>
      </c>
      <c r="S35" s="3" t="str">
        <f t="shared" si="16"/>
        <v/>
      </c>
      <c r="T35" s="3" t="str">
        <f t="shared" si="17"/>
        <v/>
      </c>
      <c r="U35" s="3" t="str">
        <f t="shared" si="18"/>
        <v/>
      </c>
      <c r="V35" s="3" t="str">
        <f t="shared" si="19"/>
        <v/>
      </c>
      <c r="W35" s="3" t="str">
        <f t="shared" si="20"/>
        <v/>
      </c>
      <c r="X35" s="3" t="str">
        <f t="shared" si="21"/>
        <v/>
      </c>
      <c r="Y35" s="3" t="str">
        <f t="shared" si="22"/>
        <v/>
      </c>
      <c r="Z35" s="3" t="str">
        <f t="shared" si="23"/>
        <v/>
      </c>
      <c r="AA35" s="3">
        <f t="shared" si="24"/>
        <v>1</v>
      </c>
      <c r="AB35" s="3" t="str">
        <f t="shared" si="25"/>
        <v/>
      </c>
      <c r="AC35" s="3" t="str">
        <f t="shared" si="26"/>
        <v/>
      </c>
      <c r="AD35" s="3" t="str">
        <f t="shared" si="27"/>
        <v/>
      </c>
      <c r="AE35" s="3" t="str">
        <f t="shared" si="28"/>
        <v/>
      </c>
      <c r="AF35" s="3" t="str">
        <f t="shared" si="29"/>
        <v/>
      </c>
    </row>
    <row r="36" spans="1:32" x14ac:dyDescent="0.25">
      <c r="A36" t="str">
        <f t="shared" si="30"/>
        <v xml:space="preserve">PHP </v>
      </c>
      <c r="B36" s="3">
        <f t="shared" si="3"/>
        <v>0</v>
      </c>
      <c r="C36" s="3">
        <f t="shared" si="3"/>
        <v>0</v>
      </c>
      <c r="D36" s="3">
        <f t="shared" si="4"/>
        <v>0</v>
      </c>
      <c r="E36" s="3">
        <f t="shared" si="5"/>
        <v>0</v>
      </c>
      <c r="F36" s="3">
        <f t="shared" si="6"/>
        <v>0</v>
      </c>
      <c r="G36" s="3">
        <f t="shared" si="7"/>
        <v>0</v>
      </c>
      <c r="H36" s="3">
        <f t="shared" si="8"/>
        <v>0</v>
      </c>
      <c r="I36" s="3">
        <f t="shared" si="9"/>
        <v>0</v>
      </c>
      <c r="J36" s="3"/>
      <c r="K36" s="3">
        <f t="shared" si="11"/>
        <v>0</v>
      </c>
      <c r="L36" s="3">
        <f t="shared" si="12"/>
        <v>0</v>
      </c>
      <c r="M36" s="3">
        <f t="shared" si="13"/>
        <v>0</v>
      </c>
      <c r="N36" s="3">
        <f t="shared" si="14"/>
        <v>0</v>
      </c>
      <c r="O36" s="3">
        <f t="shared" si="15"/>
        <v>0</v>
      </c>
      <c r="P36" s="3"/>
      <c r="R36" t="s">
        <v>25</v>
      </c>
      <c r="S36" s="3" t="str">
        <f t="shared" si="16"/>
        <v/>
      </c>
      <c r="T36" s="3" t="str">
        <f t="shared" si="17"/>
        <v/>
      </c>
      <c r="U36" s="3" t="str">
        <f t="shared" si="18"/>
        <v/>
      </c>
      <c r="V36" s="3" t="str">
        <f t="shared" si="19"/>
        <v/>
      </c>
      <c r="W36" s="3" t="str">
        <f t="shared" si="20"/>
        <v/>
      </c>
      <c r="X36" s="3" t="str">
        <f t="shared" si="21"/>
        <v/>
      </c>
      <c r="Y36" s="3" t="str">
        <f t="shared" si="22"/>
        <v/>
      </c>
      <c r="Z36" s="3" t="str">
        <f t="shared" si="23"/>
        <v/>
      </c>
      <c r="AA36" s="3" t="str">
        <f t="shared" si="24"/>
        <v/>
      </c>
      <c r="AB36" s="3" t="str">
        <f t="shared" si="25"/>
        <v/>
      </c>
      <c r="AC36" s="3" t="str">
        <f t="shared" si="26"/>
        <v/>
      </c>
      <c r="AD36" s="3" t="str">
        <f t="shared" si="27"/>
        <v/>
      </c>
      <c r="AE36" s="3" t="str">
        <f t="shared" si="28"/>
        <v/>
      </c>
      <c r="AF36" s="3" t="str">
        <f t="shared" si="29"/>
        <v/>
      </c>
    </row>
    <row r="37" spans="1:32" x14ac:dyDescent="0.25">
      <c r="A37" t="str">
        <f t="shared" si="30"/>
        <v xml:space="preserve">Prolog </v>
      </c>
      <c r="B37" s="3">
        <f t="shared" si="3"/>
        <v>0</v>
      </c>
      <c r="C37" s="3">
        <f t="shared" si="3"/>
        <v>0</v>
      </c>
      <c r="D37" s="3">
        <f t="shared" si="4"/>
        <v>0</v>
      </c>
      <c r="E37" s="3">
        <f t="shared" si="5"/>
        <v>0</v>
      </c>
      <c r="F37" s="3">
        <f t="shared" si="6"/>
        <v>0</v>
      </c>
      <c r="G37" s="3">
        <f t="shared" si="7"/>
        <v>1</v>
      </c>
      <c r="H37" s="3">
        <f t="shared" si="8"/>
        <v>1</v>
      </c>
      <c r="I37" s="3">
        <f t="shared" si="9"/>
        <v>1</v>
      </c>
      <c r="J37" s="3">
        <f t="shared" si="10"/>
        <v>1</v>
      </c>
      <c r="K37" s="3"/>
      <c r="L37" s="3">
        <f t="shared" si="12"/>
        <v>0</v>
      </c>
      <c r="M37" s="3">
        <f t="shared" si="13"/>
        <v>0</v>
      </c>
      <c r="N37" s="3">
        <f t="shared" si="14"/>
        <v>0.79999999999999993</v>
      </c>
      <c r="O37" s="3">
        <f t="shared" si="15"/>
        <v>0</v>
      </c>
      <c r="P37" s="3"/>
      <c r="R37" t="s">
        <v>26</v>
      </c>
      <c r="S37" s="3" t="str">
        <f t="shared" si="16"/>
        <v/>
      </c>
      <c r="T37" s="3" t="str">
        <f t="shared" si="17"/>
        <v/>
      </c>
      <c r="U37" s="3" t="str">
        <f t="shared" si="18"/>
        <v/>
      </c>
      <c r="V37" s="3" t="str">
        <f t="shared" si="19"/>
        <v/>
      </c>
      <c r="W37" s="3" t="str">
        <f t="shared" si="20"/>
        <v/>
      </c>
      <c r="X37" s="3">
        <f t="shared" si="21"/>
        <v>1</v>
      </c>
      <c r="Y37" s="3">
        <f t="shared" si="22"/>
        <v>1</v>
      </c>
      <c r="Z37" s="3">
        <f t="shared" si="23"/>
        <v>1</v>
      </c>
      <c r="AA37" s="3">
        <f t="shared" si="24"/>
        <v>1</v>
      </c>
      <c r="AB37" s="3" t="str">
        <f t="shared" si="25"/>
        <v/>
      </c>
      <c r="AC37" s="3" t="str">
        <f t="shared" si="26"/>
        <v/>
      </c>
      <c r="AD37" s="3" t="str">
        <f t="shared" si="27"/>
        <v/>
      </c>
      <c r="AE37" s="3">
        <f t="shared" si="28"/>
        <v>1</v>
      </c>
      <c r="AF37" s="3" t="str">
        <f t="shared" si="29"/>
        <v/>
      </c>
    </row>
    <row r="38" spans="1:32" x14ac:dyDescent="0.25">
      <c r="A38" t="str">
        <f t="shared" si="30"/>
        <v xml:space="preserve">Python Compilled </v>
      </c>
      <c r="B38" s="3">
        <f t="shared" si="3"/>
        <v>0.7</v>
      </c>
      <c r="C38" s="3">
        <f t="shared" si="3"/>
        <v>0.89999999999999991</v>
      </c>
      <c r="D38" s="3">
        <f t="shared" si="4"/>
        <v>0.7</v>
      </c>
      <c r="E38" s="3">
        <f t="shared" si="5"/>
        <v>0.7</v>
      </c>
      <c r="F38" s="3">
        <f t="shared" si="6"/>
        <v>1</v>
      </c>
      <c r="G38" s="3">
        <f t="shared" si="7"/>
        <v>1</v>
      </c>
      <c r="H38" s="3">
        <f t="shared" si="8"/>
        <v>1</v>
      </c>
      <c r="I38" s="3">
        <f t="shared" si="9"/>
        <v>1</v>
      </c>
      <c r="J38" s="3">
        <f t="shared" si="10"/>
        <v>1</v>
      </c>
      <c r="K38" s="3">
        <f t="shared" si="11"/>
        <v>1</v>
      </c>
      <c r="L38" s="3"/>
      <c r="M38" s="3">
        <f t="shared" si="13"/>
        <v>1</v>
      </c>
      <c r="N38" s="3">
        <f t="shared" si="14"/>
        <v>1</v>
      </c>
      <c r="O38" s="3">
        <f t="shared" si="15"/>
        <v>0.7</v>
      </c>
      <c r="P38" s="3"/>
      <c r="R38" t="s">
        <v>27</v>
      </c>
      <c r="S38" s="3" t="str">
        <f t="shared" si="16"/>
        <v/>
      </c>
      <c r="T38" s="3">
        <f t="shared" si="17"/>
        <v>1</v>
      </c>
      <c r="U38" s="3" t="str">
        <f t="shared" si="18"/>
        <v/>
      </c>
      <c r="V38" s="3" t="str">
        <f t="shared" si="19"/>
        <v/>
      </c>
      <c r="W38" s="3">
        <f t="shared" si="20"/>
        <v>1</v>
      </c>
      <c r="X38" s="3">
        <f t="shared" si="21"/>
        <v>1</v>
      </c>
      <c r="Y38" s="3">
        <f t="shared" si="22"/>
        <v>1</v>
      </c>
      <c r="Z38" s="3">
        <f t="shared" si="23"/>
        <v>1</v>
      </c>
      <c r="AA38" s="3">
        <f t="shared" si="24"/>
        <v>1</v>
      </c>
      <c r="AB38" s="3">
        <f t="shared" si="25"/>
        <v>1</v>
      </c>
      <c r="AC38" s="3" t="str">
        <f t="shared" si="26"/>
        <v/>
      </c>
      <c r="AD38" s="3">
        <f t="shared" si="27"/>
        <v>1</v>
      </c>
      <c r="AE38" s="3">
        <f t="shared" si="28"/>
        <v>1</v>
      </c>
      <c r="AF38" s="3" t="str">
        <f t="shared" si="29"/>
        <v/>
      </c>
    </row>
    <row r="39" spans="1:32" x14ac:dyDescent="0.25">
      <c r="A39" t="str">
        <f t="shared" si="30"/>
        <v xml:space="preserve">Python Interpreted </v>
      </c>
      <c r="B39" s="3">
        <f t="shared" si="3"/>
        <v>0</v>
      </c>
      <c r="C39" s="3">
        <f t="shared" si="3"/>
        <v>0.60000000000000009</v>
      </c>
      <c r="D39" s="3">
        <f t="shared" si="4"/>
        <v>0</v>
      </c>
      <c r="E39" s="3">
        <f t="shared" si="5"/>
        <v>0</v>
      </c>
      <c r="F39" s="3">
        <f t="shared" si="6"/>
        <v>0.2</v>
      </c>
      <c r="G39" s="3">
        <f t="shared" si="7"/>
        <v>1</v>
      </c>
      <c r="H39" s="3">
        <f t="shared" si="8"/>
        <v>1</v>
      </c>
      <c r="I39" s="3">
        <f t="shared" si="9"/>
        <v>1</v>
      </c>
      <c r="J39" s="3">
        <f t="shared" si="10"/>
        <v>1</v>
      </c>
      <c r="K39" s="3">
        <f t="shared" si="11"/>
        <v>1</v>
      </c>
      <c r="L39" s="3">
        <f t="shared" si="12"/>
        <v>0.2</v>
      </c>
      <c r="M39" s="3"/>
      <c r="N39" s="3">
        <f t="shared" si="14"/>
        <v>1</v>
      </c>
      <c r="O39" s="3">
        <f t="shared" si="15"/>
        <v>0</v>
      </c>
      <c r="P39" s="3"/>
      <c r="R39" t="s">
        <v>28</v>
      </c>
      <c r="S39" s="3" t="str">
        <f t="shared" si="16"/>
        <v/>
      </c>
      <c r="T39" s="3" t="str">
        <f t="shared" si="17"/>
        <v/>
      </c>
      <c r="U39" s="3" t="str">
        <f t="shared" si="18"/>
        <v/>
      </c>
      <c r="V39" s="3" t="str">
        <f t="shared" si="19"/>
        <v/>
      </c>
      <c r="W39" s="3" t="str">
        <f t="shared" si="20"/>
        <v/>
      </c>
      <c r="X39" s="3">
        <f t="shared" si="21"/>
        <v>1</v>
      </c>
      <c r="Y39" s="3">
        <f t="shared" si="22"/>
        <v>1</v>
      </c>
      <c r="Z39" s="3">
        <f t="shared" si="23"/>
        <v>1</v>
      </c>
      <c r="AA39" s="3">
        <f t="shared" si="24"/>
        <v>1</v>
      </c>
      <c r="AB39" s="3">
        <f t="shared" si="25"/>
        <v>1</v>
      </c>
      <c r="AC39" s="3" t="str">
        <f t="shared" si="26"/>
        <v/>
      </c>
      <c r="AD39" s="3" t="str">
        <f t="shared" si="27"/>
        <v/>
      </c>
      <c r="AE39" s="3">
        <f t="shared" si="28"/>
        <v>1</v>
      </c>
      <c r="AF39" s="3" t="str">
        <f t="shared" si="29"/>
        <v/>
      </c>
    </row>
    <row r="40" spans="1:32" x14ac:dyDescent="0.25">
      <c r="A40" t="str">
        <f t="shared" si="30"/>
        <v xml:space="preserve">Ruby </v>
      </c>
      <c r="B40" s="3">
        <f t="shared" si="3"/>
        <v>0</v>
      </c>
      <c r="C40" s="3">
        <f t="shared" si="3"/>
        <v>0</v>
      </c>
      <c r="D40" s="3">
        <f t="shared" si="4"/>
        <v>0</v>
      </c>
      <c r="E40" s="3">
        <f t="shared" si="5"/>
        <v>0</v>
      </c>
      <c r="F40" s="3">
        <f t="shared" si="6"/>
        <v>0</v>
      </c>
      <c r="G40" s="3">
        <f t="shared" si="7"/>
        <v>1</v>
      </c>
      <c r="H40" s="3">
        <f t="shared" si="8"/>
        <v>0.7</v>
      </c>
      <c r="I40" s="3">
        <f t="shared" si="9"/>
        <v>1</v>
      </c>
      <c r="J40" s="3">
        <f t="shared" si="10"/>
        <v>1</v>
      </c>
      <c r="K40" s="3">
        <f t="shared" si="11"/>
        <v>1</v>
      </c>
      <c r="L40" s="3">
        <f t="shared" si="12"/>
        <v>0</v>
      </c>
      <c r="M40" s="3">
        <f t="shared" si="13"/>
        <v>0.1</v>
      </c>
      <c r="N40" s="3"/>
      <c r="O40" s="3">
        <f t="shared" si="15"/>
        <v>0</v>
      </c>
      <c r="P40" s="3"/>
      <c r="R40" t="s">
        <v>29</v>
      </c>
      <c r="S40" s="3" t="str">
        <f t="shared" si="16"/>
        <v/>
      </c>
      <c r="T40" s="3" t="str">
        <f t="shared" si="17"/>
        <v/>
      </c>
      <c r="U40" s="3" t="str">
        <f t="shared" si="18"/>
        <v/>
      </c>
      <c r="V40" s="3" t="str">
        <f t="shared" si="19"/>
        <v/>
      </c>
      <c r="W40" s="3" t="str">
        <f t="shared" si="20"/>
        <v/>
      </c>
      <c r="X40" s="3">
        <f t="shared" si="21"/>
        <v>1</v>
      </c>
      <c r="Y40" s="3" t="str">
        <f t="shared" si="22"/>
        <v/>
      </c>
      <c r="Z40" s="3">
        <f t="shared" si="23"/>
        <v>1</v>
      </c>
      <c r="AA40" s="3">
        <f t="shared" si="24"/>
        <v>1</v>
      </c>
      <c r="AB40" s="3">
        <f t="shared" si="25"/>
        <v>1</v>
      </c>
      <c r="AC40" s="3" t="str">
        <f t="shared" si="26"/>
        <v/>
      </c>
      <c r="AD40" s="3" t="str">
        <f t="shared" si="27"/>
        <v/>
      </c>
      <c r="AE40" s="3" t="str">
        <f t="shared" si="28"/>
        <v/>
      </c>
      <c r="AF40" s="3" t="str">
        <f t="shared" si="29"/>
        <v/>
      </c>
    </row>
    <row r="41" spans="1:32" x14ac:dyDescent="0.25">
      <c r="A41" t="str">
        <f t="shared" si="30"/>
        <v xml:space="preserve">Rust </v>
      </c>
      <c r="B41" s="3">
        <f t="shared" si="3"/>
        <v>0.79999999999999993</v>
      </c>
      <c r="C41" s="3">
        <f t="shared" si="3"/>
        <v>1</v>
      </c>
      <c r="D41" s="3">
        <f t="shared" si="4"/>
        <v>1</v>
      </c>
      <c r="E41" s="3">
        <f t="shared" si="5"/>
        <v>1</v>
      </c>
      <c r="F41" s="3">
        <f t="shared" si="6"/>
        <v>0.89999999999999991</v>
      </c>
      <c r="G41" s="3">
        <f t="shared" si="7"/>
        <v>1</v>
      </c>
      <c r="H41" s="3">
        <f t="shared" si="8"/>
        <v>1</v>
      </c>
      <c r="I41" s="3">
        <f t="shared" si="9"/>
        <v>1</v>
      </c>
      <c r="J41" s="3">
        <f t="shared" si="10"/>
        <v>1</v>
      </c>
      <c r="K41" s="3">
        <f t="shared" si="11"/>
        <v>0.89999999999999991</v>
      </c>
      <c r="L41" s="3">
        <f t="shared" si="12"/>
        <v>0.89999999999999991</v>
      </c>
      <c r="M41" s="3">
        <f t="shared" si="13"/>
        <v>0.89999999999999991</v>
      </c>
      <c r="N41" s="3">
        <f t="shared" si="14"/>
        <v>0.89999999999999991</v>
      </c>
      <c r="O41" s="3"/>
      <c r="P41" s="3"/>
      <c r="R41" t="s">
        <v>30</v>
      </c>
      <c r="S41" s="3">
        <f t="shared" si="16"/>
        <v>1</v>
      </c>
      <c r="T41" s="3">
        <f t="shared" si="17"/>
        <v>1</v>
      </c>
      <c r="U41" s="3">
        <f t="shared" si="18"/>
        <v>1</v>
      </c>
      <c r="V41" s="3">
        <f t="shared" si="19"/>
        <v>1</v>
      </c>
      <c r="W41" s="3">
        <f t="shared" si="20"/>
        <v>1</v>
      </c>
      <c r="X41" s="3">
        <f t="shared" si="21"/>
        <v>1</v>
      </c>
      <c r="Y41" s="3">
        <f t="shared" si="22"/>
        <v>1</v>
      </c>
      <c r="Z41" s="3">
        <f t="shared" si="23"/>
        <v>1</v>
      </c>
      <c r="AA41" s="3">
        <f t="shared" si="24"/>
        <v>1</v>
      </c>
      <c r="AB41" s="3">
        <f t="shared" si="25"/>
        <v>1</v>
      </c>
      <c r="AC41" s="3">
        <f t="shared" si="26"/>
        <v>1</v>
      </c>
      <c r="AD41" s="3">
        <f t="shared" si="27"/>
        <v>1</v>
      </c>
      <c r="AE41" s="3">
        <f t="shared" si="28"/>
        <v>1</v>
      </c>
      <c r="AF41" s="3" t="str">
        <f t="shared" si="29"/>
        <v/>
      </c>
    </row>
    <row r="42" spans="1:32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32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32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32" x14ac:dyDescent="0.25">
      <c r="A45" s="1" t="s">
        <v>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R45" s="1" t="s">
        <v>9</v>
      </c>
      <c r="S45" s="3"/>
      <c r="T45" s="3"/>
      <c r="U45" s="3"/>
      <c r="V45" s="3"/>
      <c r="W45" s="3"/>
      <c r="X45" s="3"/>
    </row>
    <row r="46" spans="1:32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S46" s="3"/>
      <c r="T46" s="3"/>
      <c r="U46" s="3"/>
      <c r="V46" s="3"/>
      <c r="W46" s="3"/>
      <c r="X46" s="3"/>
    </row>
    <row r="47" spans="1:32" x14ac:dyDescent="0.25">
      <c r="B47" s="3" t="s">
        <v>17</v>
      </c>
      <c r="C47" s="3" t="s">
        <v>18</v>
      </c>
      <c r="D47" s="3" t="s">
        <v>19</v>
      </c>
      <c r="E47" s="3" t="s">
        <v>20</v>
      </c>
      <c r="F47" s="3" t="s">
        <v>21</v>
      </c>
      <c r="G47" s="3" t="s">
        <v>22</v>
      </c>
      <c r="H47" t="s">
        <v>23</v>
      </c>
      <c r="I47" t="s">
        <v>24</v>
      </c>
      <c r="J47" t="s">
        <v>25</v>
      </c>
      <c r="K47" t="s">
        <v>26</v>
      </c>
      <c r="L47" t="s">
        <v>27</v>
      </c>
      <c r="M47" t="s">
        <v>28</v>
      </c>
      <c r="N47" t="s">
        <v>29</v>
      </c>
      <c r="O47" t="s">
        <v>30</v>
      </c>
      <c r="S47" s="3" t="s">
        <v>17</v>
      </c>
      <c r="T47" s="3" t="s">
        <v>18</v>
      </c>
      <c r="U47" s="3" t="s">
        <v>19</v>
      </c>
      <c r="V47" s="3" t="s">
        <v>20</v>
      </c>
      <c r="W47" s="3" t="s">
        <v>21</v>
      </c>
      <c r="X47" s="3" t="s">
        <v>22</v>
      </c>
      <c r="Y47" t="s">
        <v>23</v>
      </c>
      <c r="Z47" t="s">
        <v>24</v>
      </c>
      <c r="AA47" t="s">
        <v>25</v>
      </c>
      <c r="AB47" t="s">
        <v>26</v>
      </c>
      <c r="AC47" t="s">
        <v>27</v>
      </c>
      <c r="AD47" t="s">
        <v>28</v>
      </c>
      <c r="AE47" t="s">
        <v>29</v>
      </c>
      <c r="AF47" t="s">
        <v>30</v>
      </c>
    </row>
    <row r="48" spans="1:32" x14ac:dyDescent="0.25">
      <c r="A48" t="s">
        <v>17</v>
      </c>
      <c r="B48" s="3"/>
      <c r="C48" s="3">
        <f>$B$6*C68+$C$6*C90+$D$6*C108+$E$6*C128+$F$6*C148</f>
        <v>1</v>
      </c>
      <c r="D48" s="3">
        <f t="shared" ref="D48:O48" si="31">$B$6*D68+$C$6*D90+$D$6*D108+$E$6*D128+$F$6*D148</f>
        <v>1</v>
      </c>
      <c r="E48" s="3">
        <f t="shared" si="31"/>
        <v>0.89999999999999991</v>
      </c>
      <c r="F48" s="3">
        <f t="shared" si="31"/>
        <v>0.89999999999999991</v>
      </c>
      <c r="G48" s="3">
        <f t="shared" si="31"/>
        <v>1</v>
      </c>
      <c r="H48" s="3">
        <f t="shared" si="31"/>
        <v>0.89999999999999991</v>
      </c>
      <c r="I48" s="3">
        <f t="shared" si="31"/>
        <v>0.89999999999999991</v>
      </c>
      <c r="J48" s="3">
        <f t="shared" si="31"/>
        <v>1</v>
      </c>
      <c r="K48" s="3">
        <f t="shared" si="31"/>
        <v>0.89999999999999991</v>
      </c>
      <c r="L48" s="3">
        <f t="shared" si="31"/>
        <v>0.89999999999999991</v>
      </c>
      <c r="M48" s="3">
        <f t="shared" si="31"/>
        <v>0.89999999999999991</v>
      </c>
      <c r="N48" s="3">
        <f t="shared" si="31"/>
        <v>0.89999999999999991</v>
      </c>
      <c r="O48" s="3">
        <f t="shared" si="31"/>
        <v>0.89999999999999991</v>
      </c>
      <c r="P48" s="3"/>
      <c r="R48" t="s">
        <v>17</v>
      </c>
      <c r="S48" s="3" t="str">
        <f>IF(B48&gt;=$B$7,B48,"")</f>
        <v/>
      </c>
      <c r="T48" s="3">
        <f t="shared" ref="T48:AF48" si="32">IF(C48&gt;=$B$7,C48,"")</f>
        <v>1</v>
      </c>
      <c r="U48" s="3">
        <f t="shared" si="32"/>
        <v>1</v>
      </c>
      <c r="V48" s="3">
        <f t="shared" si="32"/>
        <v>0.89999999999999991</v>
      </c>
      <c r="W48" s="3">
        <f t="shared" si="32"/>
        <v>0.89999999999999991</v>
      </c>
      <c r="X48" s="3">
        <f t="shared" si="32"/>
        <v>1</v>
      </c>
      <c r="Y48" s="3">
        <f t="shared" si="32"/>
        <v>0.89999999999999991</v>
      </c>
      <c r="Z48" s="3">
        <f t="shared" si="32"/>
        <v>0.89999999999999991</v>
      </c>
      <c r="AA48" s="3">
        <f t="shared" si="32"/>
        <v>1</v>
      </c>
      <c r="AB48" s="3">
        <f t="shared" si="32"/>
        <v>0.89999999999999991</v>
      </c>
      <c r="AC48" s="3">
        <f t="shared" si="32"/>
        <v>0.89999999999999991</v>
      </c>
      <c r="AD48" s="3">
        <f t="shared" si="32"/>
        <v>0.89999999999999991</v>
      </c>
      <c r="AE48" s="3">
        <f t="shared" si="32"/>
        <v>0.89999999999999991</v>
      </c>
      <c r="AF48" s="3">
        <f t="shared" si="32"/>
        <v>0.89999999999999991</v>
      </c>
    </row>
    <row r="49" spans="1:32" x14ac:dyDescent="0.25">
      <c r="A49" t="s">
        <v>18</v>
      </c>
      <c r="B49" s="3">
        <f t="shared" ref="B49" si="33">$B$6*B69+$C$6*B91+$D$6*B109+$E$6*B129+$F$6*B149</f>
        <v>0.4</v>
      </c>
      <c r="C49" s="3"/>
      <c r="D49" s="3">
        <f t="shared" ref="D49:O49" si="34">$B$6*D69+$C$6*D91+$D$6*D109+$E$6*D129+$F$6*D149</f>
        <v>0.4</v>
      </c>
      <c r="E49" s="3">
        <f t="shared" si="34"/>
        <v>0.4</v>
      </c>
      <c r="F49" s="3">
        <f t="shared" si="34"/>
        <v>0.7</v>
      </c>
      <c r="G49" s="3">
        <f t="shared" si="34"/>
        <v>0.89999999999999991</v>
      </c>
      <c r="H49" s="3">
        <f t="shared" si="34"/>
        <v>0.89999999999999991</v>
      </c>
      <c r="I49" s="3">
        <f t="shared" si="34"/>
        <v>0.89999999999999991</v>
      </c>
      <c r="J49" s="3">
        <f t="shared" si="34"/>
        <v>0.89999999999999991</v>
      </c>
      <c r="K49" s="3">
        <f t="shared" si="34"/>
        <v>0.89999999999999991</v>
      </c>
      <c r="L49" s="3">
        <f t="shared" si="34"/>
        <v>0.4</v>
      </c>
      <c r="M49" s="3">
        <f t="shared" si="34"/>
        <v>0.89999999999999991</v>
      </c>
      <c r="N49" s="3">
        <f t="shared" si="34"/>
        <v>0.89999999999999991</v>
      </c>
      <c r="O49" s="3">
        <f t="shared" si="34"/>
        <v>0.4</v>
      </c>
      <c r="P49" s="3"/>
      <c r="R49" t="s">
        <v>18</v>
      </c>
      <c r="S49" s="3" t="str">
        <f t="shared" ref="S49:S61" si="35">IF(B49&gt;=$B$7,B49,"")</f>
        <v/>
      </c>
      <c r="T49" s="3" t="str">
        <f t="shared" ref="T49:T61" si="36">IF(C49&gt;=$B$7,C49,"")</f>
        <v/>
      </c>
      <c r="U49" s="3" t="str">
        <f t="shared" ref="U49:U61" si="37">IF(D49&gt;=$B$7,D49,"")</f>
        <v/>
      </c>
      <c r="V49" s="3" t="str">
        <f t="shared" ref="V49:V61" si="38">IF(E49&gt;=$B$7,E49,"")</f>
        <v/>
      </c>
      <c r="W49" s="3" t="str">
        <f t="shared" ref="W49:W61" si="39">IF(F49&gt;=$B$7,F49,"")</f>
        <v/>
      </c>
      <c r="X49" s="3">
        <f t="shared" ref="X49:X61" si="40">IF(G49&gt;=$B$7,G49,"")</f>
        <v>0.89999999999999991</v>
      </c>
      <c r="Y49" s="3">
        <f t="shared" ref="Y49:Y61" si="41">IF(H49&gt;=$B$7,H49,"")</f>
        <v>0.89999999999999991</v>
      </c>
      <c r="Z49" s="3">
        <f t="shared" ref="Z49:Z61" si="42">IF(I49&gt;=$B$7,I49,"")</f>
        <v>0.89999999999999991</v>
      </c>
      <c r="AA49" s="3">
        <f t="shared" ref="AA49:AA61" si="43">IF(J49&gt;=$B$7,J49,"")</f>
        <v>0.89999999999999991</v>
      </c>
      <c r="AB49" s="3">
        <f t="shared" ref="AB49:AB61" si="44">IF(K49&gt;=$B$7,K49,"")</f>
        <v>0.89999999999999991</v>
      </c>
      <c r="AC49" s="3" t="str">
        <f t="shared" ref="AC49:AC61" si="45">IF(L49&gt;=$B$7,L49,"")</f>
        <v/>
      </c>
      <c r="AD49" s="3">
        <f t="shared" ref="AD49:AD61" si="46">IF(M49&gt;=$B$7,M49,"")</f>
        <v>0.89999999999999991</v>
      </c>
      <c r="AE49" s="3">
        <f t="shared" ref="AE49:AE61" si="47">IF(N49&gt;=$B$7,N49,"")</f>
        <v>0.89999999999999991</v>
      </c>
      <c r="AF49" s="3" t="str">
        <f t="shared" ref="AF49:AF61" si="48">IF(O49&gt;=$B$7,O49,"")</f>
        <v/>
      </c>
    </row>
    <row r="50" spans="1:32" x14ac:dyDescent="0.25">
      <c r="A50" t="s">
        <v>19</v>
      </c>
      <c r="B50" s="3">
        <f t="shared" ref="B50" si="49">$B$6*B70+$C$6*B92+$D$6*B110+$E$6*B130+$F$6*B150</f>
        <v>0.79999999999999993</v>
      </c>
      <c r="C50" s="3">
        <f t="shared" ref="C50:O50" si="50">$B$6*C70+$C$6*C92+$D$6*C110+$E$6*C130+$F$6*C150</f>
        <v>1</v>
      </c>
      <c r="D50" s="3"/>
      <c r="E50" s="3">
        <f t="shared" si="50"/>
        <v>0.79999999999999993</v>
      </c>
      <c r="F50" s="3">
        <f t="shared" si="50"/>
        <v>0.89999999999999991</v>
      </c>
      <c r="G50" s="3">
        <f t="shared" si="50"/>
        <v>1</v>
      </c>
      <c r="H50" s="3">
        <f t="shared" si="50"/>
        <v>0.89999999999999991</v>
      </c>
      <c r="I50" s="3">
        <f t="shared" si="50"/>
        <v>0.89999999999999991</v>
      </c>
      <c r="J50" s="3">
        <f t="shared" si="50"/>
        <v>1</v>
      </c>
      <c r="K50" s="3">
        <f t="shared" si="50"/>
        <v>0.89999999999999991</v>
      </c>
      <c r="L50" s="3">
        <f t="shared" si="50"/>
        <v>0.89999999999999991</v>
      </c>
      <c r="M50" s="3">
        <f t="shared" si="50"/>
        <v>0.89999999999999991</v>
      </c>
      <c r="N50" s="3">
        <f t="shared" si="50"/>
        <v>0.89999999999999991</v>
      </c>
      <c r="O50" s="3">
        <f t="shared" si="50"/>
        <v>0.7</v>
      </c>
      <c r="P50" s="3"/>
      <c r="R50" t="s">
        <v>19</v>
      </c>
      <c r="S50" s="3">
        <f t="shared" si="35"/>
        <v>0.79999999999999993</v>
      </c>
      <c r="T50" s="3">
        <f t="shared" si="36"/>
        <v>1</v>
      </c>
      <c r="U50" s="3" t="str">
        <f t="shared" si="37"/>
        <v/>
      </c>
      <c r="V50" s="3">
        <f t="shared" si="38"/>
        <v>0.79999999999999993</v>
      </c>
      <c r="W50" s="3">
        <f t="shared" si="39"/>
        <v>0.89999999999999991</v>
      </c>
      <c r="X50" s="3">
        <f t="shared" si="40"/>
        <v>1</v>
      </c>
      <c r="Y50" s="3">
        <f t="shared" si="41"/>
        <v>0.89999999999999991</v>
      </c>
      <c r="Z50" s="3">
        <f t="shared" si="42"/>
        <v>0.89999999999999991</v>
      </c>
      <c r="AA50" s="3">
        <f t="shared" si="43"/>
        <v>1</v>
      </c>
      <c r="AB50" s="3">
        <f t="shared" si="44"/>
        <v>0.89999999999999991</v>
      </c>
      <c r="AC50" s="3">
        <f t="shared" si="45"/>
        <v>0.89999999999999991</v>
      </c>
      <c r="AD50" s="3">
        <f t="shared" si="46"/>
        <v>0.89999999999999991</v>
      </c>
      <c r="AE50" s="3">
        <f t="shared" si="47"/>
        <v>0.89999999999999991</v>
      </c>
      <c r="AF50" s="3" t="str">
        <f t="shared" si="48"/>
        <v/>
      </c>
    </row>
    <row r="51" spans="1:32" x14ac:dyDescent="0.25">
      <c r="A51" t="s">
        <v>20</v>
      </c>
      <c r="B51" s="3">
        <f t="shared" ref="B51" si="51">$B$6*B71+$C$6*B93+$D$6*B111+$E$6*B131+$F$6*B151</f>
        <v>1</v>
      </c>
      <c r="C51" s="3">
        <f t="shared" ref="C51:O51" si="52">$B$6*C71+$C$6*C93+$D$6*C111+$E$6*C131+$F$6*C151</f>
        <v>1</v>
      </c>
      <c r="D51" s="3">
        <f t="shared" si="52"/>
        <v>1</v>
      </c>
      <c r="E51" s="3"/>
      <c r="F51" s="3">
        <f t="shared" si="52"/>
        <v>0.89999999999999991</v>
      </c>
      <c r="G51" s="3">
        <f t="shared" si="52"/>
        <v>1</v>
      </c>
      <c r="H51" s="3">
        <f t="shared" si="52"/>
        <v>1</v>
      </c>
      <c r="I51" s="3">
        <f t="shared" si="52"/>
        <v>1</v>
      </c>
      <c r="J51" s="3">
        <f t="shared" si="52"/>
        <v>1</v>
      </c>
      <c r="K51" s="3">
        <f t="shared" si="52"/>
        <v>0.89999999999999991</v>
      </c>
      <c r="L51" s="3">
        <f t="shared" si="52"/>
        <v>0.89999999999999991</v>
      </c>
      <c r="M51" s="3">
        <f t="shared" si="52"/>
        <v>0.89999999999999991</v>
      </c>
      <c r="N51" s="3">
        <f t="shared" si="52"/>
        <v>0.89999999999999991</v>
      </c>
      <c r="O51" s="3">
        <f t="shared" si="52"/>
        <v>1</v>
      </c>
      <c r="P51" s="3"/>
      <c r="R51" t="s">
        <v>20</v>
      </c>
      <c r="S51" s="3">
        <f t="shared" si="35"/>
        <v>1</v>
      </c>
      <c r="T51" s="3">
        <f t="shared" si="36"/>
        <v>1</v>
      </c>
      <c r="U51" s="3">
        <f t="shared" si="37"/>
        <v>1</v>
      </c>
      <c r="V51" s="3" t="str">
        <f t="shared" si="38"/>
        <v/>
      </c>
      <c r="W51" s="3">
        <f t="shared" si="39"/>
        <v>0.89999999999999991</v>
      </c>
      <c r="X51" s="3">
        <f t="shared" si="40"/>
        <v>1</v>
      </c>
      <c r="Y51" s="3">
        <f t="shared" si="41"/>
        <v>1</v>
      </c>
      <c r="Z51" s="3">
        <f t="shared" si="42"/>
        <v>1</v>
      </c>
      <c r="AA51" s="3">
        <f t="shared" si="43"/>
        <v>1</v>
      </c>
      <c r="AB51" s="3">
        <f t="shared" si="44"/>
        <v>0.89999999999999991</v>
      </c>
      <c r="AC51" s="3">
        <f t="shared" si="45"/>
        <v>0.89999999999999991</v>
      </c>
      <c r="AD51" s="3">
        <f t="shared" si="46"/>
        <v>0.89999999999999991</v>
      </c>
      <c r="AE51" s="3">
        <f t="shared" si="47"/>
        <v>0.89999999999999991</v>
      </c>
      <c r="AF51" s="3">
        <f t="shared" si="48"/>
        <v>1</v>
      </c>
    </row>
    <row r="52" spans="1:32" x14ac:dyDescent="0.25">
      <c r="A52" t="s">
        <v>21</v>
      </c>
      <c r="B52" s="3">
        <f t="shared" ref="B52" si="53">$B$6*B72+$C$6*B94+$D$6*B112+$E$6*B132+$F$6*B152</f>
        <v>0.7</v>
      </c>
      <c r="C52" s="3">
        <f t="shared" ref="C52:O52" si="54">$B$6*C72+$C$6*C94+$D$6*C112+$E$6*C132+$F$6*C152</f>
        <v>0.89999999999999991</v>
      </c>
      <c r="D52" s="3">
        <f t="shared" si="54"/>
        <v>0.7</v>
      </c>
      <c r="E52" s="3">
        <f t="shared" si="54"/>
        <v>0.7</v>
      </c>
      <c r="F52" s="3"/>
      <c r="G52" s="3">
        <f t="shared" si="54"/>
        <v>1</v>
      </c>
      <c r="H52" s="3">
        <f t="shared" si="54"/>
        <v>1</v>
      </c>
      <c r="I52" s="3">
        <f t="shared" si="54"/>
        <v>1</v>
      </c>
      <c r="J52" s="3">
        <f t="shared" si="54"/>
        <v>1</v>
      </c>
      <c r="K52" s="3">
        <f t="shared" si="54"/>
        <v>1</v>
      </c>
      <c r="L52" s="3">
        <f t="shared" si="54"/>
        <v>0.79999999999999993</v>
      </c>
      <c r="M52" s="3">
        <f t="shared" si="54"/>
        <v>1</v>
      </c>
      <c r="N52" s="3">
        <f t="shared" si="54"/>
        <v>1</v>
      </c>
      <c r="O52" s="3">
        <f t="shared" si="54"/>
        <v>0.7</v>
      </c>
      <c r="P52" s="3"/>
      <c r="R52" t="s">
        <v>21</v>
      </c>
      <c r="S52" s="3" t="str">
        <f t="shared" si="35"/>
        <v/>
      </c>
      <c r="T52" s="3">
        <f t="shared" si="36"/>
        <v>0.89999999999999991</v>
      </c>
      <c r="U52" s="3" t="str">
        <f t="shared" si="37"/>
        <v/>
      </c>
      <c r="V52" s="3" t="str">
        <f t="shared" si="38"/>
        <v/>
      </c>
      <c r="W52" s="3" t="str">
        <f t="shared" si="39"/>
        <v/>
      </c>
      <c r="X52" s="3">
        <f t="shared" si="40"/>
        <v>1</v>
      </c>
      <c r="Y52" s="3">
        <f t="shared" si="41"/>
        <v>1</v>
      </c>
      <c r="Z52" s="3">
        <f t="shared" si="42"/>
        <v>1</v>
      </c>
      <c r="AA52" s="3">
        <f t="shared" si="43"/>
        <v>1</v>
      </c>
      <c r="AB52" s="3">
        <f t="shared" si="44"/>
        <v>1</v>
      </c>
      <c r="AC52" s="3">
        <f t="shared" si="45"/>
        <v>0.79999999999999993</v>
      </c>
      <c r="AD52" s="3">
        <f t="shared" si="46"/>
        <v>1</v>
      </c>
      <c r="AE52" s="3">
        <f t="shared" si="47"/>
        <v>1</v>
      </c>
      <c r="AF52" s="3" t="str">
        <f t="shared" si="48"/>
        <v/>
      </c>
    </row>
    <row r="53" spans="1:32" x14ac:dyDescent="0.25">
      <c r="A53" t="s">
        <v>22</v>
      </c>
      <c r="B53" s="3">
        <f t="shared" ref="B53" si="55">$B$6*B73+$C$6*B95+$D$6*B113+$E$6*B133+$F$6*B153</f>
        <v>0.1</v>
      </c>
      <c r="C53" s="3">
        <f t="shared" ref="C53:O53" si="56">$B$6*C73+$C$6*C95+$D$6*C113+$E$6*C133+$F$6*C153</f>
        <v>0.2</v>
      </c>
      <c r="D53" s="3">
        <f t="shared" si="56"/>
        <v>0.2</v>
      </c>
      <c r="E53" s="3">
        <f t="shared" si="56"/>
        <v>0.2</v>
      </c>
      <c r="F53" s="3">
        <f t="shared" si="56"/>
        <v>0.1</v>
      </c>
      <c r="G53" s="3"/>
      <c r="H53" s="3">
        <f t="shared" si="56"/>
        <v>0.60000000000000009</v>
      </c>
      <c r="I53" s="3">
        <f t="shared" si="56"/>
        <v>0.89999999999999991</v>
      </c>
      <c r="J53" s="3">
        <f t="shared" si="56"/>
        <v>1</v>
      </c>
      <c r="K53" s="3">
        <f t="shared" si="56"/>
        <v>0.89999999999999991</v>
      </c>
      <c r="L53" s="3">
        <f t="shared" si="56"/>
        <v>0.1</v>
      </c>
      <c r="M53" s="3">
        <f t="shared" si="56"/>
        <v>0.4</v>
      </c>
      <c r="N53" s="3">
        <f t="shared" si="56"/>
        <v>0.7</v>
      </c>
      <c r="O53" s="3">
        <f t="shared" si="56"/>
        <v>0.1</v>
      </c>
      <c r="P53" s="3"/>
      <c r="R53" t="s">
        <v>22</v>
      </c>
      <c r="S53" s="3" t="str">
        <f t="shared" si="35"/>
        <v/>
      </c>
      <c r="T53" s="3" t="str">
        <f t="shared" si="36"/>
        <v/>
      </c>
      <c r="U53" s="3" t="str">
        <f t="shared" si="37"/>
        <v/>
      </c>
      <c r="V53" s="3" t="str">
        <f t="shared" si="38"/>
        <v/>
      </c>
      <c r="W53" s="3" t="str">
        <f t="shared" si="39"/>
        <v/>
      </c>
      <c r="X53" s="3" t="str">
        <f t="shared" si="40"/>
        <v/>
      </c>
      <c r="Y53" s="3" t="str">
        <f t="shared" si="41"/>
        <v/>
      </c>
      <c r="Z53" s="3">
        <f t="shared" si="42"/>
        <v>0.89999999999999991</v>
      </c>
      <c r="AA53" s="3">
        <f t="shared" si="43"/>
        <v>1</v>
      </c>
      <c r="AB53" s="3">
        <f t="shared" si="44"/>
        <v>0.89999999999999991</v>
      </c>
      <c r="AC53" s="3" t="str">
        <f t="shared" si="45"/>
        <v/>
      </c>
      <c r="AD53" s="3" t="str">
        <f t="shared" si="46"/>
        <v/>
      </c>
      <c r="AE53" s="3" t="str">
        <f t="shared" si="47"/>
        <v/>
      </c>
      <c r="AF53" s="3" t="str">
        <f t="shared" si="48"/>
        <v/>
      </c>
    </row>
    <row r="54" spans="1:32" x14ac:dyDescent="0.25">
      <c r="A54" t="s">
        <v>23</v>
      </c>
      <c r="B54" s="3">
        <f t="shared" ref="B54" si="57">$B$6*B74+$C$6*B96+$D$6*B114+$E$6*B134+$F$6*B154</f>
        <v>0.1</v>
      </c>
      <c r="C54" s="3">
        <f t="shared" ref="C54:O54" si="58">$B$6*C74+$C$6*C96+$D$6*C114+$E$6*C134+$F$6*C154</f>
        <v>0.5</v>
      </c>
      <c r="D54" s="3">
        <f t="shared" si="58"/>
        <v>0.2</v>
      </c>
      <c r="E54" s="3">
        <f t="shared" si="58"/>
        <v>0.2</v>
      </c>
      <c r="F54" s="3">
        <f t="shared" si="58"/>
        <v>0.1</v>
      </c>
      <c r="G54" s="3">
        <f t="shared" si="58"/>
        <v>0.79999999999999993</v>
      </c>
      <c r="H54" s="3"/>
      <c r="I54" s="3">
        <f t="shared" si="58"/>
        <v>0.79999999999999993</v>
      </c>
      <c r="J54" s="3">
        <f t="shared" si="58"/>
        <v>0.79999999999999993</v>
      </c>
      <c r="K54" s="3">
        <f t="shared" si="58"/>
        <v>0.79999999999999993</v>
      </c>
      <c r="L54" s="3">
        <f t="shared" si="58"/>
        <v>0.1</v>
      </c>
      <c r="M54" s="3">
        <f t="shared" si="58"/>
        <v>0.7</v>
      </c>
      <c r="N54" s="3">
        <f t="shared" si="58"/>
        <v>0.7</v>
      </c>
      <c r="O54" s="3">
        <f t="shared" si="58"/>
        <v>0.2</v>
      </c>
      <c r="P54" s="3"/>
      <c r="R54" t="s">
        <v>23</v>
      </c>
      <c r="S54" s="3" t="str">
        <f t="shared" si="35"/>
        <v/>
      </c>
      <c r="T54" s="3" t="str">
        <f t="shared" si="36"/>
        <v/>
      </c>
      <c r="U54" s="3" t="str">
        <f t="shared" si="37"/>
        <v/>
      </c>
      <c r="V54" s="3" t="str">
        <f t="shared" si="38"/>
        <v/>
      </c>
      <c r="W54" s="3" t="str">
        <f t="shared" si="39"/>
        <v/>
      </c>
      <c r="X54" s="3">
        <f t="shared" si="40"/>
        <v>0.79999999999999993</v>
      </c>
      <c r="Y54" s="3" t="str">
        <f t="shared" si="41"/>
        <v/>
      </c>
      <c r="Z54" s="3">
        <f t="shared" si="42"/>
        <v>0.79999999999999993</v>
      </c>
      <c r="AA54" s="3">
        <f t="shared" si="43"/>
        <v>0.79999999999999993</v>
      </c>
      <c r="AB54" s="3">
        <f t="shared" si="44"/>
        <v>0.79999999999999993</v>
      </c>
      <c r="AC54" s="3" t="str">
        <f t="shared" si="45"/>
        <v/>
      </c>
      <c r="AD54" s="3" t="str">
        <f t="shared" si="46"/>
        <v/>
      </c>
      <c r="AE54" s="3" t="str">
        <f t="shared" si="47"/>
        <v/>
      </c>
      <c r="AF54" s="3" t="str">
        <f t="shared" si="48"/>
        <v/>
      </c>
    </row>
    <row r="55" spans="1:32" x14ac:dyDescent="0.25">
      <c r="A55" t="s">
        <v>24</v>
      </c>
      <c r="B55" s="3">
        <f t="shared" ref="B55" si="59">$B$6*B75+$C$6*B97+$D$6*B115+$E$6*B135+$F$6*B155</f>
        <v>0.1</v>
      </c>
      <c r="C55" s="3">
        <f t="shared" ref="C55:O55" si="60">$B$6*C75+$C$6*C97+$D$6*C115+$E$6*C135+$F$6*C155</f>
        <v>0.1</v>
      </c>
      <c r="D55" s="3">
        <f t="shared" si="60"/>
        <v>0.1</v>
      </c>
      <c r="E55" s="3">
        <f t="shared" si="60"/>
        <v>0.1</v>
      </c>
      <c r="F55" s="3">
        <f t="shared" si="60"/>
        <v>0.1</v>
      </c>
      <c r="G55" s="3">
        <f t="shared" si="60"/>
        <v>0.5</v>
      </c>
      <c r="H55" s="3">
        <f t="shared" si="60"/>
        <v>0.7</v>
      </c>
      <c r="I55" s="3"/>
      <c r="J55" s="3">
        <f t="shared" si="60"/>
        <v>1</v>
      </c>
      <c r="K55" s="3">
        <f t="shared" si="60"/>
        <v>0.60000000000000009</v>
      </c>
      <c r="L55" s="3">
        <f t="shared" si="60"/>
        <v>0.1</v>
      </c>
      <c r="M55" s="3">
        <f t="shared" si="60"/>
        <v>0.1</v>
      </c>
      <c r="N55" s="3">
        <f t="shared" si="60"/>
        <v>0.4</v>
      </c>
      <c r="O55" s="3">
        <f t="shared" si="60"/>
        <v>0.1</v>
      </c>
      <c r="P55" s="3"/>
      <c r="R55" t="s">
        <v>24</v>
      </c>
      <c r="S55" s="3" t="str">
        <f t="shared" si="35"/>
        <v/>
      </c>
      <c r="T55" s="3" t="str">
        <f t="shared" si="36"/>
        <v/>
      </c>
      <c r="U55" s="3" t="str">
        <f t="shared" si="37"/>
        <v/>
      </c>
      <c r="V55" s="3" t="str">
        <f t="shared" si="38"/>
        <v/>
      </c>
      <c r="W55" s="3" t="str">
        <f t="shared" si="39"/>
        <v/>
      </c>
      <c r="X55" s="3" t="str">
        <f t="shared" si="40"/>
        <v/>
      </c>
      <c r="Y55" s="3" t="str">
        <f t="shared" si="41"/>
        <v/>
      </c>
      <c r="Z55" s="3" t="str">
        <f t="shared" si="42"/>
        <v/>
      </c>
      <c r="AA55" s="3">
        <f t="shared" si="43"/>
        <v>1</v>
      </c>
      <c r="AB55" s="3" t="str">
        <f t="shared" si="44"/>
        <v/>
      </c>
      <c r="AC55" s="3" t="str">
        <f t="shared" si="45"/>
        <v/>
      </c>
      <c r="AD55" s="3" t="str">
        <f t="shared" si="46"/>
        <v/>
      </c>
      <c r="AE55" s="3" t="str">
        <f t="shared" si="47"/>
        <v/>
      </c>
      <c r="AF55" s="3" t="str">
        <f t="shared" si="48"/>
        <v/>
      </c>
    </row>
    <row r="56" spans="1:32" x14ac:dyDescent="0.25">
      <c r="A56" t="s">
        <v>25</v>
      </c>
      <c r="B56" s="3">
        <f t="shared" ref="B56" si="61">$B$6*B76+$C$6*B98+$D$6*B116+$E$6*B136+$F$6*B156</f>
        <v>0.1</v>
      </c>
      <c r="C56" s="3">
        <f t="shared" ref="C56:O56" si="62">$B$6*C76+$C$6*C98+$D$6*C116+$E$6*C136+$F$6*C156</f>
        <v>0.1</v>
      </c>
      <c r="D56" s="3">
        <f t="shared" si="62"/>
        <v>0.1</v>
      </c>
      <c r="E56" s="3">
        <f t="shared" si="62"/>
        <v>0</v>
      </c>
      <c r="F56" s="3">
        <f t="shared" si="62"/>
        <v>0.1</v>
      </c>
      <c r="G56" s="3">
        <f t="shared" si="62"/>
        <v>0.1</v>
      </c>
      <c r="H56" s="3">
        <f t="shared" si="62"/>
        <v>0.2</v>
      </c>
      <c r="I56" s="3">
        <f t="shared" si="62"/>
        <v>0.30000000000000004</v>
      </c>
      <c r="J56" s="3"/>
      <c r="K56" s="3">
        <f t="shared" si="62"/>
        <v>0</v>
      </c>
      <c r="L56" s="3">
        <f t="shared" si="62"/>
        <v>0.1</v>
      </c>
      <c r="M56" s="3">
        <f t="shared" si="62"/>
        <v>0.1</v>
      </c>
      <c r="N56" s="3">
        <f t="shared" si="62"/>
        <v>0.1</v>
      </c>
      <c r="O56" s="3">
        <f t="shared" si="62"/>
        <v>0</v>
      </c>
      <c r="P56" s="3"/>
      <c r="R56" t="s">
        <v>25</v>
      </c>
      <c r="S56" s="3" t="str">
        <f t="shared" si="35"/>
        <v/>
      </c>
      <c r="T56" s="3" t="str">
        <f t="shared" si="36"/>
        <v/>
      </c>
      <c r="U56" s="3" t="str">
        <f t="shared" si="37"/>
        <v/>
      </c>
      <c r="V56" s="3" t="str">
        <f t="shared" si="38"/>
        <v/>
      </c>
      <c r="W56" s="3" t="str">
        <f t="shared" si="39"/>
        <v/>
      </c>
      <c r="X56" s="3" t="str">
        <f t="shared" si="40"/>
        <v/>
      </c>
      <c r="Y56" s="3" t="str">
        <f t="shared" si="41"/>
        <v/>
      </c>
      <c r="Z56" s="3" t="str">
        <f t="shared" si="42"/>
        <v/>
      </c>
      <c r="AA56" s="3" t="str">
        <f t="shared" si="43"/>
        <v/>
      </c>
      <c r="AB56" s="3" t="str">
        <f t="shared" si="44"/>
        <v/>
      </c>
      <c r="AC56" s="3" t="str">
        <f t="shared" si="45"/>
        <v/>
      </c>
      <c r="AD56" s="3" t="str">
        <f t="shared" si="46"/>
        <v/>
      </c>
      <c r="AE56" s="3" t="str">
        <f t="shared" si="47"/>
        <v/>
      </c>
      <c r="AF56" s="3" t="str">
        <f t="shared" si="48"/>
        <v/>
      </c>
    </row>
    <row r="57" spans="1:32" x14ac:dyDescent="0.25">
      <c r="A57" t="s">
        <v>26</v>
      </c>
      <c r="B57" s="3">
        <f t="shared" ref="B57" si="63">$B$6*B77+$C$6*B99+$D$6*B117+$E$6*B137+$F$6*B157</f>
        <v>0.1</v>
      </c>
      <c r="C57" s="3">
        <f t="shared" ref="C57:O57" si="64">$B$6*C77+$C$6*C99+$D$6*C117+$E$6*C137+$F$6*C157</f>
        <v>0.2</v>
      </c>
      <c r="D57" s="3">
        <f t="shared" si="64"/>
        <v>0.2</v>
      </c>
      <c r="E57" s="3">
        <f t="shared" si="64"/>
        <v>0.2</v>
      </c>
      <c r="F57" s="3">
        <f t="shared" si="64"/>
        <v>0.1</v>
      </c>
      <c r="G57" s="3">
        <f t="shared" si="64"/>
        <v>1</v>
      </c>
      <c r="H57" s="3">
        <f t="shared" si="64"/>
        <v>1</v>
      </c>
      <c r="I57" s="3">
        <f t="shared" si="64"/>
        <v>1</v>
      </c>
      <c r="J57" s="3">
        <f t="shared" si="64"/>
        <v>1</v>
      </c>
      <c r="K57" s="3"/>
      <c r="L57" s="3">
        <f t="shared" si="64"/>
        <v>0.1</v>
      </c>
      <c r="M57" s="3">
        <f t="shared" si="64"/>
        <v>0.4</v>
      </c>
      <c r="N57" s="3">
        <f t="shared" si="64"/>
        <v>0.79999999999999993</v>
      </c>
      <c r="O57" s="3">
        <f t="shared" si="64"/>
        <v>0.1</v>
      </c>
      <c r="P57" s="3"/>
      <c r="R57" t="s">
        <v>26</v>
      </c>
      <c r="S57" s="3" t="str">
        <f t="shared" si="35"/>
        <v/>
      </c>
      <c r="T57" s="3" t="str">
        <f t="shared" si="36"/>
        <v/>
      </c>
      <c r="U57" s="3" t="str">
        <f t="shared" si="37"/>
        <v/>
      </c>
      <c r="V57" s="3" t="str">
        <f t="shared" si="38"/>
        <v/>
      </c>
      <c r="W57" s="3" t="str">
        <f t="shared" si="39"/>
        <v/>
      </c>
      <c r="X57" s="3">
        <f t="shared" si="40"/>
        <v>1</v>
      </c>
      <c r="Y57" s="3">
        <f t="shared" si="41"/>
        <v>1</v>
      </c>
      <c r="Z57" s="3">
        <f t="shared" si="42"/>
        <v>1</v>
      </c>
      <c r="AA57" s="3">
        <f t="shared" si="43"/>
        <v>1</v>
      </c>
      <c r="AB57" s="3" t="str">
        <f t="shared" si="44"/>
        <v/>
      </c>
      <c r="AC57" s="3" t="str">
        <f t="shared" si="45"/>
        <v/>
      </c>
      <c r="AD57" s="3" t="str">
        <f t="shared" si="46"/>
        <v/>
      </c>
      <c r="AE57" s="3">
        <f t="shared" si="47"/>
        <v>0.79999999999999993</v>
      </c>
      <c r="AF57" s="3" t="str">
        <f t="shared" si="48"/>
        <v/>
      </c>
    </row>
    <row r="58" spans="1:32" x14ac:dyDescent="0.25">
      <c r="A58" t="s">
        <v>27</v>
      </c>
      <c r="B58" s="3">
        <f t="shared" ref="B58" si="65">$B$6*B78+$C$6*B100+$D$6*B118+$E$6*B138+$F$6*B158</f>
        <v>0.7</v>
      </c>
      <c r="C58" s="3">
        <f t="shared" ref="C58:O58" si="66">$B$6*C78+$C$6*C100+$D$6*C118+$E$6*C138+$F$6*C158</f>
        <v>0.89999999999999991</v>
      </c>
      <c r="D58" s="3">
        <f t="shared" si="66"/>
        <v>0.7</v>
      </c>
      <c r="E58" s="3">
        <f t="shared" si="66"/>
        <v>0.7</v>
      </c>
      <c r="F58" s="3">
        <f t="shared" si="66"/>
        <v>1</v>
      </c>
      <c r="G58" s="3">
        <f t="shared" si="66"/>
        <v>1</v>
      </c>
      <c r="H58" s="3">
        <f t="shared" si="66"/>
        <v>1</v>
      </c>
      <c r="I58" s="3">
        <f t="shared" si="66"/>
        <v>1</v>
      </c>
      <c r="J58" s="3">
        <f t="shared" si="66"/>
        <v>1</v>
      </c>
      <c r="K58" s="3">
        <f t="shared" si="66"/>
        <v>1</v>
      </c>
      <c r="L58" s="3"/>
      <c r="M58" s="3">
        <f t="shared" si="66"/>
        <v>1</v>
      </c>
      <c r="N58" s="3">
        <f t="shared" si="66"/>
        <v>1</v>
      </c>
      <c r="O58" s="3">
        <f t="shared" si="66"/>
        <v>0.7</v>
      </c>
      <c r="P58" s="3"/>
      <c r="R58" t="s">
        <v>27</v>
      </c>
      <c r="S58" s="3" t="str">
        <f t="shared" si="35"/>
        <v/>
      </c>
      <c r="T58" s="3">
        <f t="shared" si="36"/>
        <v>0.89999999999999991</v>
      </c>
      <c r="U58" s="3" t="str">
        <f t="shared" si="37"/>
        <v/>
      </c>
      <c r="V58" s="3" t="str">
        <f t="shared" si="38"/>
        <v/>
      </c>
      <c r="W58" s="3">
        <f t="shared" si="39"/>
        <v>1</v>
      </c>
      <c r="X58" s="3">
        <f t="shared" si="40"/>
        <v>1</v>
      </c>
      <c r="Y58" s="3">
        <f t="shared" si="41"/>
        <v>1</v>
      </c>
      <c r="Z58" s="3">
        <f t="shared" si="42"/>
        <v>1</v>
      </c>
      <c r="AA58" s="3">
        <f t="shared" si="43"/>
        <v>1</v>
      </c>
      <c r="AB58" s="3">
        <f t="shared" si="44"/>
        <v>1</v>
      </c>
      <c r="AC58" s="3" t="str">
        <f t="shared" si="45"/>
        <v/>
      </c>
      <c r="AD58" s="3">
        <f t="shared" si="46"/>
        <v>1</v>
      </c>
      <c r="AE58" s="3">
        <f t="shared" si="47"/>
        <v>1</v>
      </c>
      <c r="AF58" s="3" t="str">
        <f t="shared" si="48"/>
        <v/>
      </c>
    </row>
    <row r="59" spans="1:32" x14ac:dyDescent="0.25">
      <c r="A59" t="s">
        <v>28</v>
      </c>
      <c r="B59" s="3">
        <f t="shared" ref="B59" si="67">$B$6*B79+$C$6*B101+$D$6*B119+$E$6*B139+$F$6*B159</f>
        <v>0.1</v>
      </c>
      <c r="C59" s="3">
        <f t="shared" ref="C59:O59" si="68">$B$6*C79+$C$6*C101+$D$6*C119+$E$6*C139+$F$6*C159</f>
        <v>0.60000000000000009</v>
      </c>
      <c r="D59" s="3">
        <f t="shared" si="68"/>
        <v>0.1</v>
      </c>
      <c r="E59" s="3">
        <f t="shared" si="68"/>
        <v>0.1</v>
      </c>
      <c r="F59" s="3">
        <f t="shared" si="68"/>
        <v>0.2</v>
      </c>
      <c r="G59" s="3">
        <f t="shared" si="68"/>
        <v>1</v>
      </c>
      <c r="H59" s="3">
        <f t="shared" si="68"/>
        <v>1</v>
      </c>
      <c r="I59" s="3">
        <f t="shared" si="68"/>
        <v>1</v>
      </c>
      <c r="J59" s="3">
        <f t="shared" si="68"/>
        <v>1</v>
      </c>
      <c r="K59" s="3">
        <f t="shared" si="68"/>
        <v>1</v>
      </c>
      <c r="L59" s="3">
        <f t="shared" si="68"/>
        <v>0.2</v>
      </c>
      <c r="M59" s="3"/>
      <c r="N59" s="3">
        <f t="shared" si="68"/>
        <v>1</v>
      </c>
      <c r="O59" s="3">
        <f t="shared" si="68"/>
        <v>0.1</v>
      </c>
      <c r="P59" s="3"/>
      <c r="R59" t="s">
        <v>28</v>
      </c>
      <c r="S59" s="3" t="str">
        <f t="shared" si="35"/>
        <v/>
      </c>
      <c r="T59" s="3" t="str">
        <f t="shared" si="36"/>
        <v/>
      </c>
      <c r="U59" s="3" t="str">
        <f t="shared" si="37"/>
        <v/>
      </c>
      <c r="V59" s="3" t="str">
        <f t="shared" si="38"/>
        <v/>
      </c>
      <c r="W59" s="3" t="str">
        <f t="shared" si="39"/>
        <v/>
      </c>
      <c r="X59" s="3">
        <f t="shared" si="40"/>
        <v>1</v>
      </c>
      <c r="Y59" s="3">
        <f t="shared" si="41"/>
        <v>1</v>
      </c>
      <c r="Z59" s="3">
        <f t="shared" si="42"/>
        <v>1</v>
      </c>
      <c r="AA59" s="3">
        <f t="shared" si="43"/>
        <v>1</v>
      </c>
      <c r="AB59" s="3">
        <f t="shared" si="44"/>
        <v>1</v>
      </c>
      <c r="AC59" s="3" t="str">
        <f t="shared" si="45"/>
        <v/>
      </c>
      <c r="AD59" s="3" t="str">
        <f t="shared" si="46"/>
        <v/>
      </c>
      <c r="AE59" s="3">
        <f t="shared" si="47"/>
        <v>1</v>
      </c>
      <c r="AF59" s="3" t="str">
        <f t="shared" si="48"/>
        <v/>
      </c>
    </row>
    <row r="60" spans="1:32" x14ac:dyDescent="0.25">
      <c r="A60" t="s">
        <v>29</v>
      </c>
      <c r="B60" s="3">
        <f t="shared" ref="B60:B61" si="69">$B$6*B80+$C$6*B102+$D$6*B120+$E$6*B140+$F$6*B160</f>
        <v>0.1</v>
      </c>
      <c r="C60" s="3">
        <f t="shared" ref="C60:O61" si="70">$B$6*C80+$C$6*C102+$D$6*C120+$E$6*C140+$F$6*C160</f>
        <v>0.1</v>
      </c>
      <c r="D60" s="3">
        <f t="shared" si="70"/>
        <v>0.1</v>
      </c>
      <c r="E60" s="3">
        <f t="shared" si="70"/>
        <v>0.1</v>
      </c>
      <c r="F60" s="3">
        <f t="shared" si="70"/>
        <v>0.1</v>
      </c>
      <c r="G60" s="3">
        <f t="shared" si="70"/>
        <v>1</v>
      </c>
      <c r="H60" s="3">
        <f t="shared" si="70"/>
        <v>0.7</v>
      </c>
      <c r="I60" s="3">
        <f t="shared" si="70"/>
        <v>1</v>
      </c>
      <c r="J60" s="3">
        <f t="shared" si="70"/>
        <v>1</v>
      </c>
      <c r="K60" s="3">
        <f t="shared" si="70"/>
        <v>1</v>
      </c>
      <c r="L60" s="3">
        <f t="shared" si="70"/>
        <v>0.1</v>
      </c>
      <c r="M60" s="3">
        <f t="shared" si="70"/>
        <v>0.1</v>
      </c>
      <c r="N60" s="3"/>
      <c r="O60" s="3">
        <f t="shared" si="70"/>
        <v>0.1</v>
      </c>
      <c r="P60" s="3"/>
      <c r="R60" t="s">
        <v>29</v>
      </c>
      <c r="S60" s="3" t="str">
        <f t="shared" si="35"/>
        <v/>
      </c>
      <c r="T60" s="3" t="str">
        <f t="shared" si="36"/>
        <v/>
      </c>
      <c r="U60" s="3" t="str">
        <f t="shared" si="37"/>
        <v/>
      </c>
      <c r="V60" s="3" t="str">
        <f t="shared" si="38"/>
        <v/>
      </c>
      <c r="W60" s="3" t="str">
        <f t="shared" si="39"/>
        <v/>
      </c>
      <c r="X60" s="3">
        <f t="shared" si="40"/>
        <v>1</v>
      </c>
      <c r="Y60" s="3" t="str">
        <f t="shared" si="41"/>
        <v/>
      </c>
      <c r="Z60" s="3">
        <f t="shared" si="42"/>
        <v>1</v>
      </c>
      <c r="AA60" s="3">
        <f t="shared" si="43"/>
        <v>1</v>
      </c>
      <c r="AB60" s="3">
        <f t="shared" si="44"/>
        <v>1</v>
      </c>
      <c r="AC60" s="3" t="str">
        <f t="shared" si="45"/>
        <v/>
      </c>
      <c r="AD60" s="3" t="str">
        <f t="shared" si="46"/>
        <v/>
      </c>
      <c r="AE60" s="3" t="str">
        <f t="shared" si="47"/>
        <v/>
      </c>
      <c r="AF60" s="3" t="str">
        <f t="shared" si="48"/>
        <v/>
      </c>
    </row>
    <row r="61" spans="1:32" x14ac:dyDescent="0.25">
      <c r="A61" t="s">
        <v>30</v>
      </c>
      <c r="B61" s="3">
        <f t="shared" si="69"/>
        <v>0.79999999999999993</v>
      </c>
      <c r="C61" s="3">
        <f t="shared" si="70"/>
        <v>1</v>
      </c>
      <c r="D61" s="3">
        <f t="shared" si="70"/>
        <v>1</v>
      </c>
      <c r="E61" s="3">
        <f t="shared" si="70"/>
        <v>1</v>
      </c>
      <c r="F61" s="3">
        <f t="shared" si="70"/>
        <v>0.89999999999999991</v>
      </c>
      <c r="G61" s="3">
        <f t="shared" si="70"/>
        <v>1</v>
      </c>
      <c r="H61" s="3">
        <f t="shared" si="70"/>
        <v>1</v>
      </c>
      <c r="I61" s="3">
        <f t="shared" si="70"/>
        <v>1</v>
      </c>
      <c r="J61" s="3">
        <f t="shared" si="70"/>
        <v>1</v>
      </c>
      <c r="K61" s="3">
        <f t="shared" si="70"/>
        <v>0.89999999999999991</v>
      </c>
      <c r="L61" s="3">
        <f t="shared" si="70"/>
        <v>0.89999999999999991</v>
      </c>
      <c r="M61" s="3">
        <f t="shared" si="70"/>
        <v>0.89999999999999991</v>
      </c>
      <c r="N61" s="3">
        <f t="shared" si="70"/>
        <v>0.89999999999999991</v>
      </c>
      <c r="O61" s="3"/>
      <c r="P61" s="3"/>
      <c r="R61" t="s">
        <v>30</v>
      </c>
      <c r="S61" s="3">
        <f t="shared" si="35"/>
        <v>0.79999999999999993</v>
      </c>
      <c r="T61" s="3">
        <f t="shared" si="36"/>
        <v>1</v>
      </c>
      <c r="U61" s="3">
        <f t="shared" si="37"/>
        <v>1</v>
      </c>
      <c r="V61" s="3">
        <f t="shared" si="38"/>
        <v>1</v>
      </c>
      <c r="W61" s="3">
        <f t="shared" si="39"/>
        <v>0.89999999999999991</v>
      </c>
      <c r="X61" s="3">
        <f t="shared" si="40"/>
        <v>1</v>
      </c>
      <c r="Y61" s="3">
        <f t="shared" si="41"/>
        <v>1</v>
      </c>
      <c r="Z61" s="3">
        <f t="shared" si="42"/>
        <v>1</v>
      </c>
      <c r="AA61" s="3">
        <f t="shared" si="43"/>
        <v>1</v>
      </c>
      <c r="AB61" s="3">
        <f t="shared" si="44"/>
        <v>0.89999999999999991</v>
      </c>
      <c r="AC61" s="3">
        <f t="shared" si="45"/>
        <v>0.89999999999999991</v>
      </c>
      <c r="AD61" s="3">
        <f t="shared" si="46"/>
        <v>0.89999999999999991</v>
      </c>
      <c r="AE61" s="3">
        <f t="shared" si="47"/>
        <v>0.89999999999999991</v>
      </c>
      <c r="AF61" s="3" t="str">
        <f t="shared" si="48"/>
        <v/>
      </c>
    </row>
    <row r="62" spans="1:32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32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32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1:32" x14ac:dyDescent="0.25">
      <c r="A65" s="1" t="s">
        <v>2</v>
      </c>
      <c r="R65" s="1" t="s">
        <v>13</v>
      </c>
    </row>
    <row r="66" spans="1:32" x14ac:dyDescent="0.25">
      <c r="A66" s="1"/>
      <c r="R66" s="1"/>
    </row>
    <row r="67" spans="1:32" x14ac:dyDescent="0.25">
      <c r="B67" s="3" t="s">
        <v>17</v>
      </c>
      <c r="C67" s="3" t="s">
        <v>18</v>
      </c>
      <c r="D67" s="3" t="s">
        <v>19</v>
      </c>
      <c r="E67" s="3" t="s">
        <v>20</v>
      </c>
      <c r="F67" s="3" t="s">
        <v>21</v>
      </c>
      <c r="G67" s="3" t="s">
        <v>22</v>
      </c>
      <c r="H67" t="s">
        <v>23</v>
      </c>
      <c r="I67" t="s">
        <v>24</v>
      </c>
      <c r="J67" t="s">
        <v>25</v>
      </c>
      <c r="K67" t="s">
        <v>26</v>
      </c>
      <c r="L67" t="s">
        <v>27</v>
      </c>
      <c r="M67" t="s">
        <v>28</v>
      </c>
      <c r="N67" t="s">
        <v>29</v>
      </c>
      <c r="O67" t="s">
        <v>30</v>
      </c>
      <c r="S67" s="3" t="s">
        <v>17</v>
      </c>
      <c r="T67" s="3" t="s">
        <v>18</v>
      </c>
      <c r="U67" s="3" t="s">
        <v>19</v>
      </c>
      <c r="V67" s="3" t="s">
        <v>20</v>
      </c>
      <c r="W67" s="3" t="s">
        <v>21</v>
      </c>
      <c r="X67" s="3" t="s">
        <v>22</v>
      </c>
      <c r="Y67" t="s">
        <v>23</v>
      </c>
      <c r="Z67" t="s">
        <v>24</v>
      </c>
      <c r="AA67" t="s">
        <v>25</v>
      </c>
      <c r="AB67" t="s">
        <v>26</v>
      </c>
      <c r="AC67" t="s">
        <v>27</v>
      </c>
      <c r="AD67" t="s">
        <v>28</v>
      </c>
      <c r="AE67" t="s">
        <v>29</v>
      </c>
      <c r="AF67" t="s">
        <v>30</v>
      </c>
    </row>
    <row r="68" spans="1:32" x14ac:dyDescent="0.25">
      <c r="A68" t="s">
        <v>17</v>
      </c>
      <c r="B68" s="3">
        <f>IF('Intermediate+'!B4&lt;=$B$4,1,0)</f>
        <v>1</v>
      </c>
      <c r="C68" s="3">
        <f>IF('Intermediate+'!C4&lt;=$B$4,1,0)</f>
        <v>1</v>
      </c>
      <c r="D68" s="3">
        <f>IF('Intermediate+'!D4&lt;=$B$4,1,0)</f>
        <v>1</v>
      </c>
      <c r="E68" s="3">
        <f>IF('Intermediate+'!E4&lt;=$B$4,1,0)</f>
        <v>0</v>
      </c>
      <c r="F68" s="3">
        <f>IF('Intermediate+'!F4&lt;=$B$4,1,0)</f>
        <v>0</v>
      </c>
      <c r="G68" s="3">
        <f>IF('Intermediate+'!G4&lt;=$B$4,1,0)</f>
        <v>1</v>
      </c>
      <c r="H68" s="3">
        <f>IF('Intermediate+'!H4&lt;=$B$4,1,0)</f>
        <v>0</v>
      </c>
      <c r="I68" s="3">
        <f>IF('Intermediate+'!I4&lt;=$B$4,1,0)</f>
        <v>0</v>
      </c>
      <c r="J68" s="3">
        <f>IF('Intermediate+'!J4&lt;=$B$4,1,0)</f>
        <v>1</v>
      </c>
      <c r="K68" s="3">
        <f>IF('Intermediate+'!K4&lt;=$B$4,1,0)</f>
        <v>0</v>
      </c>
      <c r="L68" s="3">
        <f>IF('Intermediate+'!L4&lt;=$B$4,1,0)</f>
        <v>0</v>
      </c>
      <c r="M68" s="3">
        <f>IF('Intermediate+'!M4&lt;=$B$4,1,0)</f>
        <v>0</v>
      </c>
      <c r="N68" s="3">
        <f>IF('Intermediate+'!N4&lt;=$B$4,1,0)</f>
        <v>0</v>
      </c>
      <c r="O68" s="3">
        <f>IF('Intermediate+'!O4&lt;=$B$4,1,0)</f>
        <v>0</v>
      </c>
      <c r="P68" s="3"/>
      <c r="R68" t="s">
        <v>17</v>
      </c>
      <c r="S68" s="3">
        <f>IF('Intermediate+'!B4&gt;=$B$5,1,0)</f>
        <v>0</v>
      </c>
      <c r="T68" s="3">
        <f>IF('Intermediate+'!C4&gt;=$B$5,1,0)</f>
        <v>0</v>
      </c>
      <c r="U68" s="3">
        <f>IF('Intermediate+'!D4&gt;=$B$5,1,0)</f>
        <v>0</v>
      </c>
      <c r="V68" s="3">
        <f>IF('Intermediate+'!E4&gt;=$B$5,1,0)</f>
        <v>0</v>
      </c>
      <c r="W68" s="3">
        <f>IF('Intermediate+'!F4&gt;=$B$5,1,0)</f>
        <v>1</v>
      </c>
      <c r="X68" s="3">
        <f>IF('Intermediate+'!G4&gt;=$B$5,1,0)</f>
        <v>0</v>
      </c>
      <c r="Y68" s="3">
        <f>IF('Intermediate+'!H4&gt;=$B$5,1,0)</f>
        <v>0</v>
      </c>
      <c r="Z68" s="3">
        <f>IF('Intermediate+'!I4&gt;=$B$5,1,0)</f>
        <v>0</v>
      </c>
      <c r="AA68" s="3">
        <f>IF('Intermediate+'!J4&gt;=$B$5,1,0)</f>
        <v>0</v>
      </c>
      <c r="AB68" s="3">
        <f>IF('Intermediate+'!K4&gt;=$B$5,1,0)</f>
        <v>0</v>
      </c>
      <c r="AC68" s="3">
        <f>IF('Intermediate+'!L4&gt;=$B$5,1,0)</f>
        <v>1</v>
      </c>
      <c r="AD68" s="3">
        <f>IF('Intermediate+'!M4&gt;=$B$5,1,0)</f>
        <v>1</v>
      </c>
      <c r="AE68" s="3">
        <f>IF('Intermediate+'!N4&gt;=$B$5,1,0)</f>
        <v>0</v>
      </c>
      <c r="AF68" s="3">
        <f>IF('Intermediate+'!O4&gt;=$B$5,1,0)</f>
        <v>0</v>
      </c>
    </row>
    <row r="69" spans="1:32" x14ac:dyDescent="0.25">
      <c r="A69" t="s">
        <v>18</v>
      </c>
      <c r="B69" s="3">
        <f>IF('Intermediate+'!B5&lt;=$B$4,1,0)</f>
        <v>0</v>
      </c>
      <c r="C69" s="3">
        <f>IF('Intermediate+'!C5&lt;=$B$4,1,0)</f>
        <v>1</v>
      </c>
      <c r="D69" s="3">
        <f>IF('Intermediate+'!D5&lt;=$B$4,1,0)</f>
        <v>0</v>
      </c>
      <c r="E69" s="3">
        <f>IF('Intermediate+'!E5&lt;=$B$4,1,0)</f>
        <v>0</v>
      </c>
      <c r="F69" s="3">
        <f>IF('Intermediate+'!F5&lt;=$B$4,1,0)</f>
        <v>0</v>
      </c>
      <c r="G69" s="3">
        <f>IF('Intermediate+'!G5&lt;=$B$4,1,0)</f>
        <v>0</v>
      </c>
      <c r="H69" s="3">
        <f>IF('Intermediate+'!H5&lt;=$B$4,1,0)</f>
        <v>0</v>
      </c>
      <c r="I69" s="3">
        <f>IF('Intermediate+'!I5&lt;=$B$4,1,0)</f>
        <v>0</v>
      </c>
      <c r="J69" s="3">
        <f>IF('Intermediate+'!J5&lt;=$B$4,1,0)</f>
        <v>0</v>
      </c>
      <c r="K69" s="3">
        <f>IF('Intermediate+'!K5&lt;=$B$4,1,0)</f>
        <v>0</v>
      </c>
      <c r="L69" s="3">
        <f>IF('Intermediate+'!L5&lt;=$B$4,1,0)</f>
        <v>0</v>
      </c>
      <c r="M69" s="3">
        <f>IF('Intermediate+'!M5&lt;=$B$4,1,0)</f>
        <v>0</v>
      </c>
      <c r="N69" s="3">
        <f>IF('Intermediate+'!N5&lt;=$B$4,1,0)</f>
        <v>0</v>
      </c>
      <c r="O69" s="3">
        <f>IF('Intermediate+'!O5&lt;=$B$4,1,0)</f>
        <v>0</v>
      </c>
      <c r="P69" s="3"/>
      <c r="R69" t="s">
        <v>18</v>
      </c>
      <c r="S69" s="3">
        <f>IF('Intermediate+'!B5&gt;=$B$5,1,0)</f>
        <v>0</v>
      </c>
      <c r="T69" s="3">
        <f>IF('Intermediate+'!C5&gt;=$B$5,1,0)</f>
        <v>0</v>
      </c>
      <c r="U69" s="3">
        <f>IF('Intermediate+'!D5&gt;=$B$5,1,0)</f>
        <v>0</v>
      </c>
      <c r="V69" s="3">
        <f>IF('Intermediate+'!E5&gt;=$B$5,1,0)</f>
        <v>0</v>
      </c>
      <c r="W69" s="3">
        <f>IF('Intermediate+'!F5&gt;=$B$5,1,0)</f>
        <v>1</v>
      </c>
      <c r="X69" s="3">
        <f>IF('Intermediate+'!G5&gt;=$B$5,1,0)</f>
        <v>0</v>
      </c>
      <c r="Y69" s="3">
        <f>IF('Intermediate+'!H5&gt;=$B$5,1,0)</f>
        <v>1</v>
      </c>
      <c r="Z69" s="3">
        <f>IF('Intermediate+'!I5&gt;=$B$5,1,0)</f>
        <v>1</v>
      </c>
      <c r="AA69" s="3">
        <f>IF('Intermediate+'!J5&gt;=$B$5,1,0)</f>
        <v>0</v>
      </c>
      <c r="AB69" s="3">
        <f>IF('Intermediate+'!K5&gt;=$B$5,1,0)</f>
        <v>1</v>
      </c>
      <c r="AC69" s="3">
        <f>IF('Intermediate+'!L5&gt;=$B$5,1,0)</f>
        <v>1</v>
      </c>
      <c r="AD69" s="3">
        <f>IF('Intermediate+'!M5&gt;=$B$5,1,0)</f>
        <v>1</v>
      </c>
      <c r="AE69" s="3">
        <f>IF('Intermediate+'!N5&gt;=$B$5,1,0)</f>
        <v>1</v>
      </c>
      <c r="AF69" s="3">
        <f>IF('Intermediate+'!O5&gt;=$B$5,1,0)</f>
        <v>1</v>
      </c>
    </row>
    <row r="70" spans="1:32" x14ac:dyDescent="0.25">
      <c r="A70" t="s">
        <v>19</v>
      </c>
      <c r="B70" s="3">
        <f>IF('Intermediate+'!B6&lt;=$B$4,1,0)</f>
        <v>1</v>
      </c>
      <c r="C70" s="3">
        <f>IF('Intermediate+'!C6&lt;=$B$4,1,0)</f>
        <v>1</v>
      </c>
      <c r="D70" s="3">
        <f>IF('Intermediate+'!D6&lt;=$B$4,1,0)</f>
        <v>1</v>
      </c>
      <c r="E70" s="3">
        <f>IF('Intermediate+'!E6&lt;=$B$4,1,0)</f>
        <v>1</v>
      </c>
      <c r="F70" s="3">
        <f>IF('Intermediate+'!F6&lt;=$B$4,1,0)</f>
        <v>0</v>
      </c>
      <c r="G70" s="3">
        <f>IF('Intermediate+'!G6&lt;=$B$4,1,0)</f>
        <v>1</v>
      </c>
      <c r="H70" s="3">
        <f>IF('Intermediate+'!H6&lt;=$B$4,1,0)</f>
        <v>0</v>
      </c>
      <c r="I70" s="3">
        <f>IF('Intermediate+'!I6&lt;=$B$4,1,0)</f>
        <v>0</v>
      </c>
      <c r="J70" s="3">
        <f>IF('Intermediate+'!J6&lt;=$B$4,1,0)</f>
        <v>1</v>
      </c>
      <c r="K70" s="3">
        <f>IF('Intermediate+'!K6&lt;=$B$4,1,0)</f>
        <v>0</v>
      </c>
      <c r="L70" s="3">
        <f>IF('Intermediate+'!L6&lt;=$B$4,1,0)</f>
        <v>0</v>
      </c>
      <c r="M70" s="3">
        <f>IF('Intermediate+'!M6&lt;=$B$4,1,0)</f>
        <v>0</v>
      </c>
      <c r="N70" s="3">
        <f>IF('Intermediate+'!N6&lt;=$B$4,1,0)</f>
        <v>0</v>
      </c>
      <c r="O70" s="3">
        <f>IF('Intermediate+'!O6&lt;=$B$4,1,0)</f>
        <v>0</v>
      </c>
      <c r="P70" s="3"/>
      <c r="R70" t="s">
        <v>19</v>
      </c>
      <c r="S70" s="3">
        <f>IF('Intermediate+'!B6&gt;=$B$5,1,0)</f>
        <v>0</v>
      </c>
      <c r="T70" s="3">
        <f>IF('Intermediate+'!C6&gt;=$B$5,1,0)</f>
        <v>0</v>
      </c>
      <c r="U70" s="3">
        <f>IF('Intermediate+'!D6&gt;=$B$5,1,0)</f>
        <v>0</v>
      </c>
      <c r="V70" s="3">
        <f>IF('Intermediate+'!E6&gt;=$B$5,1,0)</f>
        <v>0</v>
      </c>
      <c r="W70" s="3">
        <f>IF('Intermediate+'!F6&gt;=$B$5,1,0)</f>
        <v>1</v>
      </c>
      <c r="X70" s="3">
        <f>IF('Intermediate+'!G6&gt;=$B$5,1,0)</f>
        <v>0</v>
      </c>
      <c r="Y70" s="3">
        <f>IF('Intermediate+'!H6&gt;=$B$5,1,0)</f>
        <v>0</v>
      </c>
      <c r="Z70" s="3">
        <f>IF('Intermediate+'!I6&gt;=$B$5,1,0)</f>
        <v>0</v>
      </c>
      <c r="AA70" s="3">
        <f>IF('Intermediate+'!J6&gt;=$B$5,1,0)</f>
        <v>0</v>
      </c>
      <c r="AB70" s="3">
        <f>IF('Intermediate+'!K6&gt;=$B$5,1,0)</f>
        <v>0</v>
      </c>
      <c r="AC70" s="3">
        <f>IF('Intermediate+'!L6&gt;=$B$5,1,0)</f>
        <v>0</v>
      </c>
      <c r="AD70" s="3">
        <f>IF('Intermediate+'!M6&gt;=$B$5,1,0)</f>
        <v>0</v>
      </c>
      <c r="AE70" s="3">
        <f>IF('Intermediate+'!N6&gt;=$B$5,1,0)</f>
        <v>0</v>
      </c>
      <c r="AF70" s="3">
        <f>IF('Intermediate+'!O6&gt;=$B$5,1,0)</f>
        <v>0</v>
      </c>
    </row>
    <row r="71" spans="1:32" x14ac:dyDescent="0.25">
      <c r="A71" t="s">
        <v>20</v>
      </c>
      <c r="B71" s="3">
        <f>IF('Intermediate+'!B7&lt;=$B$4,1,0)</f>
        <v>1</v>
      </c>
      <c r="C71" s="3">
        <f>IF('Intermediate+'!C7&lt;=$B$4,1,0)</f>
        <v>1</v>
      </c>
      <c r="D71" s="3">
        <f>IF('Intermediate+'!D7&lt;=$B$4,1,0)</f>
        <v>1</v>
      </c>
      <c r="E71" s="3">
        <f>IF('Intermediate+'!E7&lt;=$B$4,1,0)</f>
        <v>1</v>
      </c>
      <c r="F71" s="3">
        <f>IF('Intermediate+'!F7&lt;=$B$4,1,0)</f>
        <v>0</v>
      </c>
      <c r="G71" s="3">
        <f>IF('Intermediate+'!G7&lt;=$B$4,1,0)</f>
        <v>1</v>
      </c>
      <c r="H71" s="3">
        <f>IF('Intermediate+'!H7&lt;=$B$4,1,0)</f>
        <v>1</v>
      </c>
      <c r="I71" s="3">
        <f>IF('Intermediate+'!I7&lt;=$B$4,1,0)</f>
        <v>1</v>
      </c>
      <c r="J71" s="3">
        <f>IF('Intermediate+'!J7&lt;=$B$4,1,0)</f>
        <v>1</v>
      </c>
      <c r="K71" s="3">
        <f>IF('Intermediate+'!K7&lt;=$B$4,1,0)</f>
        <v>0</v>
      </c>
      <c r="L71" s="3">
        <f>IF('Intermediate+'!L7&lt;=$B$4,1,0)</f>
        <v>0</v>
      </c>
      <c r="M71" s="3">
        <f>IF('Intermediate+'!M7&lt;=$B$4,1,0)</f>
        <v>0</v>
      </c>
      <c r="N71" s="3">
        <f>IF('Intermediate+'!N7&lt;=$B$4,1,0)</f>
        <v>0</v>
      </c>
      <c r="O71" s="3">
        <f>IF('Intermediate+'!O7&lt;=$B$4,1,0)</f>
        <v>1</v>
      </c>
      <c r="P71" s="3"/>
      <c r="R71" t="s">
        <v>20</v>
      </c>
      <c r="S71" s="3">
        <f>IF('Intermediate+'!B7&gt;=$B$5,1,0)</f>
        <v>0</v>
      </c>
      <c r="T71" s="3">
        <f>IF('Intermediate+'!C7&gt;=$B$5,1,0)</f>
        <v>0</v>
      </c>
      <c r="U71" s="3">
        <f>IF('Intermediate+'!D7&gt;=$B$5,1,0)</f>
        <v>0</v>
      </c>
      <c r="V71" s="3">
        <f>IF('Intermediate+'!E7&gt;=$B$5,1,0)</f>
        <v>0</v>
      </c>
      <c r="W71" s="3">
        <f>IF('Intermediate+'!F7&gt;=$B$5,1,0)</f>
        <v>0</v>
      </c>
      <c r="X71" s="3">
        <f>IF('Intermediate+'!G7&gt;=$B$5,1,0)</f>
        <v>0</v>
      </c>
      <c r="Y71" s="3">
        <f>IF('Intermediate+'!H7&gt;=$B$5,1,0)</f>
        <v>0</v>
      </c>
      <c r="Z71" s="3">
        <f>IF('Intermediate+'!I7&gt;=$B$5,1,0)</f>
        <v>0</v>
      </c>
      <c r="AA71" s="3">
        <f>IF('Intermediate+'!J7&gt;=$B$5,1,0)</f>
        <v>0</v>
      </c>
      <c r="AB71" s="3">
        <f>IF('Intermediate+'!K7&gt;=$B$5,1,0)</f>
        <v>0</v>
      </c>
      <c r="AC71" s="3">
        <f>IF('Intermediate+'!L7&gt;=$B$5,1,0)</f>
        <v>0</v>
      </c>
      <c r="AD71" s="3">
        <f>IF('Intermediate+'!M7&gt;=$B$5,1,0)</f>
        <v>0</v>
      </c>
      <c r="AE71" s="3">
        <f>IF('Intermediate+'!N7&gt;=$B$5,1,0)</f>
        <v>0</v>
      </c>
      <c r="AF71" s="3">
        <f>IF('Intermediate+'!O7&gt;=$B$5,1,0)</f>
        <v>0</v>
      </c>
    </row>
    <row r="72" spans="1:32" x14ac:dyDescent="0.25">
      <c r="A72" t="s">
        <v>21</v>
      </c>
      <c r="B72" s="3">
        <f>IF('Intermediate+'!B8&lt;=$B$4,1,0)</f>
        <v>1</v>
      </c>
      <c r="C72" s="3">
        <f>IF('Intermediate+'!C8&lt;=$B$4,1,0)</f>
        <v>1</v>
      </c>
      <c r="D72" s="3">
        <f>IF('Intermediate+'!D8&lt;=$B$4,1,0)</f>
        <v>1</v>
      </c>
      <c r="E72" s="3">
        <f>IF('Intermediate+'!E8&lt;=$B$4,1,0)</f>
        <v>1</v>
      </c>
      <c r="F72" s="3">
        <f>IF('Intermediate+'!F8&lt;=$B$4,1,0)</f>
        <v>1</v>
      </c>
      <c r="G72" s="3">
        <f>IF('Intermediate+'!G8&lt;=$B$4,1,0)</f>
        <v>1</v>
      </c>
      <c r="H72" s="3">
        <f>IF('Intermediate+'!H8&lt;=$B$4,1,0)</f>
        <v>1</v>
      </c>
      <c r="I72" s="3">
        <f>IF('Intermediate+'!I8&lt;=$B$4,1,0)</f>
        <v>1</v>
      </c>
      <c r="J72" s="3">
        <f>IF('Intermediate+'!J8&lt;=$B$4,1,0)</f>
        <v>1</v>
      </c>
      <c r="K72" s="3">
        <f>IF('Intermediate+'!K8&lt;=$B$4,1,0)</f>
        <v>1</v>
      </c>
      <c r="L72" s="3">
        <f>IF('Intermediate+'!L8&lt;=$B$4,1,0)</f>
        <v>1</v>
      </c>
      <c r="M72" s="3">
        <f>IF('Intermediate+'!M8&lt;=$B$4,1,0)</f>
        <v>1</v>
      </c>
      <c r="N72" s="3">
        <f>IF('Intermediate+'!N8&lt;=$B$4,1,0)</f>
        <v>1</v>
      </c>
      <c r="O72" s="3">
        <f>IF('Intermediate+'!O8&lt;=$B$4,1,0)</f>
        <v>1</v>
      </c>
      <c r="P72" s="3"/>
      <c r="R72" t="s">
        <v>21</v>
      </c>
      <c r="S72" s="3">
        <f>IF('Intermediate+'!B8&gt;=$B$5,1,0)</f>
        <v>0</v>
      </c>
      <c r="T72" s="3">
        <f>IF('Intermediate+'!C8&gt;=$B$5,1,0)</f>
        <v>0</v>
      </c>
      <c r="U72" s="3">
        <f>IF('Intermediate+'!D8&gt;=$B$5,1,0)</f>
        <v>0</v>
      </c>
      <c r="V72" s="3">
        <f>IF('Intermediate+'!E8&gt;=$B$5,1,0)</f>
        <v>0</v>
      </c>
      <c r="W72" s="3">
        <f>IF('Intermediate+'!F8&gt;=$B$5,1,0)</f>
        <v>0</v>
      </c>
      <c r="X72" s="3">
        <f>IF('Intermediate+'!G8&gt;=$B$5,1,0)</f>
        <v>0</v>
      </c>
      <c r="Y72" s="3">
        <f>IF('Intermediate+'!H8&gt;=$B$5,1,0)</f>
        <v>0</v>
      </c>
      <c r="Z72" s="3">
        <f>IF('Intermediate+'!I8&gt;=$B$5,1,0)</f>
        <v>0</v>
      </c>
      <c r="AA72" s="3">
        <f>IF('Intermediate+'!J8&gt;=$B$5,1,0)</f>
        <v>0</v>
      </c>
      <c r="AB72" s="3">
        <f>IF('Intermediate+'!K8&gt;=$B$5,1,0)</f>
        <v>0</v>
      </c>
      <c r="AC72" s="3">
        <f>IF('Intermediate+'!L8&gt;=$B$5,1,0)</f>
        <v>0</v>
      </c>
      <c r="AD72" s="3">
        <f>IF('Intermediate+'!M8&gt;=$B$5,1,0)</f>
        <v>0</v>
      </c>
      <c r="AE72" s="3">
        <f>IF('Intermediate+'!N8&gt;=$B$5,1,0)</f>
        <v>0</v>
      </c>
      <c r="AF72" s="3">
        <f>IF('Intermediate+'!O8&gt;=$B$5,1,0)</f>
        <v>0</v>
      </c>
    </row>
    <row r="73" spans="1:32" x14ac:dyDescent="0.25">
      <c r="A73" t="s">
        <v>22</v>
      </c>
      <c r="B73" s="3">
        <f>IF('Intermediate+'!B9&lt;=$B$4,1,0)</f>
        <v>1</v>
      </c>
      <c r="C73" s="3">
        <f>IF('Intermediate+'!C9&lt;=$B$4,1,0)</f>
        <v>1</v>
      </c>
      <c r="D73" s="3">
        <f>IF('Intermediate+'!D9&lt;=$B$4,1,0)</f>
        <v>1</v>
      </c>
      <c r="E73" s="3">
        <f>IF('Intermediate+'!E9&lt;=$B$4,1,0)</f>
        <v>1</v>
      </c>
      <c r="F73" s="3">
        <f>IF('Intermediate+'!F9&lt;=$B$4,1,0)</f>
        <v>0</v>
      </c>
      <c r="G73" s="3">
        <f>IF('Intermediate+'!G9&lt;=$B$4,1,0)</f>
        <v>1</v>
      </c>
      <c r="H73" s="3">
        <f>IF('Intermediate+'!H9&lt;=$B$4,1,0)</f>
        <v>0</v>
      </c>
      <c r="I73" s="3">
        <f>IF('Intermediate+'!I9&lt;=$B$4,1,0)</f>
        <v>0</v>
      </c>
      <c r="J73" s="3">
        <f>IF('Intermediate+'!J9&lt;=$B$4,1,0)</f>
        <v>1</v>
      </c>
      <c r="K73" s="3">
        <f>IF('Intermediate+'!K9&lt;=$B$4,1,0)</f>
        <v>0</v>
      </c>
      <c r="L73" s="3">
        <f>IF('Intermediate+'!L9&lt;=$B$4,1,0)</f>
        <v>0</v>
      </c>
      <c r="M73" s="3">
        <f>IF('Intermediate+'!M9&lt;=$B$4,1,0)</f>
        <v>0</v>
      </c>
      <c r="N73" s="3">
        <f>IF('Intermediate+'!N9&lt;=$B$4,1,0)</f>
        <v>0</v>
      </c>
      <c r="O73" s="3">
        <f>IF('Intermediate+'!O9&lt;=$B$4,1,0)</f>
        <v>0</v>
      </c>
      <c r="P73" s="3"/>
      <c r="R73" t="s">
        <v>22</v>
      </c>
      <c r="S73" s="3">
        <f>IF('Intermediate+'!B9&gt;=$B$5,1,0)</f>
        <v>0</v>
      </c>
      <c r="T73" s="3">
        <f>IF('Intermediate+'!C9&gt;=$B$5,1,0)</f>
        <v>0</v>
      </c>
      <c r="U73" s="3">
        <f>IF('Intermediate+'!D9&gt;=$B$5,1,0)</f>
        <v>0</v>
      </c>
      <c r="V73" s="3">
        <f>IF('Intermediate+'!E9&gt;=$B$5,1,0)</f>
        <v>0</v>
      </c>
      <c r="W73" s="3">
        <f>IF('Intermediate+'!F9&gt;=$B$5,1,0)</f>
        <v>1</v>
      </c>
      <c r="X73" s="3">
        <f>IF('Intermediate+'!G9&gt;=$B$5,1,0)</f>
        <v>0</v>
      </c>
      <c r="Y73" s="3">
        <f>IF('Intermediate+'!H9&gt;=$B$5,1,0)</f>
        <v>0</v>
      </c>
      <c r="Z73" s="3">
        <f>IF('Intermediate+'!I9&gt;=$B$5,1,0)</f>
        <v>0</v>
      </c>
      <c r="AA73" s="3">
        <f>IF('Intermediate+'!J9&gt;=$B$5,1,0)</f>
        <v>0</v>
      </c>
      <c r="AB73" s="3">
        <f>IF('Intermediate+'!K9&gt;=$B$5,1,0)</f>
        <v>0</v>
      </c>
      <c r="AC73" s="3">
        <f>IF('Intermediate+'!L9&gt;=$B$5,1,0)</f>
        <v>0</v>
      </c>
      <c r="AD73" s="3">
        <f>IF('Intermediate+'!M9&gt;=$B$5,1,0)</f>
        <v>0</v>
      </c>
      <c r="AE73" s="3">
        <f>IF('Intermediate+'!N9&gt;=$B$5,1,0)</f>
        <v>0</v>
      </c>
      <c r="AF73" s="3">
        <f>IF('Intermediate+'!O9&gt;=$B$5,1,0)</f>
        <v>0</v>
      </c>
    </row>
    <row r="74" spans="1:32" x14ac:dyDescent="0.25">
      <c r="A74" t="s">
        <v>23</v>
      </c>
      <c r="B74" s="3">
        <f>IF('Intermediate+'!B10&lt;=$B$4,1,0)</f>
        <v>1</v>
      </c>
      <c r="C74" s="3">
        <f>IF('Intermediate+'!C10&lt;=$B$4,1,0)</f>
        <v>1</v>
      </c>
      <c r="D74" s="3">
        <f>IF('Intermediate+'!D10&lt;=$B$4,1,0)</f>
        <v>1</v>
      </c>
      <c r="E74" s="3">
        <f>IF('Intermediate+'!E10&lt;=$B$4,1,0)</f>
        <v>1</v>
      </c>
      <c r="F74" s="3">
        <f>IF('Intermediate+'!F10&lt;=$B$4,1,0)</f>
        <v>0</v>
      </c>
      <c r="G74" s="3">
        <f>IF('Intermediate+'!G10&lt;=$B$4,1,0)</f>
        <v>1</v>
      </c>
      <c r="H74" s="3">
        <f>IF('Intermediate+'!H10&lt;=$B$4,1,0)</f>
        <v>1</v>
      </c>
      <c r="I74" s="3">
        <f>IF('Intermediate+'!I10&lt;=$B$4,1,0)</f>
        <v>1</v>
      </c>
      <c r="J74" s="3">
        <f>IF('Intermediate+'!J10&lt;=$B$4,1,0)</f>
        <v>1</v>
      </c>
      <c r="K74" s="3">
        <f>IF('Intermediate+'!K10&lt;=$B$4,1,0)</f>
        <v>1</v>
      </c>
      <c r="L74" s="3">
        <f>IF('Intermediate+'!L10&lt;=$B$4,1,0)</f>
        <v>0</v>
      </c>
      <c r="M74" s="3">
        <f>IF('Intermediate+'!M10&lt;=$B$4,1,0)</f>
        <v>0</v>
      </c>
      <c r="N74" s="3">
        <f>IF('Intermediate+'!N10&lt;=$B$4,1,0)</f>
        <v>0</v>
      </c>
      <c r="O74" s="3">
        <f>IF('Intermediate+'!O10&lt;=$B$4,1,0)</f>
        <v>1</v>
      </c>
      <c r="R74" t="s">
        <v>23</v>
      </c>
      <c r="S74" s="3">
        <f>IF('Intermediate+'!B10&gt;=$B$5,1,0)</f>
        <v>0</v>
      </c>
      <c r="T74" s="3">
        <f>IF('Intermediate+'!C10&gt;=$B$5,1,0)</f>
        <v>0</v>
      </c>
      <c r="U74" s="3">
        <f>IF('Intermediate+'!D10&gt;=$B$5,1,0)</f>
        <v>0</v>
      </c>
      <c r="V74" s="3">
        <f>IF('Intermediate+'!E10&gt;=$B$5,1,0)</f>
        <v>0</v>
      </c>
      <c r="W74" s="3">
        <f>IF('Intermediate+'!F10&gt;=$B$5,1,0)</f>
        <v>0</v>
      </c>
      <c r="X74" s="3">
        <f>IF('Intermediate+'!G10&gt;=$B$5,1,0)</f>
        <v>0</v>
      </c>
      <c r="Y74" s="3">
        <f>IF('Intermediate+'!H10&gt;=$B$5,1,0)</f>
        <v>0</v>
      </c>
      <c r="Z74" s="3">
        <f>IF('Intermediate+'!I10&gt;=$B$5,1,0)</f>
        <v>0</v>
      </c>
      <c r="AA74" s="3">
        <f>IF('Intermediate+'!J10&gt;=$B$5,1,0)</f>
        <v>0</v>
      </c>
      <c r="AB74" s="3">
        <f>IF('Intermediate+'!K10&gt;=$B$5,1,0)</f>
        <v>0</v>
      </c>
      <c r="AC74" s="3">
        <f>IF('Intermediate+'!L10&gt;=$B$5,1,0)</f>
        <v>0</v>
      </c>
      <c r="AD74" s="3">
        <f>IF('Intermediate+'!M10&gt;=$B$5,1,0)</f>
        <v>0</v>
      </c>
      <c r="AE74" s="3">
        <f>IF('Intermediate+'!N10&gt;=$B$5,1,0)</f>
        <v>0</v>
      </c>
      <c r="AF74" s="3">
        <f>IF('Intermediate+'!O10&gt;=$B$5,1,0)</f>
        <v>0</v>
      </c>
    </row>
    <row r="75" spans="1:32" x14ac:dyDescent="0.25">
      <c r="A75" t="s">
        <v>24</v>
      </c>
      <c r="B75" s="3">
        <f>IF('Intermediate+'!B11&lt;=$B$4,1,0)</f>
        <v>1</v>
      </c>
      <c r="C75" s="3">
        <f>IF('Intermediate+'!C11&lt;=$B$4,1,0)</f>
        <v>1</v>
      </c>
      <c r="D75" s="3">
        <f>IF('Intermediate+'!D11&lt;=$B$4,1,0)</f>
        <v>1</v>
      </c>
      <c r="E75" s="3">
        <f>IF('Intermediate+'!E11&lt;=$B$4,1,0)</f>
        <v>1</v>
      </c>
      <c r="F75" s="3">
        <f>IF('Intermediate+'!F11&lt;=$B$4,1,0)</f>
        <v>0</v>
      </c>
      <c r="G75" s="3">
        <f>IF('Intermediate+'!G11&lt;=$B$4,1,0)</f>
        <v>1</v>
      </c>
      <c r="H75" s="3">
        <f>IF('Intermediate+'!H11&lt;=$B$4,1,0)</f>
        <v>1</v>
      </c>
      <c r="I75" s="3">
        <f>IF('Intermediate+'!I11&lt;=$B$4,1,0)</f>
        <v>1</v>
      </c>
      <c r="J75" s="3">
        <f>IF('Intermediate+'!J11&lt;=$B$4,1,0)</f>
        <v>1</v>
      </c>
      <c r="K75" s="3">
        <f>IF('Intermediate+'!K11&lt;=$B$4,1,0)</f>
        <v>0</v>
      </c>
      <c r="L75" s="3">
        <f>IF('Intermediate+'!L11&lt;=$B$4,1,0)</f>
        <v>0</v>
      </c>
      <c r="M75" s="3">
        <f>IF('Intermediate+'!M11&lt;=$B$4,1,0)</f>
        <v>0</v>
      </c>
      <c r="N75" s="3">
        <f>IF('Intermediate+'!N11&lt;=$B$4,1,0)</f>
        <v>0</v>
      </c>
      <c r="O75" s="3">
        <f>IF('Intermediate+'!O11&lt;=$B$4,1,0)</f>
        <v>1</v>
      </c>
      <c r="R75" t="s">
        <v>24</v>
      </c>
      <c r="S75" s="3">
        <f>IF('Intermediate+'!B11&gt;=$B$5,1,0)</f>
        <v>0</v>
      </c>
      <c r="T75" s="3">
        <f>IF('Intermediate+'!C11&gt;=$B$5,1,0)</f>
        <v>0</v>
      </c>
      <c r="U75" s="3">
        <f>IF('Intermediate+'!D11&gt;=$B$5,1,0)</f>
        <v>0</v>
      </c>
      <c r="V75" s="3">
        <f>IF('Intermediate+'!E11&gt;=$B$5,1,0)</f>
        <v>0</v>
      </c>
      <c r="W75" s="3">
        <f>IF('Intermediate+'!F11&gt;=$B$5,1,0)</f>
        <v>0</v>
      </c>
      <c r="X75" s="3">
        <f>IF('Intermediate+'!G11&gt;=$B$5,1,0)</f>
        <v>0</v>
      </c>
      <c r="Y75" s="3">
        <f>IF('Intermediate+'!H11&gt;=$B$5,1,0)</f>
        <v>0</v>
      </c>
      <c r="Z75" s="3">
        <f>IF('Intermediate+'!I11&gt;=$B$5,1,0)</f>
        <v>0</v>
      </c>
      <c r="AA75" s="3">
        <f>IF('Intermediate+'!J11&gt;=$B$5,1,0)</f>
        <v>0</v>
      </c>
      <c r="AB75" s="3">
        <f>IF('Intermediate+'!K11&gt;=$B$5,1,0)</f>
        <v>0</v>
      </c>
      <c r="AC75" s="3">
        <f>IF('Intermediate+'!L11&gt;=$B$5,1,0)</f>
        <v>0</v>
      </c>
      <c r="AD75" s="3">
        <f>IF('Intermediate+'!M11&gt;=$B$5,1,0)</f>
        <v>0</v>
      </c>
      <c r="AE75" s="3">
        <f>IF('Intermediate+'!N11&gt;=$B$5,1,0)</f>
        <v>0</v>
      </c>
      <c r="AF75" s="3">
        <f>IF('Intermediate+'!O11&gt;=$B$5,1,0)</f>
        <v>0</v>
      </c>
    </row>
    <row r="76" spans="1:32" x14ac:dyDescent="0.25">
      <c r="A76" t="s">
        <v>25</v>
      </c>
      <c r="B76" s="3">
        <f>IF('Intermediate+'!B12&lt;=$B$4,1,0)</f>
        <v>1</v>
      </c>
      <c r="C76" s="3">
        <f>IF('Intermediate+'!C12&lt;=$B$4,1,0)</f>
        <v>1</v>
      </c>
      <c r="D76" s="3">
        <f>IF('Intermediate+'!D12&lt;=$B$4,1,0)</f>
        <v>1</v>
      </c>
      <c r="E76" s="3">
        <f>IF('Intermediate+'!E12&lt;=$B$4,1,0)</f>
        <v>0</v>
      </c>
      <c r="F76" s="3">
        <f>IF('Intermediate+'!F12&lt;=$B$4,1,0)</f>
        <v>0</v>
      </c>
      <c r="G76" s="3">
        <f>IF('Intermediate+'!G12&lt;=$B$4,1,0)</f>
        <v>1</v>
      </c>
      <c r="H76" s="3">
        <f>IF('Intermediate+'!H12&lt;=$B$4,1,0)</f>
        <v>0</v>
      </c>
      <c r="I76" s="3">
        <f>IF('Intermediate+'!I12&lt;=$B$4,1,0)</f>
        <v>0</v>
      </c>
      <c r="J76" s="3">
        <f>IF('Intermediate+'!J12&lt;=$B$4,1,0)</f>
        <v>1</v>
      </c>
      <c r="K76" s="3">
        <f>IF('Intermediate+'!K12&lt;=$B$4,1,0)</f>
        <v>0</v>
      </c>
      <c r="L76" s="3">
        <f>IF('Intermediate+'!L12&lt;=$B$4,1,0)</f>
        <v>0</v>
      </c>
      <c r="M76" s="3">
        <f>IF('Intermediate+'!M12&lt;=$B$4,1,0)</f>
        <v>0</v>
      </c>
      <c r="N76" s="3">
        <f>IF('Intermediate+'!N12&lt;=$B$4,1,0)</f>
        <v>0</v>
      </c>
      <c r="O76" s="3">
        <f>IF('Intermediate+'!O12&lt;=$B$4,1,0)</f>
        <v>0</v>
      </c>
      <c r="R76" t="s">
        <v>25</v>
      </c>
      <c r="S76" s="3">
        <f>IF('Intermediate+'!B12&gt;=$B$5,1,0)</f>
        <v>0</v>
      </c>
      <c r="T76" s="3">
        <f>IF('Intermediate+'!C12&gt;=$B$5,1,0)</f>
        <v>0</v>
      </c>
      <c r="U76" s="3">
        <f>IF('Intermediate+'!D12&gt;=$B$5,1,0)</f>
        <v>0</v>
      </c>
      <c r="V76" s="3">
        <f>IF('Intermediate+'!E12&gt;=$B$5,1,0)</f>
        <v>0</v>
      </c>
      <c r="W76" s="3">
        <f>IF('Intermediate+'!F12&gt;=$B$5,1,0)</f>
        <v>1</v>
      </c>
      <c r="X76" s="3">
        <f>IF('Intermediate+'!G12&gt;=$B$5,1,0)</f>
        <v>0</v>
      </c>
      <c r="Y76" s="3">
        <f>IF('Intermediate+'!H12&gt;=$B$5,1,0)</f>
        <v>0</v>
      </c>
      <c r="Z76" s="3">
        <f>IF('Intermediate+'!I12&gt;=$B$5,1,0)</f>
        <v>0</v>
      </c>
      <c r="AA76" s="3">
        <f>IF('Intermediate+'!J12&gt;=$B$5,1,0)</f>
        <v>0</v>
      </c>
      <c r="AB76" s="3">
        <f>IF('Intermediate+'!K12&gt;=$B$5,1,0)</f>
        <v>0</v>
      </c>
      <c r="AC76" s="3">
        <f>IF('Intermediate+'!L12&gt;=$B$5,1,0)</f>
        <v>1</v>
      </c>
      <c r="AD76" s="3">
        <f>IF('Intermediate+'!M12&gt;=$B$5,1,0)</f>
        <v>1</v>
      </c>
      <c r="AE76" s="3">
        <f>IF('Intermediate+'!N12&gt;=$B$5,1,0)</f>
        <v>0</v>
      </c>
      <c r="AF76" s="3">
        <f>IF('Intermediate+'!O12&gt;=$B$5,1,0)</f>
        <v>0</v>
      </c>
    </row>
    <row r="77" spans="1:32" x14ac:dyDescent="0.25">
      <c r="A77" t="s">
        <v>26</v>
      </c>
      <c r="B77" s="3">
        <f>IF('Intermediate+'!B13&lt;=$B$4,1,0)</f>
        <v>1</v>
      </c>
      <c r="C77" s="3">
        <f>IF('Intermediate+'!C13&lt;=$B$4,1,0)</f>
        <v>1</v>
      </c>
      <c r="D77" s="3">
        <f>IF('Intermediate+'!D13&lt;=$B$4,1,0)</f>
        <v>1</v>
      </c>
      <c r="E77" s="3">
        <f>IF('Intermediate+'!E13&lt;=$B$4,1,0)</f>
        <v>1</v>
      </c>
      <c r="F77" s="3">
        <f>IF('Intermediate+'!F13&lt;=$B$4,1,0)</f>
        <v>0</v>
      </c>
      <c r="G77" s="3">
        <f>IF('Intermediate+'!G13&lt;=$B$4,1,0)</f>
        <v>1</v>
      </c>
      <c r="H77" s="3">
        <f>IF('Intermediate+'!H13&lt;=$B$4,1,0)</f>
        <v>1</v>
      </c>
      <c r="I77" s="3">
        <f>IF('Intermediate+'!I13&lt;=$B$4,1,0)</f>
        <v>1</v>
      </c>
      <c r="J77" s="3">
        <f>IF('Intermediate+'!J13&lt;=$B$4,1,0)</f>
        <v>1</v>
      </c>
      <c r="K77" s="3">
        <f>IF('Intermediate+'!K13&lt;=$B$4,1,0)</f>
        <v>1</v>
      </c>
      <c r="L77" s="3">
        <f>IF('Intermediate+'!L13&lt;=$B$4,1,0)</f>
        <v>0</v>
      </c>
      <c r="M77" s="3">
        <f>IF('Intermediate+'!M13&lt;=$B$4,1,0)</f>
        <v>0</v>
      </c>
      <c r="N77" s="3">
        <f>IF('Intermediate+'!N13&lt;=$B$4,1,0)</f>
        <v>1</v>
      </c>
      <c r="O77" s="3">
        <f>IF('Intermediate+'!O13&lt;=$B$4,1,0)</f>
        <v>1</v>
      </c>
      <c r="R77" t="s">
        <v>26</v>
      </c>
      <c r="S77" s="3">
        <f>IF('Intermediate+'!B13&gt;=$B$5,1,0)</f>
        <v>0</v>
      </c>
      <c r="T77" s="3">
        <f>IF('Intermediate+'!C13&gt;=$B$5,1,0)</f>
        <v>0</v>
      </c>
      <c r="U77" s="3">
        <f>IF('Intermediate+'!D13&gt;=$B$5,1,0)</f>
        <v>0</v>
      </c>
      <c r="V77" s="3">
        <f>IF('Intermediate+'!E13&gt;=$B$5,1,0)</f>
        <v>0</v>
      </c>
      <c r="W77" s="3">
        <f>IF('Intermediate+'!F13&gt;=$B$5,1,0)</f>
        <v>0</v>
      </c>
      <c r="X77" s="3">
        <f>IF('Intermediate+'!G13&gt;=$B$5,1,0)</f>
        <v>0</v>
      </c>
      <c r="Y77" s="3">
        <f>IF('Intermediate+'!H13&gt;=$B$5,1,0)</f>
        <v>0</v>
      </c>
      <c r="Z77" s="3">
        <f>IF('Intermediate+'!I13&gt;=$B$5,1,0)</f>
        <v>0</v>
      </c>
      <c r="AA77" s="3">
        <f>IF('Intermediate+'!J13&gt;=$B$5,1,0)</f>
        <v>0</v>
      </c>
      <c r="AB77" s="3">
        <f>IF('Intermediate+'!K13&gt;=$B$5,1,0)</f>
        <v>0</v>
      </c>
      <c r="AC77" s="3">
        <f>IF('Intermediate+'!L13&gt;=$B$5,1,0)</f>
        <v>0</v>
      </c>
      <c r="AD77" s="3">
        <f>IF('Intermediate+'!M13&gt;=$B$5,1,0)</f>
        <v>0</v>
      </c>
      <c r="AE77" s="3">
        <f>IF('Intermediate+'!N13&gt;=$B$5,1,0)</f>
        <v>0</v>
      </c>
      <c r="AF77" s="3">
        <f>IF('Intermediate+'!O13&gt;=$B$5,1,0)</f>
        <v>0</v>
      </c>
    </row>
    <row r="78" spans="1:32" x14ac:dyDescent="0.25">
      <c r="A78" t="s">
        <v>27</v>
      </c>
      <c r="B78" s="3">
        <f>IF('Intermediate+'!B14&lt;=$B$4,1,0)</f>
        <v>1</v>
      </c>
      <c r="C78" s="3">
        <f>IF('Intermediate+'!C14&lt;=$B$4,1,0)</f>
        <v>1</v>
      </c>
      <c r="D78" s="3">
        <f>IF('Intermediate+'!D14&lt;=$B$4,1,0)</f>
        <v>1</v>
      </c>
      <c r="E78" s="3">
        <f>IF('Intermediate+'!E14&lt;=$B$4,1,0)</f>
        <v>1</v>
      </c>
      <c r="F78" s="3">
        <f>IF('Intermediate+'!F14&lt;=$B$4,1,0)</f>
        <v>1</v>
      </c>
      <c r="G78" s="3">
        <f>IF('Intermediate+'!G14&lt;=$B$4,1,0)</f>
        <v>1</v>
      </c>
      <c r="H78" s="3">
        <f>IF('Intermediate+'!H14&lt;=$B$4,1,0)</f>
        <v>1</v>
      </c>
      <c r="I78" s="3">
        <f>IF('Intermediate+'!I14&lt;=$B$4,1,0)</f>
        <v>1</v>
      </c>
      <c r="J78" s="3">
        <f>IF('Intermediate+'!J14&lt;=$B$4,1,0)</f>
        <v>1</v>
      </c>
      <c r="K78" s="3">
        <f>IF('Intermediate+'!K14&lt;=$B$4,1,0)</f>
        <v>1</v>
      </c>
      <c r="L78" s="3">
        <f>IF('Intermediate+'!L14&lt;=$B$4,1,0)</f>
        <v>1</v>
      </c>
      <c r="M78" s="3">
        <f>IF('Intermediate+'!M14&lt;=$B$4,1,0)</f>
        <v>1</v>
      </c>
      <c r="N78" s="3">
        <f>IF('Intermediate+'!N14&lt;=$B$4,1,0)</f>
        <v>1</v>
      </c>
      <c r="O78" s="3">
        <f>IF('Intermediate+'!O14&lt;=$B$4,1,0)</f>
        <v>1</v>
      </c>
      <c r="R78" t="s">
        <v>27</v>
      </c>
      <c r="S78" s="3">
        <f>IF('Intermediate+'!B14&gt;=$B$5,1,0)</f>
        <v>0</v>
      </c>
      <c r="T78" s="3">
        <f>IF('Intermediate+'!C14&gt;=$B$5,1,0)</f>
        <v>0</v>
      </c>
      <c r="U78" s="3">
        <f>IF('Intermediate+'!D14&gt;=$B$5,1,0)</f>
        <v>0</v>
      </c>
      <c r="V78" s="3">
        <f>IF('Intermediate+'!E14&gt;=$B$5,1,0)</f>
        <v>0</v>
      </c>
      <c r="W78" s="3">
        <f>IF('Intermediate+'!F14&gt;=$B$5,1,0)</f>
        <v>0</v>
      </c>
      <c r="X78" s="3">
        <f>IF('Intermediate+'!G14&gt;=$B$5,1,0)</f>
        <v>0</v>
      </c>
      <c r="Y78" s="3">
        <f>IF('Intermediate+'!H14&gt;=$B$5,1,0)</f>
        <v>0</v>
      </c>
      <c r="Z78" s="3">
        <f>IF('Intermediate+'!I14&gt;=$B$5,1,0)</f>
        <v>0</v>
      </c>
      <c r="AA78" s="3">
        <f>IF('Intermediate+'!J14&gt;=$B$5,1,0)</f>
        <v>0</v>
      </c>
      <c r="AB78" s="3">
        <f>IF('Intermediate+'!K14&gt;=$B$5,1,0)</f>
        <v>0</v>
      </c>
      <c r="AC78" s="3">
        <f>IF('Intermediate+'!L14&gt;=$B$5,1,0)</f>
        <v>0</v>
      </c>
      <c r="AD78" s="3">
        <f>IF('Intermediate+'!M14&gt;=$B$5,1,0)</f>
        <v>0</v>
      </c>
      <c r="AE78" s="3">
        <f>IF('Intermediate+'!N14&gt;=$B$5,1,0)</f>
        <v>0</v>
      </c>
      <c r="AF78" s="3">
        <f>IF('Intermediate+'!O14&gt;=$B$5,1,0)</f>
        <v>0</v>
      </c>
    </row>
    <row r="79" spans="1:32" x14ac:dyDescent="0.25">
      <c r="A79" t="s">
        <v>28</v>
      </c>
      <c r="B79" s="3">
        <f>IF('Intermediate+'!B15&lt;=$B$4,1,0)</f>
        <v>1</v>
      </c>
      <c r="C79" s="3">
        <f>IF('Intermediate+'!C15&lt;=$B$4,1,0)</f>
        <v>1</v>
      </c>
      <c r="D79" s="3">
        <f>IF('Intermediate+'!D15&lt;=$B$4,1,0)</f>
        <v>1</v>
      </c>
      <c r="E79" s="3">
        <f>IF('Intermediate+'!E15&lt;=$B$4,1,0)</f>
        <v>1</v>
      </c>
      <c r="F79" s="3">
        <f>IF('Intermediate+'!F15&lt;=$B$4,1,0)</f>
        <v>1</v>
      </c>
      <c r="G79" s="3">
        <f>IF('Intermediate+'!G15&lt;=$B$4,1,0)</f>
        <v>1</v>
      </c>
      <c r="H79" s="3">
        <f>IF('Intermediate+'!H15&lt;=$B$4,1,0)</f>
        <v>1</v>
      </c>
      <c r="I79" s="3">
        <f>IF('Intermediate+'!I15&lt;=$B$4,1,0)</f>
        <v>1</v>
      </c>
      <c r="J79" s="3">
        <f>IF('Intermediate+'!J15&lt;=$B$4,1,0)</f>
        <v>1</v>
      </c>
      <c r="K79" s="3">
        <f>IF('Intermediate+'!K15&lt;=$B$4,1,0)</f>
        <v>1</v>
      </c>
      <c r="L79" s="3">
        <f>IF('Intermediate+'!L15&lt;=$B$4,1,0)</f>
        <v>1</v>
      </c>
      <c r="M79" s="3">
        <f>IF('Intermediate+'!M15&lt;=$B$4,1,0)</f>
        <v>1</v>
      </c>
      <c r="N79" s="3">
        <f>IF('Intermediate+'!N15&lt;=$B$4,1,0)</f>
        <v>1</v>
      </c>
      <c r="O79" s="3">
        <f>IF('Intermediate+'!O15&lt;=$B$4,1,0)</f>
        <v>1</v>
      </c>
      <c r="P79" s="3"/>
      <c r="R79" t="s">
        <v>28</v>
      </c>
      <c r="S79" s="3">
        <f>IF('Intermediate+'!B15&gt;=$B$5,1,0)</f>
        <v>0</v>
      </c>
      <c r="T79" s="3">
        <f>IF('Intermediate+'!C15&gt;=$B$5,1,0)</f>
        <v>0</v>
      </c>
      <c r="U79" s="3">
        <f>IF('Intermediate+'!D15&gt;=$B$5,1,0)</f>
        <v>0</v>
      </c>
      <c r="V79" s="3">
        <f>IF('Intermediate+'!E15&gt;=$B$5,1,0)</f>
        <v>0</v>
      </c>
      <c r="W79" s="3">
        <f>IF('Intermediate+'!F15&gt;=$B$5,1,0)</f>
        <v>0</v>
      </c>
      <c r="X79" s="3">
        <f>IF('Intermediate+'!G15&gt;=$B$5,1,0)</f>
        <v>0</v>
      </c>
      <c r="Y79" s="3">
        <f>IF('Intermediate+'!H15&gt;=$B$5,1,0)</f>
        <v>0</v>
      </c>
      <c r="Z79" s="3">
        <f>IF('Intermediate+'!I15&gt;=$B$5,1,0)</f>
        <v>0</v>
      </c>
      <c r="AA79" s="3">
        <f>IF('Intermediate+'!J15&gt;=$B$5,1,0)</f>
        <v>0</v>
      </c>
      <c r="AB79" s="3">
        <f>IF('Intermediate+'!K15&gt;=$B$5,1,0)</f>
        <v>0</v>
      </c>
      <c r="AC79" s="3">
        <f>IF('Intermediate+'!L15&gt;=$B$5,1,0)</f>
        <v>0</v>
      </c>
      <c r="AD79" s="3">
        <f>IF('Intermediate+'!M15&gt;=$B$5,1,0)</f>
        <v>0</v>
      </c>
      <c r="AE79" s="3">
        <f>IF('Intermediate+'!N15&gt;=$B$5,1,0)</f>
        <v>0</v>
      </c>
      <c r="AF79" s="3">
        <f>IF('Intermediate+'!O15&gt;=$B$5,1,0)</f>
        <v>0</v>
      </c>
    </row>
    <row r="80" spans="1:32" x14ac:dyDescent="0.25">
      <c r="A80" t="s">
        <v>29</v>
      </c>
      <c r="B80" s="3">
        <f>IF('Intermediate+'!B16&lt;=$B$4,1,0)</f>
        <v>1</v>
      </c>
      <c r="C80" s="3">
        <f>IF('Intermediate+'!C16&lt;=$B$4,1,0)</f>
        <v>1</v>
      </c>
      <c r="D80" s="3">
        <f>IF('Intermediate+'!D16&lt;=$B$4,1,0)</f>
        <v>1</v>
      </c>
      <c r="E80" s="3">
        <f>IF('Intermediate+'!E16&lt;=$B$4,1,0)</f>
        <v>1</v>
      </c>
      <c r="F80" s="3">
        <f>IF('Intermediate+'!F16&lt;=$B$4,1,0)</f>
        <v>0</v>
      </c>
      <c r="G80" s="3">
        <f>IF('Intermediate+'!G16&lt;=$B$4,1,0)</f>
        <v>1</v>
      </c>
      <c r="H80" s="3">
        <f>IF('Intermediate+'!H16&lt;=$B$4,1,0)</f>
        <v>1</v>
      </c>
      <c r="I80" s="3">
        <f>IF('Intermediate+'!I16&lt;=$B$4,1,0)</f>
        <v>1</v>
      </c>
      <c r="J80" s="3">
        <f>IF('Intermediate+'!J16&lt;=$B$4,1,0)</f>
        <v>1</v>
      </c>
      <c r="K80" s="3">
        <f>IF('Intermediate+'!K16&lt;=$B$4,1,0)</f>
        <v>1</v>
      </c>
      <c r="L80" s="3">
        <f>IF('Intermediate+'!L16&lt;=$B$4,1,0)</f>
        <v>0</v>
      </c>
      <c r="M80" s="3">
        <f>IF('Intermediate+'!M16&lt;=$B$4,1,0)</f>
        <v>0</v>
      </c>
      <c r="N80" s="3">
        <f>IF('Intermediate+'!N16&lt;=$B$4,1,0)</f>
        <v>1</v>
      </c>
      <c r="O80" s="3">
        <f>IF('Intermediate+'!O16&lt;=$B$4,1,0)</f>
        <v>1</v>
      </c>
      <c r="P80" s="3"/>
      <c r="R80" t="s">
        <v>29</v>
      </c>
      <c r="S80" s="3">
        <f>IF('Intermediate+'!B16&gt;=$B$5,1,0)</f>
        <v>0</v>
      </c>
      <c r="T80" s="3">
        <f>IF('Intermediate+'!C16&gt;=$B$5,1,0)</f>
        <v>0</v>
      </c>
      <c r="U80" s="3">
        <f>IF('Intermediate+'!D16&gt;=$B$5,1,0)</f>
        <v>0</v>
      </c>
      <c r="V80" s="3">
        <f>IF('Intermediate+'!E16&gt;=$B$5,1,0)</f>
        <v>0</v>
      </c>
      <c r="W80" s="3">
        <f>IF('Intermediate+'!F16&gt;=$B$5,1,0)</f>
        <v>0</v>
      </c>
      <c r="X80" s="3">
        <f>IF('Intermediate+'!G16&gt;=$B$5,1,0)</f>
        <v>0</v>
      </c>
      <c r="Y80" s="3">
        <f>IF('Intermediate+'!H16&gt;=$B$5,1,0)</f>
        <v>0</v>
      </c>
      <c r="Z80" s="3">
        <f>IF('Intermediate+'!I16&gt;=$B$5,1,0)</f>
        <v>0</v>
      </c>
      <c r="AA80" s="3">
        <f>IF('Intermediate+'!J16&gt;=$B$5,1,0)</f>
        <v>0</v>
      </c>
      <c r="AB80" s="3">
        <f>IF('Intermediate+'!K16&gt;=$B$5,1,0)</f>
        <v>0</v>
      </c>
      <c r="AC80" s="3">
        <f>IF('Intermediate+'!L16&gt;=$B$5,1,0)</f>
        <v>0</v>
      </c>
      <c r="AD80" s="3">
        <f>IF('Intermediate+'!M16&gt;=$B$5,1,0)</f>
        <v>0</v>
      </c>
      <c r="AE80" s="3">
        <f>IF('Intermediate+'!N16&gt;=$B$5,1,0)</f>
        <v>0</v>
      </c>
      <c r="AF80" s="3">
        <f>IF('Intermediate+'!O16&gt;=$B$5,1,0)</f>
        <v>0</v>
      </c>
    </row>
    <row r="81" spans="1:32" x14ac:dyDescent="0.25">
      <c r="A81" t="s">
        <v>30</v>
      </c>
      <c r="B81" s="3">
        <f>IF('Intermediate+'!B17&lt;=$B$4,1,0)</f>
        <v>1</v>
      </c>
      <c r="C81" s="3">
        <f>IF('Intermediate+'!C17&lt;=$B$4,1,0)</f>
        <v>1</v>
      </c>
      <c r="D81" s="3">
        <f>IF('Intermediate+'!D17&lt;=$B$4,1,0)</f>
        <v>1</v>
      </c>
      <c r="E81" s="3">
        <f>IF('Intermediate+'!E17&lt;=$B$4,1,0)</f>
        <v>1</v>
      </c>
      <c r="F81" s="3">
        <f>IF('Intermediate+'!F17&lt;=$B$4,1,0)</f>
        <v>0</v>
      </c>
      <c r="G81" s="3">
        <f>IF('Intermediate+'!G17&lt;=$B$4,1,0)</f>
        <v>1</v>
      </c>
      <c r="H81" s="3">
        <f>IF('Intermediate+'!H17&lt;=$B$4,1,0)</f>
        <v>1</v>
      </c>
      <c r="I81" s="3">
        <f>IF('Intermediate+'!I17&lt;=$B$4,1,0)</f>
        <v>1</v>
      </c>
      <c r="J81" s="3">
        <f>IF('Intermediate+'!J17&lt;=$B$4,1,0)</f>
        <v>1</v>
      </c>
      <c r="K81" s="3">
        <f>IF('Intermediate+'!K17&lt;=$B$4,1,0)</f>
        <v>0</v>
      </c>
      <c r="L81" s="3">
        <f>IF('Intermediate+'!L17&lt;=$B$4,1,0)</f>
        <v>0</v>
      </c>
      <c r="M81" s="3">
        <f>IF('Intermediate+'!M17&lt;=$B$4,1,0)</f>
        <v>0</v>
      </c>
      <c r="N81" s="3">
        <f>IF('Intermediate+'!N17&lt;=$B$4,1,0)</f>
        <v>0</v>
      </c>
      <c r="O81" s="3">
        <f>IF('Intermediate+'!O17&lt;=$B$4,1,0)</f>
        <v>1</v>
      </c>
      <c r="P81" s="3"/>
      <c r="R81" t="s">
        <v>30</v>
      </c>
      <c r="S81" s="3">
        <f>IF('Intermediate+'!B17&gt;=$B$5,1,0)</f>
        <v>0</v>
      </c>
      <c r="T81" s="3">
        <f>IF('Intermediate+'!C17&gt;=$B$5,1,0)</f>
        <v>0</v>
      </c>
      <c r="U81" s="3">
        <f>IF('Intermediate+'!D17&gt;=$B$5,1,0)</f>
        <v>0</v>
      </c>
      <c r="V81" s="3">
        <f>IF('Intermediate+'!E17&gt;=$B$5,1,0)</f>
        <v>0</v>
      </c>
      <c r="W81" s="3">
        <f>IF('Intermediate+'!F17&gt;=$B$5,1,0)</f>
        <v>0</v>
      </c>
      <c r="X81" s="3">
        <f>IF('Intermediate+'!G17&gt;=$B$5,1,0)</f>
        <v>0</v>
      </c>
      <c r="Y81" s="3">
        <f>IF('Intermediate+'!H17&gt;=$B$5,1,0)</f>
        <v>0</v>
      </c>
      <c r="Z81" s="3">
        <f>IF('Intermediate+'!I17&gt;=$B$5,1,0)</f>
        <v>0</v>
      </c>
      <c r="AA81" s="3">
        <f>IF('Intermediate+'!J17&gt;=$B$5,1,0)</f>
        <v>0</v>
      </c>
      <c r="AB81" s="3">
        <f>IF('Intermediate+'!K17&gt;=$B$5,1,0)</f>
        <v>0</v>
      </c>
      <c r="AC81" s="3">
        <f>IF('Intermediate+'!L17&gt;=$B$5,1,0)</f>
        <v>0</v>
      </c>
      <c r="AD81" s="3">
        <f>IF('Intermediate+'!M17&gt;=$B$5,1,0)</f>
        <v>0</v>
      </c>
      <c r="AE81" s="3">
        <f>IF('Intermediate+'!N17&gt;=$B$5,1,0)</f>
        <v>0</v>
      </c>
      <c r="AF81" s="3">
        <f>IF('Intermediate+'!O17&gt;=$B$5,1,0)</f>
        <v>0</v>
      </c>
    </row>
    <row r="82" spans="1:32" x14ac:dyDescent="0.25">
      <c r="P82" s="3"/>
    </row>
    <row r="83" spans="1:32" x14ac:dyDescent="0.25">
      <c r="P83" s="3"/>
    </row>
    <row r="84" spans="1:32" x14ac:dyDescent="0.25">
      <c r="P84" s="3"/>
    </row>
    <row r="87" spans="1:32" x14ac:dyDescent="0.25">
      <c r="A87" s="1" t="s">
        <v>32</v>
      </c>
      <c r="R87" s="1" t="s">
        <v>35</v>
      </c>
    </row>
    <row r="88" spans="1:32" x14ac:dyDescent="0.25">
      <c r="A88" s="1"/>
      <c r="R88" s="1"/>
    </row>
    <row r="89" spans="1:32" x14ac:dyDescent="0.25">
      <c r="B89" s="3" t="s">
        <v>17</v>
      </c>
      <c r="C89" s="3" t="s">
        <v>18</v>
      </c>
      <c r="D89" s="3" t="s">
        <v>19</v>
      </c>
      <c r="E89" s="3" t="s">
        <v>20</v>
      </c>
      <c r="F89" s="3" t="s">
        <v>21</v>
      </c>
      <c r="G89" s="3" t="s">
        <v>22</v>
      </c>
      <c r="H89" t="s">
        <v>23</v>
      </c>
      <c r="I89" t="s">
        <v>24</v>
      </c>
      <c r="J89" t="s">
        <v>25</v>
      </c>
      <c r="K89" t="s">
        <v>26</v>
      </c>
      <c r="L89" t="s">
        <v>27</v>
      </c>
      <c r="M89" t="s">
        <v>28</v>
      </c>
      <c r="N89" t="s">
        <v>29</v>
      </c>
      <c r="O89" t="s">
        <v>30</v>
      </c>
      <c r="S89" s="3" t="s">
        <v>17</v>
      </c>
      <c r="T89" s="3" t="s">
        <v>18</v>
      </c>
      <c r="U89" s="3" t="s">
        <v>19</v>
      </c>
      <c r="V89" s="3" t="s">
        <v>20</v>
      </c>
      <c r="W89" s="3" t="s">
        <v>21</v>
      </c>
      <c r="X89" s="3" t="s">
        <v>22</v>
      </c>
      <c r="Y89" t="s">
        <v>23</v>
      </c>
      <c r="Z89" t="s">
        <v>24</v>
      </c>
      <c r="AA89" t="s">
        <v>25</v>
      </c>
      <c r="AB89" t="s">
        <v>26</v>
      </c>
      <c r="AC89" t="s">
        <v>27</v>
      </c>
      <c r="AD89" t="s">
        <v>28</v>
      </c>
      <c r="AE89" t="s">
        <v>29</v>
      </c>
      <c r="AF89" t="s">
        <v>30</v>
      </c>
    </row>
    <row r="90" spans="1:32" x14ac:dyDescent="0.25">
      <c r="A90" t="s">
        <v>17</v>
      </c>
      <c r="B90" s="3">
        <f>IF('Intermediate+'!B24&lt;=$C$4,1,0)</f>
        <v>1</v>
      </c>
      <c r="C90" s="3">
        <f>IF('Intermediate+'!C24&lt;=$C$4,1,0)</f>
        <v>1</v>
      </c>
      <c r="D90" s="3">
        <f>IF('Intermediate+'!D24&lt;=$C$4,1,0)</f>
        <v>1</v>
      </c>
      <c r="E90" s="3">
        <f>IF('Intermediate+'!E24&lt;=$C$4,1,0)</f>
        <v>1</v>
      </c>
      <c r="F90" s="3">
        <f>IF('Intermediate+'!F24&lt;=$C$4,1,0)</f>
        <v>1</v>
      </c>
      <c r="G90" s="3">
        <f>IF('Intermediate+'!G24&lt;=$C$4,1,0)</f>
        <v>1</v>
      </c>
      <c r="H90" s="3">
        <f>IF('Intermediate+'!H24&lt;=$C$4,1,0)</f>
        <v>1</v>
      </c>
      <c r="I90" s="3">
        <f>IF('Intermediate+'!I24&lt;=$C$4,1,0)</f>
        <v>1</v>
      </c>
      <c r="J90" s="3">
        <f>IF('Intermediate+'!J24&lt;=$C$4,1,0)</f>
        <v>1</v>
      </c>
      <c r="K90" s="3">
        <f>IF('Intermediate+'!K24&lt;=$C$4,1,0)</f>
        <v>1</v>
      </c>
      <c r="L90" s="3">
        <f>IF('Intermediate+'!L24&lt;=$C$4,1,0)</f>
        <v>1</v>
      </c>
      <c r="M90" s="3">
        <f>IF('Intermediate+'!M24&lt;=$C$4,1,0)</f>
        <v>1</v>
      </c>
      <c r="N90" s="3">
        <f>IF('Intermediate+'!N24&lt;=$C$4,1,0)</f>
        <v>1</v>
      </c>
      <c r="O90" s="3">
        <f>IF('Intermediate+'!O24&lt;=$C$4,1,0)</f>
        <v>1</v>
      </c>
      <c r="P90" s="3"/>
      <c r="R90" t="s">
        <v>17</v>
      </c>
      <c r="S90" s="3">
        <f>IF('Intermediate+'!B24&gt;=$C$5,1,0)</f>
        <v>0</v>
      </c>
      <c r="T90" s="3">
        <f>IF('Intermediate+'!C24&gt;=$C$5,1,0)</f>
        <v>0</v>
      </c>
      <c r="U90" s="3">
        <f>IF('Intermediate+'!D24&gt;=$C$5,1,0)</f>
        <v>0</v>
      </c>
      <c r="V90" s="3">
        <f>IF('Intermediate+'!E24&gt;=$C$5,1,0)</f>
        <v>0</v>
      </c>
      <c r="W90" s="3">
        <f>IF('Intermediate+'!F24&gt;=$C$5,1,0)</f>
        <v>0</v>
      </c>
      <c r="X90" s="3">
        <f>IF('Intermediate+'!G24&gt;=$C$5,1,0)</f>
        <v>0</v>
      </c>
      <c r="Y90" s="3">
        <f>IF('Intermediate+'!H24&gt;=$C$5,1,0)</f>
        <v>0</v>
      </c>
      <c r="Z90" s="3">
        <f>IF('Intermediate+'!I24&gt;=$C$5,1,0)</f>
        <v>0</v>
      </c>
      <c r="AA90" s="3">
        <f>IF('Intermediate+'!J24&gt;=$C$5,1,0)</f>
        <v>0</v>
      </c>
      <c r="AB90" s="3">
        <f>IF('Intermediate+'!K24&gt;=$C$5,1,0)</f>
        <v>0</v>
      </c>
      <c r="AC90" s="3">
        <f>IF('Intermediate+'!L24&gt;=$C$5,1,0)</f>
        <v>0</v>
      </c>
      <c r="AD90" s="3">
        <f>IF('Intermediate+'!M24&gt;=$C$5,1,0)</f>
        <v>0</v>
      </c>
      <c r="AE90" s="3">
        <f>IF('Intermediate+'!N24&gt;=$C$5,1,0)</f>
        <v>0</v>
      </c>
      <c r="AF90" s="3">
        <f>IF('Intermediate+'!O24&gt;=$C$5,1,0)</f>
        <v>0</v>
      </c>
    </row>
    <row r="91" spans="1:32" x14ac:dyDescent="0.25">
      <c r="A91" t="s">
        <v>18</v>
      </c>
      <c r="B91" s="3">
        <f>IF('Intermediate+'!B25&lt;=$C$4,1,0)</f>
        <v>1</v>
      </c>
      <c r="C91" s="3">
        <f>IF('Intermediate+'!C25&lt;=$C$4,1,0)</f>
        <v>1</v>
      </c>
      <c r="D91" s="3">
        <f>IF('Intermediate+'!D25&lt;=$C$4,1,0)</f>
        <v>1</v>
      </c>
      <c r="E91" s="3">
        <f>IF('Intermediate+'!E25&lt;=$C$4,1,0)</f>
        <v>1</v>
      </c>
      <c r="F91" s="3">
        <f>IF('Intermediate+'!F25&lt;=$C$4,1,0)</f>
        <v>1</v>
      </c>
      <c r="G91" s="3">
        <f>IF('Intermediate+'!G25&lt;=$C$4,1,0)</f>
        <v>1</v>
      </c>
      <c r="H91" s="3">
        <f>IF('Intermediate+'!H25&lt;=$C$4,1,0)</f>
        <v>1</v>
      </c>
      <c r="I91" s="3">
        <f>IF('Intermediate+'!I25&lt;=$C$4,1,0)</f>
        <v>1</v>
      </c>
      <c r="J91" s="3">
        <f>IF('Intermediate+'!J25&lt;=$C$4,1,0)</f>
        <v>1</v>
      </c>
      <c r="K91" s="3">
        <f>IF('Intermediate+'!K25&lt;=$C$4,1,0)</f>
        <v>1</v>
      </c>
      <c r="L91" s="3">
        <f>IF('Intermediate+'!L25&lt;=$C$4,1,0)</f>
        <v>1</v>
      </c>
      <c r="M91" s="3">
        <f>IF('Intermediate+'!M25&lt;=$C$4,1,0)</f>
        <v>1</v>
      </c>
      <c r="N91" s="3">
        <f>IF('Intermediate+'!N25&lt;=$C$4,1,0)</f>
        <v>1</v>
      </c>
      <c r="O91" s="3">
        <f>IF('Intermediate+'!O25&lt;=$C$4,1,0)</f>
        <v>1</v>
      </c>
      <c r="P91" s="3"/>
      <c r="R91" t="s">
        <v>18</v>
      </c>
      <c r="S91" s="3">
        <f>IF('Intermediate+'!B25&gt;=$C$5,1,0)</f>
        <v>0</v>
      </c>
      <c r="T91" s="3">
        <f>IF('Intermediate+'!C25&gt;=$C$5,1,0)</f>
        <v>0</v>
      </c>
      <c r="U91" s="3">
        <f>IF('Intermediate+'!D25&gt;=$C$5,1,0)</f>
        <v>0</v>
      </c>
      <c r="V91" s="3">
        <f>IF('Intermediate+'!E25&gt;=$C$5,1,0)</f>
        <v>0</v>
      </c>
      <c r="W91" s="3">
        <f>IF('Intermediate+'!F25&gt;=$C$5,1,0)</f>
        <v>0</v>
      </c>
      <c r="X91" s="3">
        <f>IF('Intermediate+'!G25&gt;=$C$5,1,0)</f>
        <v>0</v>
      </c>
      <c r="Y91" s="3">
        <f>IF('Intermediate+'!H25&gt;=$C$5,1,0)</f>
        <v>0</v>
      </c>
      <c r="Z91" s="3">
        <f>IF('Intermediate+'!I25&gt;=$C$5,1,0)</f>
        <v>0</v>
      </c>
      <c r="AA91" s="3">
        <f>IF('Intermediate+'!J25&gt;=$C$5,1,0)</f>
        <v>0</v>
      </c>
      <c r="AB91" s="3">
        <f>IF('Intermediate+'!K25&gt;=$C$5,1,0)</f>
        <v>0</v>
      </c>
      <c r="AC91" s="3">
        <f>IF('Intermediate+'!L25&gt;=$C$5,1,0)</f>
        <v>0</v>
      </c>
      <c r="AD91" s="3">
        <f>IF('Intermediate+'!M25&gt;=$C$5,1,0)</f>
        <v>0</v>
      </c>
      <c r="AE91" s="3">
        <f>IF('Intermediate+'!N25&gt;=$C$5,1,0)</f>
        <v>0</v>
      </c>
      <c r="AF91" s="3">
        <f>IF('Intermediate+'!O25&gt;=$C$5,1,0)</f>
        <v>0</v>
      </c>
    </row>
    <row r="92" spans="1:32" x14ac:dyDescent="0.25">
      <c r="A92" t="s">
        <v>19</v>
      </c>
      <c r="B92" s="3">
        <f>IF('Intermediate+'!B26&lt;=$C$4,1,0)</f>
        <v>1</v>
      </c>
      <c r="C92" s="3">
        <f>IF('Intermediate+'!C26&lt;=$C$4,1,0)</f>
        <v>1</v>
      </c>
      <c r="D92" s="3">
        <f>IF('Intermediate+'!D26&lt;=$C$4,1,0)</f>
        <v>1</v>
      </c>
      <c r="E92" s="3">
        <f>IF('Intermediate+'!E26&lt;=$C$4,1,0)</f>
        <v>1</v>
      </c>
      <c r="F92" s="3">
        <f>IF('Intermediate+'!F26&lt;=$C$4,1,0)</f>
        <v>1</v>
      </c>
      <c r="G92" s="3">
        <f>IF('Intermediate+'!G26&lt;=$C$4,1,0)</f>
        <v>1</v>
      </c>
      <c r="H92" s="3">
        <f>IF('Intermediate+'!H26&lt;=$C$4,1,0)</f>
        <v>1</v>
      </c>
      <c r="I92" s="3">
        <f>IF('Intermediate+'!I26&lt;=$C$4,1,0)</f>
        <v>1</v>
      </c>
      <c r="J92" s="3">
        <f>IF('Intermediate+'!J26&lt;=$C$4,1,0)</f>
        <v>1</v>
      </c>
      <c r="K92" s="3">
        <f>IF('Intermediate+'!K26&lt;=$C$4,1,0)</f>
        <v>1</v>
      </c>
      <c r="L92" s="3">
        <f>IF('Intermediate+'!L26&lt;=$C$4,1,0)</f>
        <v>1</v>
      </c>
      <c r="M92" s="3">
        <f>IF('Intermediate+'!M26&lt;=$C$4,1,0)</f>
        <v>1</v>
      </c>
      <c r="N92" s="3">
        <f>IF('Intermediate+'!N26&lt;=$C$4,1,0)</f>
        <v>1</v>
      </c>
      <c r="O92" s="3">
        <f>IF('Intermediate+'!O26&lt;=$C$4,1,0)</f>
        <v>1</v>
      </c>
      <c r="P92" s="3"/>
      <c r="R92" t="s">
        <v>19</v>
      </c>
      <c r="S92" s="3">
        <f>IF('Intermediate+'!B26&gt;=$C$5,1,0)</f>
        <v>0</v>
      </c>
      <c r="T92" s="3">
        <f>IF('Intermediate+'!C26&gt;=$C$5,1,0)</f>
        <v>0</v>
      </c>
      <c r="U92" s="3">
        <f>IF('Intermediate+'!D26&gt;=$C$5,1,0)</f>
        <v>0</v>
      </c>
      <c r="V92" s="3">
        <f>IF('Intermediate+'!E26&gt;=$C$5,1,0)</f>
        <v>0</v>
      </c>
      <c r="W92" s="3">
        <f>IF('Intermediate+'!F26&gt;=$C$5,1,0)</f>
        <v>0</v>
      </c>
      <c r="X92" s="3">
        <f>IF('Intermediate+'!G26&gt;=$C$5,1,0)</f>
        <v>0</v>
      </c>
      <c r="Y92" s="3">
        <f>IF('Intermediate+'!H26&gt;=$C$5,1,0)</f>
        <v>0</v>
      </c>
      <c r="Z92" s="3">
        <f>IF('Intermediate+'!I26&gt;=$C$5,1,0)</f>
        <v>0</v>
      </c>
      <c r="AA92" s="3">
        <f>IF('Intermediate+'!J26&gt;=$C$5,1,0)</f>
        <v>0</v>
      </c>
      <c r="AB92" s="3">
        <f>IF('Intermediate+'!K26&gt;=$C$5,1,0)</f>
        <v>0</v>
      </c>
      <c r="AC92" s="3">
        <f>IF('Intermediate+'!L26&gt;=$C$5,1,0)</f>
        <v>0</v>
      </c>
      <c r="AD92" s="3">
        <f>IF('Intermediate+'!M26&gt;=$C$5,1,0)</f>
        <v>0</v>
      </c>
      <c r="AE92" s="3">
        <f>IF('Intermediate+'!N26&gt;=$C$5,1,0)</f>
        <v>0</v>
      </c>
      <c r="AF92" s="3">
        <f>IF('Intermediate+'!O26&gt;=$C$5,1,0)</f>
        <v>0</v>
      </c>
    </row>
    <row r="93" spans="1:32" x14ac:dyDescent="0.25">
      <c r="A93" t="s">
        <v>20</v>
      </c>
      <c r="B93" s="3">
        <f>IF('Intermediate+'!B27&lt;=$C$4,1,0)</f>
        <v>1</v>
      </c>
      <c r="C93" s="3">
        <f>IF('Intermediate+'!C27&lt;=$C$4,1,0)</f>
        <v>1</v>
      </c>
      <c r="D93" s="3">
        <f>IF('Intermediate+'!D27&lt;=$C$4,1,0)</f>
        <v>1</v>
      </c>
      <c r="E93" s="3">
        <f>IF('Intermediate+'!E27&lt;=$C$4,1,0)</f>
        <v>1</v>
      </c>
      <c r="F93" s="3">
        <f>IF('Intermediate+'!F27&lt;=$C$4,1,0)</f>
        <v>1</v>
      </c>
      <c r="G93" s="3">
        <f>IF('Intermediate+'!G27&lt;=$C$4,1,0)</f>
        <v>1</v>
      </c>
      <c r="H93" s="3">
        <f>IF('Intermediate+'!H27&lt;=$C$4,1,0)</f>
        <v>1</v>
      </c>
      <c r="I93" s="3">
        <f>IF('Intermediate+'!I27&lt;=$C$4,1,0)</f>
        <v>1</v>
      </c>
      <c r="J93" s="3">
        <f>IF('Intermediate+'!J27&lt;=$C$4,1,0)</f>
        <v>1</v>
      </c>
      <c r="K93" s="3">
        <f>IF('Intermediate+'!K27&lt;=$C$4,1,0)</f>
        <v>1</v>
      </c>
      <c r="L93" s="3">
        <f>IF('Intermediate+'!L27&lt;=$C$4,1,0)</f>
        <v>1</v>
      </c>
      <c r="M93" s="3">
        <f>IF('Intermediate+'!M27&lt;=$C$4,1,0)</f>
        <v>1</v>
      </c>
      <c r="N93" s="3">
        <f>IF('Intermediate+'!N27&lt;=$C$4,1,0)</f>
        <v>1</v>
      </c>
      <c r="O93" s="3">
        <f>IF('Intermediate+'!O27&lt;=$C$4,1,0)</f>
        <v>1</v>
      </c>
      <c r="P93" s="3"/>
      <c r="R93" t="s">
        <v>20</v>
      </c>
      <c r="S93" s="3">
        <f>IF('Intermediate+'!B27&gt;=$C$5,1,0)</f>
        <v>0</v>
      </c>
      <c r="T93" s="3">
        <f>IF('Intermediate+'!C27&gt;=$C$5,1,0)</f>
        <v>0</v>
      </c>
      <c r="U93" s="3">
        <f>IF('Intermediate+'!D27&gt;=$C$5,1,0)</f>
        <v>0</v>
      </c>
      <c r="V93" s="3">
        <f>IF('Intermediate+'!E27&gt;=$C$5,1,0)</f>
        <v>0</v>
      </c>
      <c r="W93" s="3">
        <f>IF('Intermediate+'!F27&gt;=$C$5,1,0)</f>
        <v>0</v>
      </c>
      <c r="X93" s="3">
        <f>IF('Intermediate+'!G27&gt;=$C$5,1,0)</f>
        <v>0</v>
      </c>
      <c r="Y93" s="3">
        <f>IF('Intermediate+'!H27&gt;=$C$5,1,0)</f>
        <v>0</v>
      </c>
      <c r="Z93" s="3">
        <f>IF('Intermediate+'!I27&gt;=$C$5,1,0)</f>
        <v>0</v>
      </c>
      <c r="AA93" s="3">
        <f>IF('Intermediate+'!J27&gt;=$C$5,1,0)</f>
        <v>0</v>
      </c>
      <c r="AB93" s="3">
        <f>IF('Intermediate+'!K27&gt;=$C$5,1,0)</f>
        <v>0</v>
      </c>
      <c r="AC93" s="3">
        <f>IF('Intermediate+'!L27&gt;=$C$5,1,0)</f>
        <v>0</v>
      </c>
      <c r="AD93" s="3">
        <f>IF('Intermediate+'!M27&gt;=$C$5,1,0)</f>
        <v>0</v>
      </c>
      <c r="AE93" s="3">
        <f>IF('Intermediate+'!N27&gt;=$C$5,1,0)</f>
        <v>0</v>
      </c>
      <c r="AF93" s="3">
        <f>IF('Intermediate+'!O27&gt;=$C$5,1,0)</f>
        <v>0</v>
      </c>
    </row>
    <row r="94" spans="1:32" x14ac:dyDescent="0.25">
      <c r="A94" t="s">
        <v>21</v>
      </c>
      <c r="B94" s="3">
        <f>IF('Intermediate+'!B28&lt;=$C$4,1,0)</f>
        <v>1</v>
      </c>
      <c r="C94" s="3">
        <f>IF('Intermediate+'!C28&lt;=$C$4,1,0)</f>
        <v>1</v>
      </c>
      <c r="D94" s="3">
        <f>IF('Intermediate+'!D28&lt;=$C$4,1,0)</f>
        <v>1</v>
      </c>
      <c r="E94" s="3">
        <f>IF('Intermediate+'!E28&lt;=$C$4,1,0)</f>
        <v>1</v>
      </c>
      <c r="F94" s="3">
        <f>IF('Intermediate+'!F28&lt;=$C$4,1,0)</f>
        <v>1</v>
      </c>
      <c r="G94" s="3">
        <f>IF('Intermediate+'!G28&lt;=$C$4,1,0)</f>
        <v>1</v>
      </c>
      <c r="H94" s="3">
        <f>IF('Intermediate+'!H28&lt;=$C$4,1,0)</f>
        <v>1</v>
      </c>
      <c r="I94" s="3">
        <f>IF('Intermediate+'!I28&lt;=$C$4,1,0)</f>
        <v>1</v>
      </c>
      <c r="J94" s="3">
        <f>IF('Intermediate+'!J28&lt;=$C$4,1,0)</f>
        <v>1</v>
      </c>
      <c r="K94" s="3">
        <f>IF('Intermediate+'!K28&lt;=$C$4,1,0)</f>
        <v>1</v>
      </c>
      <c r="L94" s="3">
        <f>IF('Intermediate+'!L28&lt;=$C$4,1,0)</f>
        <v>1</v>
      </c>
      <c r="M94" s="3">
        <f>IF('Intermediate+'!M28&lt;=$C$4,1,0)</f>
        <v>1</v>
      </c>
      <c r="N94" s="3">
        <f>IF('Intermediate+'!N28&lt;=$C$4,1,0)</f>
        <v>1</v>
      </c>
      <c r="O94" s="3">
        <f>IF('Intermediate+'!O28&lt;=$C$4,1,0)</f>
        <v>1</v>
      </c>
      <c r="P94" s="3"/>
      <c r="R94" t="s">
        <v>21</v>
      </c>
      <c r="S94" s="3">
        <f>IF('Intermediate+'!B28&gt;=$C$5,1,0)</f>
        <v>0</v>
      </c>
      <c r="T94" s="3">
        <f>IF('Intermediate+'!C28&gt;=$C$5,1,0)</f>
        <v>0</v>
      </c>
      <c r="U94" s="3">
        <f>IF('Intermediate+'!D28&gt;=$C$5,1,0)</f>
        <v>0</v>
      </c>
      <c r="V94" s="3">
        <f>IF('Intermediate+'!E28&gt;=$C$5,1,0)</f>
        <v>0</v>
      </c>
      <c r="W94" s="3">
        <f>IF('Intermediate+'!F28&gt;=$C$5,1,0)</f>
        <v>0</v>
      </c>
      <c r="X94" s="3">
        <f>IF('Intermediate+'!G28&gt;=$C$5,1,0)</f>
        <v>0</v>
      </c>
      <c r="Y94" s="3">
        <f>IF('Intermediate+'!H28&gt;=$C$5,1,0)</f>
        <v>0</v>
      </c>
      <c r="Z94" s="3">
        <f>IF('Intermediate+'!I28&gt;=$C$5,1,0)</f>
        <v>0</v>
      </c>
      <c r="AA94" s="3">
        <f>IF('Intermediate+'!J28&gt;=$C$5,1,0)</f>
        <v>0</v>
      </c>
      <c r="AB94" s="3">
        <f>IF('Intermediate+'!K28&gt;=$C$5,1,0)</f>
        <v>0</v>
      </c>
      <c r="AC94" s="3">
        <f>IF('Intermediate+'!L28&gt;=$C$5,1,0)</f>
        <v>0</v>
      </c>
      <c r="AD94" s="3">
        <f>IF('Intermediate+'!M28&gt;=$C$5,1,0)</f>
        <v>0</v>
      </c>
      <c r="AE94" s="3">
        <f>IF('Intermediate+'!N28&gt;=$C$5,1,0)</f>
        <v>0</v>
      </c>
      <c r="AF94" s="3">
        <f>IF('Intermediate+'!O28&gt;=$C$5,1,0)</f>
        <v>0</v>
      </c>
    </row>
    <row r="95" spans="1:32" x14ac:dyDescent="0.25">
      <c r="A95" t="s">
        <v>22</v>
      </c>
      <c r="B95" s="3">
        <f>IF('Intermediate+'!B29&lt;=$C$4,1,0)</f>
        <v>0</v>
      </c>
      <c r="C95" s="3">
        <f>IF('Intermediate+'!C29&lt;=$C$4,1,0)</f>
        <v>0</v>
      </c>
      <c r="D95" s="3">
        <f>IF('Intermediate+'!D29&lt;=$C$4,1,0)</f>
        <v>0</v>
      </c>
      <c r="E95" s="3">
        <f>IF('Intermediate+'!E29&lt;=$C$4,1,0)</f>
        <v>0</v>
      </c>
      <c r="F95" s="3">
        <f>IF('Intermediate+'!F29&lt;=$C$4,1,0)</f>
        <v>0</v>
      </c>
      <c r="G95" s="3">
        <f>IF('Intermediate+'!G29&lt;=$C$4,1,0)</f>
        <v>1</v>
      </c>
      <c r="H95" s="3">
        <f>IF('Intermediate+'!H29&lt;=$C$4,1,0)</f>
        <v>1</v>
      </c>
      <c r="I95" s="3">
        <f>IF('Intermediate+'!I29&lt;=$C$4,1,0)</f>
        <v>1</v>
      </c>
      <c r="J95" s="3">
        <f>IF('Intermediate+'!J29&lt;=$C$4,1,0)</f>
        <v>1</v>
      </c>
      <c r="K95" s="3">
        <f>IF('Intermediate+'!K29&lt;=$C$4,1,0)</f>
        <v>1</v>
      </c>
      <c r="L95" s="3">
        <f>IF('Intermediate+'!L29&lt;=$C$4,1,0)</f>
        <v>0</v>
      </c>
      <c r="M95" s="3">
        <f>IF('Intermediate+'!M29&lt;=$C$4,1,0)</f>
        <v>1</v>
      </c>
      <c r="N95" s="3">
        <f>IF('Intermediate+'!N29&lt;=$C$4,1,0)</f>
        <v>1</v>
      </c>
      <c r="O95" s="3">
        <f>IF('Intermediate+'!O29&lt;=$C$4,1,0)</f>
        <v>0</v>
      </c>
      <c r="P95" s="3"/>
      <c r="R95" t="s">
        <v>22</v>
      </c>
      <c r="S95" s="3">
        <f>IF('Intermediate+'!B29&gt;=$C$5,1,0)</f>
        <v>0</v>
      </c>
      <c r="T95" s="3">
        <f>IF('Intermediate+'!C29&gt;=$C$5,1,0)</f>
        <v>0</v>
      </c>
      <c r="U95" s="3">
        <f>IF('Intermediate+'!D29&gt;=$C$5,1,0)</f>
        <v>0</v>
      </c>
      <c r="V95" s="3">
        <f>IF('Intermediate+'!E29&gt;=$C$5,1,0)</f>
        <v>0</v>
      </c>
      <c r="W95" s="3">
        <f>IF('Intermediate+'!F29&gt;=$C$5,1,0)</f>
        <v>0</v>
      </c>
      <c r="X95" s="3">
        <f>IF('Intermediate+'!G29&gt;=$C$5,1,0)</f>
        <v>0</v>
      </c>
      <c r="Y95" s="3">
        <f>IF('Intermediate+'!H29&gt;=$C$5,1,0)</f>
        <v>0</v>
      </c>
      <c r="Z95" s="3">
        <f>IF('Intermediate+'!I29&gt;=$C$5,1,0)</f>
        <v>0</v>
      </c>
      <c r="AA95" s="3">
        <f>IF('Intermediate+'!J29&gt;=$C$5,1,0)</f>
        <v>0</v>
      </c>
      <c r="AB95" s="3">
        <f>IF('Intermediate+'!K29&gt;=$C$5,1,0)</f>
        <v>0</v>
      </c>
      <c r="AC95" s="3">
        <f>IF('Intermediate+'!L29&gt;=$C$5,1,0)</f>
        <v>0</v>
      </c>
      <c r="AD95" s="3">
        <f>IF('Intermediate+'!M29&gt;=$C$5,1,0)</f>
        <v>0</v>
      </c>
      <c r="AE95" s="3">
        <f>IF('Intermediate+'!N29&gt;=$C$5,1,0)</f>
        <v>0</v>
      </c>
      <c r="AF95" s="3">
        <f>IF('Intermediate+'!O29&gt;=$C$5,1,0)</f>
        <v>0</v>
      </c>
    </row>
    <row r="96" spans="1:32" x14ac:dyDescent="0.25">
      <c r="A96" t="s">
        <v>23</v>
      </c>
      <c r="B96" s="3">
        <f>IF('Intermediate+'!B30&lt;=$C$4,1,0)</f>
        <v>0</v>
      </c>
      <c r="C96" s="3">
        <f>IF('Intermediate+'!C30&lt;=$C$4,1,0)</f>
        <v>0</v>
      </c>
      <c r="D96" s="3">
        <f>IF('Intermediate+'!D30&lt;=$C$4,1,0)</f>
        <v>0</v>
      </c>
      <c r="E96" s="3">
        <f>IF('Intermediate+'!E30&lt;=$C$4,1,0)</f>
        <v>0</v>
      </c>
      <c r="F96" s="3">
        <f>IF('Intermediate+'!F30&lt;=$C$4,1,0)</f>
        <v>0</v>
      </c>
      <c r="G96" s="3">
        <f>IF('Intermediate+'!G30&lt;=$C$4,1,0)</f>
        <v>1</v>
      </c>
      <c r="H96" s="3">
        <f>IF('Intermediate+'!H30&lt;=$C$4,1,0)</f>
        <v>1</v>
      </c>
      <c r="I96" s="3">
        <f>IF('Intermediate+'!I30&lt;=$C$4,1,0)</f>
        <v>1</v>
      </c>
      <c r="J96" s="3">
        <f>IF('Intermediate+'!J30&lt;=$C$4,1,0)</f>
        <v>1</v>
      </c>
      <c r="K96" s="3">
        <f>IF('Intermediate+'!K30&lt;=$C$4,1,0)</f>
        <v>1</v>
      </c>
      <c r="L96" s="3">
        <f>IF('Intermediate+'!L30&lt;=$C$4,1,0)</f>
        <v>0</v>
      </c>
      <c r="M96" s="3">
        <f>IF('Intermediate+'!M30&lt;=$C$4,1,0)</f>
        <v>1</v>
      </c>
      <c r="N96" s="3">
        <f>IF('Intermediate+'!N30&lt;=$C$4,1,0)</f>
        <v>1</v>
      </c>
      <c r="O96" s="3">
        <f>IF('Intermediate+'!O30&lt;=$C$4,1,0)</f>
        <v>0</v>
      </c>
      <c r="R96" t="s">
        <v>23</v>
      </c>
      <c r="S96" s="3">
        <f>IF('Intermediate+'!B30&gt;=$C$5,1,0)</f>
        <v>0</v>
      </c>
      <c r="T96" s="3">
        <f>IF('Intermediate+'!C30&gt;=$C$5,1,0)</f>
        <v>0</v>
      </c>
      <c r="U96" s="3">
        <f>IF('Intermediate+'!D30&gt;=$C$5,1,0)</f>
        <v>0</v>
      </c>
      <c r="V96" s="3">
        <f>IF('Intermediate+'!E30&gt;=$C$5,1,0)</f>
        <v>0</v>
      </c>
      <c r="W96" s="3">
        <f>IF('Intermediate+'!F30&gt;=$C$5,1,0)</f>
        <v>0</v>
      </c>
      <c r="X96" s="3">
        <f>IF('Intermediate+'!G30&gt;=$C$5,1,0)</f>
        <v>0</v>
      </c>
      <c r="Y96" s="3">
        <f>IF('Intermediate+'!H30&gt;=$C$5,1,0)</f>
        <v>0</v>
      </c>
      <c r="Z96" s="3">
        <f>IF('Intermediate+'!I30&gt;=$C$5,1,0)</f>
        <v>0</v>
      </c>
      <c r="AA96" s="3">
        <f>IF('Intermediate+'!J30&gt;=$C$5,1,0)</f>
        <v>0</v>
      </c>
      <c r="AB96" s="3">
        <f>IF('Intermediate+'!K30&gt;=$C$5,1,0)</f>
        <v>0</v>
      </c>
      <c r="AC96" s="3">
        <f>IF('Intermediate+'!L30&gt;=$C$5,1,0)</f>
        <v>0</v>
      </c>
      <c r="AD96" s="3">
        <f>IF('Intermediate+'!M30&gt;=$C$5,1,0)</f>
        <v>0</v>
      </c>
      <c r="AE96" s="3">
        <f>IF('Intermediate+'!N30&gt;=$C$5,1,0)</f>
        <v>0</v>
      </c>
      <c r="AF96" s="3">
        <f>IF('Intermediate+'!O30&gt;=$C$5,1,0)</f>
        <v>0</v>
      </c>
    </row>
    <row r="97" spans="1:32" x14ac:dyDescent="0.25">
      <c r="A97" t="s">
        <v>24</v>
      </c>
      <c r="B97" s="3">
        <f>IF('Intermediate+'!B31&lt;=$C$4,1,0)</f>
        <v>0</v>
      </c>
      <c r="C97" s="3">
        <f>IF('Intermediate+'!C31&lt;=$C$4,1,0)</f>
        <v>0</v>
      </c>
      <c r="D97" s="3">
        <f>IF('Intermediate+'!D31&lt;=$C$4,1,0)</f>
        <v>0</v>
      </c>
      <c r="E97" s="3">
        <f>IF('Intermediate+'!E31&lt;=$C$4,1,0)</f>
        <v>0</v>
      </c>
      <c r="F97" s="3">
        <f>IF('Intermediate+'!F31&lt;=$C$4,1,0)</f>
        <v>0</v>
      </c>
      <c r="G97" s="3">
        <f>IF('Intermediate+'!G31&lt;=$C$4,1,0)</f>
        <v>1</v>
      </c>
      <c r="H97" s="3">
        <f>IF('Intermediate+'!H31&lt;=$C$4,1,0)</f>
        <v>1</v>
      </c>
      <c r="I97" s="3">
        <f>IF('Intermediate+'!I31&lt;=$C$4,1,0)</f>
        <v>1</v>
      </c>
      <c r="J97" s="3">
        <f>IF('Intermediate+'!J31&lt;=$C$4,1,0)</f>
        <v>1</v>
      </c>
      <c r="K97" s="3">
        <f>IF('Intermediate+'!K31&lt;=$C$4,1,0)</f>
        <v>1</v>
      </c>
      <c r="L97" s="3">
        <f>IF('Intermediate+'!L31&lt;=$C$4,1,0)</f>
        <v>0</v>
      </c>
      <c r="M97" s="3">
        <f>IF('Intermediate+'!M31&lt;=$C$4,1,0)</f>
        <v>0</v>
      </c>
      <c r="N97" s="3">
        <f>IF('Intermediate+'!N31&lt;=$C$4,1,0)</f>
        <v>1</v>
      </c>
      <c r="O97" s="3">
        <f>IF('Intermediate+'!O31&lt;=$C$4,1,0)</f>
        <v>0</v>
      </c>
      <c r="R97" t="s">
        <v>24</v>
      </c>
      <c r="S97" s="3">
        <f>IF('Intermediate+'!B31&gt;=$C$5,1,0)</f>
        <v>1</v>
      </c>
      <c r="T97" s="3">
        <f>IF('Intermediate+'!C31&gt;=$C$5,1,0)</f>
        <v>0</v>
      </c>
      <c r="U97" s="3">
        <f>IF('Intermediate+'!D31&gt;=$C$5,1,0)</f>
        <v>1</v>
      </c>
      <c r="V97" s="3">
        <f>IF('Intermediate+'!E31&gt;=$C$5,1,0)</f>
        <v>1</v>
      </c>
      <c r="W97" s="3">
        <f>IF('Intermediate+'!F31&gt;=$C$5,1,0)</f>
        <v>1</v>
      </c>
      <c r="X97" s="3">
        <f>IF('Intermediate+'!G31&gt;=$C$5,1,0)</f>
        <v>0</v>
      </c>
      <c r="Y97" s="3">
        <f>IF('Intermediate+'!H31&gt;=$C$5,1,0)</f>
        <v>0</v>
      </c>
      <c r="Z97" s="3">
        <f>IF('Intermediate+'!I31&gt;=$C$5,1,0)</f>
        <v>0</v>
      </c>
      <c r="AA97" s="3">
        <f>IF('Intermediate+'!J31&gt;=$C$5,1,0)</f>
        <v>0</v>
      </c>
      <c r="AB97" s="3">
        <f>IF('Intermediate+'!K31&gt;=$C$5,1,0)</f>
        <v>0</v>
      </c>
      <c r="AC97" s="3">
        <f>IF('Intermediate+'!L31&gt;=$C$5,1,0)</f>
        <v>1</v>
      </c>
      <c r="AD97" s="3">
        <f>IF('Intermediate+'!M31&gt;=$C$5,1,0)</f>
        <v>0</v>
      </c>
      <c r="AE97" s="3">
        <f>IF('Intermediate+'!N31&gt;=$C$5,1,0)</f>
        <v>0</v>
      </c>
      <c r="AF97" s="3">
        <f>IF('Intermediate+'!O31&gt;=$C$5,1,0)</f>
        <v>1</v>
      </c>
    </row>
    <row r="98" spans="1:32" x14ac:dyDescent="0.25">
      <c r="A98" t="s">
        <v>25</v>
      </c>
      <c r="B98" s="3">
        <f>IF('Intermediate+'!B32&lt;=$C$4,1,0)</f>
        <v>0</v>
      </c>
      <c r="C98" s="3">
        <f>IF('Intermediate+'!C32&lt;=$C$4,1,0)</f>
        <v>0</v>
      </c>
      <c r="D98" s="3">
        <f>IF('Intermediate+'!D32&lt;=$C$4,1,0)</f>
        <v>0</v>
      </c>
      <c r="E98" s="3">
        <f>IF('Intermediate+'!E32&lt;=$C$4,1,0)</f>
        <v>0</v>
      </c>
      <c r="F98" s="3">
        <f>IF('Intermediate+'!F32&lt;=$C$4,1,0)</f>
        <v>0</v>
      </c>
      <c r="G98" s="3">
        <f>IF('Intermediate+'!G32&lt;=$C$4,1,0)</f>
        <v>0</v>
      </c>
      <c r="H98" s="3">
        <f>IF('Intermediate+'!H32&lt;=$C$4,1,0)</f>
        <v>0</v>
      </c>
      <c r="I98" s="3">
        <f>IF('Intermediate+'!I32&lt;=$C$4,1,0)</f>
        <v>0</v>
      </c>
      <c r="J98" s="3">
        <f>IF('Intermediate+'!J32&lt;=$C$4,1,0)</f>
        <v>1</v>
      </c>
      <c r="K98" s="3">
        <f>IF('Intermediate+'!K32&lt;=$C$4,1,0)</f>
        <v>0</v>
      </c>
      <c r="L98" s="3">
        <f>IF('Intermediate+'!L32&lt;=$C$4,1,0)</f>
        <v>0</v>
      </c>
      <c r="M98" s="3">
        <f>IF('Intermediate+'!M32&lt;=$C$4,1,0)</f>
        <v>0</v>
      </c>
      <c r="N98" s="3">
        <f>IF('Intermediate+'!N32&lt;=$C$4,1,0)</f>
        <v>0</v>
      </c>
      <c r="O98" s="3">
        <f>IF('Intermediate+'!O32&lt;=$C$4,1,0)</f>
        <v>0</v>
      </c>
      <c r="R98" t="s">
        <v>25</v>
      </c>
      <c r="S98" s="3">
        <f>IF('Intermediate+'!B32&gt;=$C$5,1,0)</f>
        <v>1</v>
      </c>
      <c r="T98" s="3">
        <f>IF('Intermediate+'!C32&gt;=$C$5,1,0)</f>
        <v>1</v>
      </c>
      <c r="U98" s="3">
        <f>IF('Intermediate+'!D32&gt;=$C$5,1,0)</f>
        <v>1</v>
      </c>
      <c r="V98" s="3">
        <f>IF('Intermediate+'!E32&gt;=$C$5,1,0)</f>
        <v>1</v>
      </c>
      <c r="W98" s="3">
        <f>IF('Intermediate+'!F32&gt;=$C$5,1,0)</f>
        <v>1</v>
      </c>
      <c r="X98" s="3">
        <f>IF('Intermediate+'!G32&gt;=$C$5,1,0)</f>
        <v>1</v>
      </c>
      <c r="Y98" s="3">
        <f>IF('Intermediate+'!H32&gt;=$C$5,1,0)</f>
        <v>1</v>
      </c>
      <c r="Z98" s="3">
        <f>IF('Intermediate+'!I32&gt;=$C$5,1,0)</f>
        <v>1</v>
      </c>
      <c r="AA98" s="3">
        <f>IF('Intermediate+'!J32&gt;=$C$5,1,0)</f>
        <v>0</v>
      </c>
      <c r="AB98" s="3">
        <f>IF('Intermediate+'!K32&gt;=$C$5,1,0)</f>
        <v>1</v>
      </c>
      <c r="AC98" s="3">
        <f>IF('Intermediate+'!L32&gt;=$C$5,1,0)</f>
        <v>1</v>
      </c>
      <c r="AD98" s="3">
        <f>IF('Intermediate+'!M32&gt;=$C$5,1,0)</f>
        <v>1</v>
      </c>
      <c r="AE98" s="3">
        <f>IF('Intermediate+'!N32&gt;=$C$5,1,0)</f>
        <v>1</v>
      </c>
      <c r="AF98" s="3">
        <f>IF('Intermediate+'!O32&gt;=$C$5,1,0)</f>
        <v>1</v>
      </c>
    </row>
    <row r="99" spans="1:32" x14ac:dyDescent="0.25">
      <c r="A99" t="s">
        <v>26</v>
      </c>
      <c r="B99" s="3">
        <f>IF('Intermediate+'!B33&lt;=$C$4,1,0)</f>
        <v>0</v>
      </c>
      <c r="C99" s="3">
        <f>IF('Intermediate+'!C33&lt;=$C$4,1,0)</f>
        <v>0</v>
      </c>
      <c r="D99" s="3">
        <f>IF('Intermediate+'!D33&lt;=$C$4,1,0)</f>
        <v>0</v>
      </c>
      <c r="E99" s="3">
        <f>IF('Intermediate+'!E33&lt;=$C$4,1,0)</f>
        <v>0</v>
      </c>
      <c r="F99" s="3">
        <f>IF('Intermediate+'!F33&lt;=$C$4,1,0)</f>
        <v>0</v>
      </c>
      <c r="G99" s="3">
        <f>IF('Intermediate+'!G33&lt;=$C$4,1,0)</f>
        <v>1</v>
      </c>
      <c r="H99" s="3">
        <f>IF('Intermediate+'!H33&lt;=$C$4,1,0)</f>
        <v>1</v>
      </c>
      <c r="I99" s="3">
        <f>IF('Intermediate+'!I33&lt;=$C$4,1,0)</f>
        <v>1</v>
      </c>
      <c r="J99" s="3">
        <f>IF('Intermediate+'!J33&lt;=$C$4,1,0)</f>
        <v>1</v>
      </c>
      <c r="K99" s="3">
        <f>IF('Intermediate+'!K33&lt;=$C$4,1,0)</f>
        <v>1</v>
      </c>
      <c r="L99" s="3">
        <f>IF('Intermediate+'!L33&lt;=$C$4,1,0)</f>
        <v>0</v>
      </c>
      <c r="M99" s="3">
        <f>IF('Intermediate+'!M33&lt;=$C$4,1,0)</f>
        <v>0</v>
      </c>
      <c r="N99" s="3">
        <f>IF('Intermediate+'!N33&lt;=$C$4,1,0)</f>
        <v>1</v>
      </c>
      <c r="O99" s="3">
        <f>IF('Intermediate+'!O33&lt;=$C$4,1,0)</f>
        <v>0</v>
      </c>
      <c r="R99" t="s">
        <v>26</v>
      </c>
      <c r="S99" s="3">
        <f>IF('Intermediate+'!B33&gt;=$C$5,1,0)</f>
        <v>1</v>
      </c>
      <c r="T99" s="3">
        <f>IF('Intermediate+'!C33&gt;=$C$5,1,0)</f>
        <v>0</v>
      </c>
      <c r="U99" s="3">
        <f>IF('Intermediate+'!D33&gt;=$C$5,1,0)</f>
        <v>1</v>
      </c>
      <c r="V99" s="3">
        <f>IF('Intermediate+'!E33&gt;=$C$5,1,0)</f>
        <v>1</v>
      </c>
      <c r="W99" s="3">
        <f>IF('Intermediate+'!F33&gt;=$C$5,1,0)</f>
        <v>1</v>
      </c>
      <c r="X99" s="3">
        <f>IF('Intermediate+'!G33&gt;=$C$5,1,0)</f>
        <v>0</v>
      </c>
      <c r="Y99" s="3">
        <f>IF('Intermediate+'!H33&gt;=$C$5,1,0)</f>
        <v>0</v>
      </c>
      <c r="Z99" s="3">
        <f>IF('Intermediate+'!I33&gt;=$C$5,1,0)</f>
        <v>0</v>
      </c>
      <c r="AA99" s="3">
        <f>IF('Intermediate+'!J33&gt;=$C$5,1,0)</f>
        <v>0</v>
      </c>
      <c r="AB99" s="3">
        <f>IF('Intermediate+'!K33&gt;=$C$5,1,0)</f>
        <v>0</v>
      </c>
      <c r="AC99" s="3">
        <f>IF('Intermediate+'!L33&gt;=$C$5,1,0)</f>
        <v>1</v>
      </c>
      <c r="AD99" s="3">
        <f>IF('Intermediate+'!M33&gt;=$C$5,1,0)</f>
        <v>0</v>
      </c>
      <c r="AE99" s="3">
        <f>IF('Intermediate+'!N33&gt;=$C$5,1,0)</f>
        <v>0</v>
      </c>
      <c r="AF99" s="3">
        <f>IF('Intermediate+'!O33&gt;=$C$5,1,0)</f>
        <v>1</v>
      </c>
    </row>
    <row r="100" spans="1:32" x14ac:dyDescent="0.25">
      <c r="A100" t="s">
        <v>27</v>
      </c>
      <c r="B100" s="3">
        <f>IF('Intermediate+'!B34&lt;=$C$4,1,0)</f>
        <v>1</v>
      </c>
      <c r="C100" s="3">
        <f>IF('Intermediate+'!C34&lt;=$C$4,1,0)</f>
        <v>1</v>
      </c>
      <c r="D100" s="3">
        <f>IF('Intermediate+'!D34&lt;=$C$4,1,0)</f>
        <v>1</v>
      </c>
      <c r="E100" s="3">
        <f>IF('Intermediate+'!E34&lt;=$C$4,1,0)</f>
        <v>1</v>
      </c>
      <c r="F100" s="3">
        <f>IF('Intermediate+'!F34&lt;=$C$4,1,0)</f>
        <v>1</v>
      </c>
      <c r="G100" s="3">
        <f>IF('Intermediate+'!G34&lt;=$C$4,1,0)</f>
        <v>1</v>
      </c>
      <c r="H100" s="3">
        <f>IF('Intermediate+'!H34&lt;=$C$4,1,0)</f>
        <v>1</v>
      </c>
      <c r="I100" s="3">
        <f>IF('Intermediate+'!I34&lt;=$C$4,1,0)</f>
        <v>1</v>
      </c>
      <c r="J100" s="3">
        <f>IF('Intermediate+'!J34&lt;=$C$4,1,0)</f>
        <v>1</v>
      </c>
      <c r="K100" s="3">
        <f>IF('Intermediate+'!K34&lt;=$C$4,1,0)</f>
        <v>1</v>
      </c>
      <c r="L100" s="3">
        <f>IF('Intermediate+'!L34&lt;=$C$4,1,0)</f>
        <v>1</v>
      </c>
      <c r="M100" s="3">
        <f>IF('Intermediate+'!M34&lt;=$C$4,1,0)</f>
        <v>1</v>
      </c>
      <c r="N100" s="3">
        <f>IF('Intermediate+'!N34&lt;=$C$4,1,0)</f>
        <v>1</v>
      </c>
      <c r="O100" s="3">
        <f>IF('Intermediate+'!O34&lt;=$C$4,1,0)</f>
        <v>1</v>
      </c>
      <c r="R100" t="s">
        <v>27</v>
      </c>
      <c r="S100" s="3">
        <f>IF('Intermediate+'!B34&gt;=$C$5,1,0)</f>
        <v>0</v>
      </c>
      <c r="T100" s="3">
        <f>IF('Intermediate+'!C34&gt;=$C$5,1,0)</f>
        <v>0</v>
      </c>
      <c r="U100" s="3">
        <f>IF('Intermediate+'!D34&gt;=$C$5,1,0)</f>
        <v>0</v>
      </c>
      <c r="V100" s="3">
        <f>IF('Intermediate+'!E34&gt;=$C$5,1,0)</f>
        <v>0</v>
      </c>
      <c r="W100" s="3">
        <f>IF('Intermediate+'!F34&gt;=$C$5,1,0)</f>
        <v>0</v>
      </c>
      <c r="X100" s="3">
        <f>IF('Intermediate+'!G34&gt;=$C$5,1,0)</f>
        <v>0</v>
      </c>
      <c r="Y100" s="3">
        <f>IF('Intermediate+'!H34&gt;=$C$5,1,0)</f>
        <v>0</v>
      </c>
      <c r="Z100" s="3">
        <f>IF('Intermediate+'!I34&gt;=$C$5,1,0)</f>
        <v>0</v>
      </c>
      <c r="AA100" s="3">
        <f>IF('Intermediate+'!J34&gt;=$C$5,1,0)</f>
        <v>0</v>
      </c>
      <c r="AB100" s="3">
        <f>IF('Intermediate+'!K34&gt;=$C$5,1,0)</f>
        <v>0</v>
      </c>
      <c r="AC100" s="3">
        <f>IF('Intermediate+'!L34&gt;=$C$5,1,0)</f>
        <v>0</v>
      </c>
      <c r="AD100" s="3">
        <f>IF('Intermediate+'!M34&gt;=$C$5,1,0)</f>
        <v>0</v>
      </c>
      <c r="AE100" s="3">
        <f>IF('Intermediate+'!N34&gt;=$C$5,1,0)</f>
        <v>0</v>
      </c>
      <c r="AF100" s="3">
        <f>IF('Intermediate+'!O34&gt;=$C$5,1,0)</f>
        <v>0</v>
      </c>
    </row>
    <row r="101" spans="1:32" x14ac:dyDescent="0.25">
      <c r="A101" t="s">
        <v>28</v>
      </c>
      <c r="B101" s="3">
        <f>IF('Intermediate+'!B35&lt;=$C$4,1,0)</f>
        <v>0</v>
      </c>
      <c r="C101" s="3">
        <f>IF('Intermediate+'!C35&lt;=$C$4,1,0)</f>
        <v>0</v>
      </c>
      <c r="D101" s="3">
        <f>IF('Intermediate+'!D35&lt;=$C$4,1,0)</f>
        <v>0</v>
      </c>
      <c r="E101" s="3">
        <f>IF('Intermediate+'!E35&lt;=$C$4,1,0)</f>
        <v>0</v>
      </c>
      <c r="F101" s="3">
        <f>IF('Intermediate+'!F35&lt;=$C$4,1,0)</f>
        <v>0</v>
      </c>
      <c r="G101" s="3">
        <f>IF('Intermediate+'!G35&lt;=$C$4,1,0)</f>
        <v>1</v>
      </c>
      <c r="H101" s="3">
        <f>IF('Intermediate+'!H35&lt;=$C$4,1,0)</f>
        <v>1</v>
      </c>
      <c r="I101" s="3">
        <f>IF('Intermediate+'!I35&lt;=$C$4,1,0)</f>
        <v>1</v>
      </c>
      <c r="J101" s="3">
        <f>IF('Intermediate+'!J35&lt;=$C$4,1,0)</f>
        <v>1</v>
      </c>
      <c r="K101" s="3">
        <f>IF('Intermediate+'!K35&lt;=$C$4,1,0)</f>
        <v>1</v>
      </c>
      <c r="L101" s="3">
        <f>IF('Intermediate+'!L35&lt;=$C$4,1,0)</f>
        <v>0</v>
      </c>
      <c r="M101" s="3">
        <f>IF('Intermediate+'!M35&lt;=$C$4,1,0)</f>
        <v>1</v>
      </c>
      <c r="N101" s="3">
        <f>IF('Intermediate+'!N35&lt;=$C$4,1,0)</f>
        <v>1</v>
      </c>
      <c r="O101" s="3">
        <f>IF('Intermediate+'!O35&lt;=$C$4,1,0)</f>
        <v>0</v>
      </c>
      <c r="R101" t="s">
        <v>28</v>
      </c>
      <c r="S101" s="3">
        <f>IF('Intermediate+'!B35&gt;=$C$5,1,0)</f>
        <v>0</v>
      </c>
      <c r="T101" s="3">
        <f>IF('Intermediate+'!C35&gt;=$C$5,1,0)</f>
        <v>0</v>
      </c>
      <c r="U101" s="3">
        <f>IF('Intermediate+'!D35&gt;=$C$5,1,0)</f>
        <v>0</v>
      </c>
      <c r="V101" s="3">
        <f>IF('Intermediate+'!E35&gt;=$C$5,1,0)</f>
        <v>0</v>
      </c>
      <c r="W101" s="3">
        <f>IF('Intermediate+'!F35&gt;=$C$5,1,0)</f>
        <v>0</v>
      </c>
      <c r="X101" s="3">
        <f>IF('Intermediate+'!G35&gt;=$C$5,1,0)</f>
        <v>0</v>
      </c>
      <c r="Y101" s="3">
        <f>IF('Intermediate+'!H35&gt;=$C$5,1,0)</f>
        <v>0</v>
      </c>
      <c r="Z101" s="3">
        <f>IF('Intermediate+'!I35&gt;=$C$5,1,0)</f>
        <v>0</v>
      </c>
      <c r="AA101" s="3">
        <f>IF('Intermediate+'!J35&gt;=$C$5,1,0)</f>
        <v>0</v>
      </c>
      <c r="AB101" s="3">
        <f>IF('Intermediate+'!K35&gt;=$C$5,1,0)</f>
        <v>0</v>
      </c>
      <c r="AC101" s="3">
        <f>IF('Intermediate+'!L35&gt;=$C$5,1,0)</f>
        <v>0</v>
      </c>
      <c r="AD101" s="3">
        <f>IF('Intermediate+'!M35&gt;=$C$5,1,0)</f>
        <v>0</v>
      </c>
      <c r="AE101" s="3">
        <f>IF('Intermediate+'!N35&gt;=$C$5,1,0)</f>
        <v>0</v>
      </c>
      <c r="AF101" s="3">
        <f>IF('Intermediate+'!O35&gt;=$C$5,1,0)</f>
        <v>0</v>
      </c>
    </row>
    <row r="102" spans="1:32" x14ac:dyDescent="0.25">
      <c r="A102" t="s">
        <v>29</v>
      </c>
      <c r="B102" s="3">
        <f>IF('Intermediate+'!B36&lt;=$C$4,1,0)</f>
        <v>0</v>
      </c>
      <c r="C102" s="3">
        <f>IF('Intermediate+'!C36&lt;=$C$4,1,0)</f>
        <v>0</v>
      </c>
      <c r="D102" s="3">
        <f>IF('Intermediate+'!D36&lt;=$C$4,1,0)</f>
        <v>0</v>
      </c>
      <c r="E102" s="3">
        <f>IF('Intermediate+'!E36&lt;=$C$4,1,0)</f>
        <v>0</v>
      </c>
      <c r="F102" s="3">
        <f>IF('Intermediate+'!F36&lt;=$C$4,1,0)</f>
        <v>0</v>
      </c>
      <c r="G102" s="3">
        <f>IF('Intermediate+'!G36&lt;=$C$4,1,0)</f>
        <v>1</v>
      </c>
      <c r="H102" s="3">
        <f>IF('Intermediate+'!H36&lt;=$C$4,1,0)</f>
        <v>1</v>
      </c>
      <c r="I102" s="3">
        <f>IF('Intermediate+'!I36&lt;=$C$4,1,0)</f>
        <v>1</v>
      </c>
      <c r="J102" s="3">
        <f>IF('Intermediate+'!J36&lt;=$C$4,1,0)</f>
        <v>1</v>
      </c>
      <c r="K102" s="3">
        <f>IF('Intermediate+'!K36&lt;=$C$4,1,0)</f>
        <v>1</v>
      </c>
      <c r="L102" s="3">
        <f>IF('Intermediate+'!L36&lt;=$C$4,1,0)</f>
        <v>0</v>
      </c>
      <c r="M102" s="3">
        <f>IF('Intermediate+'!M36&lt;=$C$4,1,0)</f>
        <v>0</v>
      </c>
      <c r="N102" s="3">
        <f>IF('Intermediate+'!N36&lt;=$C$4,1,0)</f>
        <v>1</v>
      </c>
      <c r="O102" s="3">
        <f>IF('Intermediate+'!O36&lt;=$C$4,1,0)</f>
        <v>0</v>
      </c>
      <c r="R102" t="s">
        <v>29</v>
      </c>
      <c r="S102" s="3">
        <f>IF('Intermediate+'!B36&gt;=$C$5,1,0)</f>
        <v>1</v>
      </c>
      <c r="T102" s="3">
        <f>IF('Intermediate+'!C36&gt;=$C$5,1,0)</f>
        <v>1</v>
      </c>
      <c r="U102" s="3">
        <f>IF('Intermediate+'!D36&gt;=$C$5,1,0)</f>
        <v>1</v>
      </c>
      <c r="V102" s="3">
        <f>IF('Intermediate+'!E36&gt;=$C$5,1,0)</f>
        <v>1</v>
      </c>
      <c r="W102" s="3">
        <f>IF('Intermediate+'!F36&gt;=$C$5,1,0)</f>
        <v>1</v>
      </c>
      <c r="X102" s="3">
        <f>IF('Intermediate+'!G36&gt;=$C$5,1,0)</f>
        <v>0</v>
      </c>
      <c r="Y102" s="3">
        <f>IF('Intermediate+'!H36&gt;=$C$5,1,0)</f>
        <v>0</v>
      </c>
      <c r="Z102" s="3">
        <f>IF('Intermediate+'!I36&gt;=$C$5,1,0)</f>
        <v>0</v>
      </c>
      <c r="AA102" s="3">
        <f>IF('Intermediate+'!J36&gt;=$C$5,1,0)</f>
        <v>0</v>
      </c>
      <c r="AB102" s="3">
        <f>IF('Intermediate+'!K36&gt;=$C$5,1,0)</f>
        <v>0</v>
      </c>
      <c r="AC102" s="3">
        <f>IF('Intermediate+'!L36&gt;=$C$5,1,0)</f>
        <v>1</v>
      </c>
      <c r="AD102" s="3">
        <f>IF('Intermediate+'!M36&gt;=$C$5,1,0)</f>
        <v>0</v>
      </c>
      <c r="AE102" s="3">
        <f>IF('Intermediate+'!N36&gt;=$C$5,1,0)</f>
        <v>0</v>
      </c>
      <c r="AF102" s="3">
        <f>IF('Intermediate+'!O36&gt;=$C$5,1,0)</f>
        <v>1</v>
      </c>
    </row>
    <row r="103" spans="1:32" x14ac:dyDescent="0.25">
      <c r="A103" t="s">
        <v>30</v>
      </c>
      <c r="B103" s="3">
        <f>IF('Intermediate+'!B37&lt;=$C$4,1,0)</f>
        <v>1</v>
      </c>
      <c r="C103" s="3">
        <f>IF('Intermediate+'!C37&lt;=$C$4,1,0)</f>
        <v>1</v>
      </c>
      <c r="D103" s="3">
        <f>IF('Intermediate+'!D37&lt;=$C$4,1,0)</f>
        <v>1</v>
      </c>
      <c r="E103" s="3">
        <f>IF('Intermediate+'!E37&lt;=$C$4,1,0)</f>
        <v>1</v>
      </c>
      <c r="F103" s="3">
        <f>IF('Intermediate+'!F37&lt;=$C$4,1,0)</f>
        <v>1</v>
      </c>
      <c r="G103" s="3">
        <f>IF('Intermediate+'!G37&lt;=$C$4,1,0)</f>
        <v>1</v>
      </c>
      <c r="H103" s="3">
        <f>IF('Intermediate+'!H37&lt;=$C$4,1,0)</f>
        <v>1</v>
      </c>
      <c r="I103" s="3">
        <f>IF('Intermediate+'!I37&lt;=$C$4,1,0)</f>
        <v>1</v>
      </c>
      <c r="J103" s="3">
        <f>IF('Intermediate+'!J37&lt;=$C$4,1,0)</f>
        <v>1</v>
      </c>
      <c r="K103" s="3">
        <f>IF('Intermediate+'!K37&lt;=$C$4,1,0)</f>
        <v>1</v>
      </c>
      <c r="L103" s="3">
        <f>IF('Intermediate+'!L37&lt;=$C$4,1,0)</f>
        <v>1</v>
      </c>
      <c r="M103" s="3">
        <f>IF('Intermediate+'!M37&lt;=$C$4,1,0)</f>
        <v>1</v>
      </c>
      <c r="N103" s="3">
        <f>IF('Intermediate+'!N37&lt;=$C$4,1,0)</f>
        <v>1</v>
      </c>
      <c r="O103" s="3">
        <f>IF('Intermediate+'!O37&lt;=$C$4,1,0)</f>
        <v>1</v>
      </c>
      <c r="R103" t="s">
        <v>30</v>
      </c>
      <c r="S103" s="3">
        <f>IF('Intermediate+'!B37&gt;=$C$5,1,0)</f>
        <v>0</v>
      </c>
      <c r="T103" s="3">
        <f>IF('Intermediate+'!C37&gt;=$C$5,1,0)</f>
        <v>0</v>
      </c>
      <c r="U103" s="3">
        <f>IF('Intermediate+'!D37&gt;=$C$5,1,0)</f>
        <v>0</v>
      </c>
      <c r="V103" s="3">
        <f>IF('Intermediate+'!E37&gt;=$C$5,1,0)</f>
        <v>0</v>
      </c>
      <c r="W103" s="3">
        <f>IF('Intermediate+'!F37&gt;=$C$5,1,0)</f>
        <v>0</v>
      </c>
      <c r="X103" s="3">
        <f>IF('Intermediate+'!G37&gt;=$C$5,1,0)</f>
        <v>0</v>
      </c>
      <c r="Y103" s="3">
        <f>IF('Intermediate+'!H37&gt;=$C$5,1,0)</f>
        <v>0</v>
      </c>
      <c r="Z103" s="3">
        <f>IF('Intermediate+'!I37&gt;=$C$5,1,0)</f>
        <v>0</v>
      </c>
      <c r="AA103" s="3">
        <f>IF('Intermediate+'!J37&gt;=$C$5,1,0)</f>
        <v>0</v>
      </c>
      <c r="AB103" s="3">
        <f>IF('Intermediate+'!K37&gt;=$C$5,1,0)</f>
        <v>0</v>
      </c>
      <c r="AC103" s="3">
        <f>IF('Intermediate+'!L37&gt;=$C$5,1,0)</f>
        <v>0</v>
      </c>
      <c r="AD103" s="3">
        <f>IF('Intermediate+'!M37&gt;=$C$5,1,0)</f>
        <v>0</v>
      </c>
      <c r="AE103" s="3">
        <f>IF('Intermediate+'!N37&gt;=$C$5,1,0)</f>
        <v>0</v>
      </c>
      <c r="AF103" s="3">
        <f>IF('Intermediate+'!O37&gt;=$C$5,1,0)</f>
        <v>0</v>
      </c>
    </row>
    <row r="105" spans="1:32" x14ac:dyDescent="0.25">
      <c r="A105" s="7" t="s">
        <v>33</v>
      </c>
      <c r="R105" s="7" t="s">
        <v>33</v>
      </c>
    </row>
    <row r="107" spans="1:32" x14ac:dyDescent="0.25">
      <c r="B107" t="s">
        <v>17</v>
      </c>
      <c r="C107" t="s">
        <v>18</v>
      </c>
      <c r="D107" t="s">
        <v>19</v>
      </c>
      <c r="E107" t="s">
        <v>20</v>
      </c>
      <c r="F107" t="s">
        <v>21</v>
      </c>
      <c r="G107" t="s">
        <v>22</v>
      </c>
      <c r="H107" t="s">
        <v>23</v>
      </c>
      <c r="I107" t="s">
        <v>24</v>
      </c>
      <c r="J107" t="s">
        <v>25</v>
      </c>
      <c r="K107" t="s">
        <v>26</v>
      </c>
      <c r="L107" t="s">
        <v>27</v>
      </c>
      <c r="M107" t="s">
        <v>28</v>
      </c>
      <c r="N107" t="s">
        <v>29</v>
      </c>
      <c r="O107" t="s">
        <v>30</v>
      </c>
      <c r="S107" t="s">
        <v>17</v>
      </c>
      <c r="T107" t="s">
        <v>18</v>
      </c>
      <c r="U107" t="s">
        <v>19</v>
      </c>
      <c r="V107" t="s">
        <v>20</v>
      </c>
      <c r="W107" t="s">
        <v>21</v>
      </c>
      <c r="X107" t="s">
        <v>22</v>
      </c>
      <c r="Y107" t="s">
        <v>23</v>
      </c>
      <c r="Z107" t="s">
        <v>24</v>
      </c>
      <c r="AA107" t="s">
        <v>25</v>
      </c>
      <c r="AB107" t="s">
        <v>26</v>
      </c>
      <c r="AC107" t="s">
        <v>27</v>
      </c>
      <c r="AD107" t="s">
        <v>28</v>
      </c>
      <c r="AE107" t="s">
        <v>29</v>
      </c>
      <c r="AF107" t="s">
        <v>30</v>
      </c>
    </row>
    <row r="108" spans="1:32" x14ac:dyDescent="0.25">
      <c r="A108" t="s">
        <v>17</v>
      </c>
      <c r="B108">
        <f>IF('Intermediate+'!B44&lt;=$D$4,1,0)</f>
        <v>1</v>
      </c>
      <c r="C108">
        <f>IF('Intermediate+'!C44&lt;=$D$4,1,0)</f>
        <v>1</v>
      </c>
      <c r="D108">
        <f>IF('Intermediate+'!D44&lt;=$D$4,1,0)</f>
        <v>1</v>
      </c>
      <c r="E108">
        <f>IF('Intermediate+'!E44&lt;=$D$4,1,0)</f>
        <v>1</v>
      </c>
      <c r="F108">
        <f>IF('Intermediate+'!F44&lt;=$D$4,1,0)</f>
        <v>1</v>
      </c>
      <c r="G108">
        <f>IF('Intermediate+'!G44&lt;=$D$4,1,0)</f>
        <v>1</v>
      </c>
      <c r="H108">
        <f>IF('Intermediate+'!H44&lt;=$D$4,1,0)</f>
        <v>1</v>
      </c>
      <c r="I108">
        <f>IF('Intermediate+'!I44&lt;=$D$4,1,0)</f>
        <v>1</v>
      </c>
      <c r="J108">
        <f>IF('Intermediate+'!J44&lt;=$D$4,1,0)</f>
        <v>1</v>
      </c>
      <c r="K108">
        <f>IF('Intermediate+'!K44&lt;=$D$4,1,0)</f>
        <v>1</v>
      </c>
      <c r="L108">
        <f>IF('Intermediate+'!L44&lt;=$D$4,1,0)</f>
        <v>1</v>
      </c>
      <c r="M108">
        <f>IF('Intermediate+'!M44&lt;=$D$4,1,0)</f>
        <v>1</v>
      </c>
      <c r="N108">
        <f>IF('Intermediate+'!N44&lt;=$D$4,1,0)</f>
        <v>1</v>
      </c>
      <c r="O108">
        <f>IF('Intermediate+'!O44&lt;=$D$4,1,0)</f>
        <v>1</v>
      </c>
      <c r="R108" t="s">
        <v>17</v>
      </c>
      <c r="S108">
        <f>IF('Intermediate+'!B44&gt;=$D$5,1,0)</f>
        <v>0</v>
      </c>
      <c r="T108">
        <f>IF('Intermediate+'!C44&gt;=$D$5,1,0)</f>
        <v>0</v>
      </c>
      <c r="U108">
        <f>IF('Intermediate+'!D44&gt;=$D$5,1,0)</f>
        <v>0</v>
      </c>
      <c r="V108">
        <f>IF('Intermediate+'!E44&gt;=$D$5,1,0)</f>
        <v>0</v>
      </c>
      <c r="W108">
        <f>IF('Intermediate+'!F44&gt;=$D$5,1,0)</f>
        <v>0</v>
      </c>
      <c r="X108">
        <f>IF('Intermediate+'!G44&gt;=$D$5,1,0)</f>
        <v>0</v>
      </c>
      <c r="Y108">
        <f>IF('Intermediate+'!H44&gt;=$D$5,1,0)</f>
        <v>0</v>
      </c>
      <c r="Z108">
        <f>IF('Intermediate+'!I44&gt;=$D$5,1,0)</f>
        <v>0</v>
      </c>
      <c r="AA108">
        <f>IF('Intermediate+'!J44&gt;=$D$5,1,0)</f>
        <v>0</v>
      </c>
      <c r="AB108">
        <f>IF('Intermediate+'!K44&gt;=$D$5,1,0)</f>
        <v>0</v>
      </c>
      <c r="AC108">
        <f>IF('Intermediate+'!L44&gt;=$D$5,1,0)</f>
        <v>0</v>
      </c>
      <c r="AD108">
        <f>IF('Intermediate+'!M44&gt;=$D$5,1,0)</f>
        <v>0</v>
      </c>
      <c r="AE108">
        <f>IF('Intermediate+'!N44&gt;=$D$5,1,0)</f>
        <v>0</v>
      </c>
      <c r="AF108">
        <f>IF('Intermediate+'!O44&gt;=$D$5,1,0)</f>
        <v>0</v>
      </c>
    </row>
    <row r="109" spans="1:32" x14ac:dyDescent="0.25">
      <c r="A109" t="s">
        <v>18</v>
      </c>
      <c r="B109">
        <f>IF('Intermediate+'!B45&lt;=$D$4,1,0)</f>
        <v>0</v>
      </c>
      <c r="C109">
        <f>IF('Intermediate+'!C45&lt;=$D$4,1,0)</f>
        <v>1</v>
      </c>
      <c r="D109">
        <f>IF('Intermediate+'!D45&lt;=$D$4,1,0)</f>
        <v>0</v>
      </c>
      <c r="E109">
        <f>IF('Intermediate+'!E45&lt;=$D$4,1,0)</f>
        <v>0</v>
      </c>
      <c r="F109">
        <f>IF('Intermediate+'!F45&lt;=$D$4,1,0)</f>
        <v>1</v>
      </c>
      <c r="G109">
        <f>IF('Intermediate+'!G45&lt;=$D$4,1,0)</f>
        <v>1</v>
      </c>
      <c r="H109">
        <f>IF('Intermediate+'!H45&lt;=$D$4,1,0)</f>
        <v>1</v>
      </c>
      <c r="I109">
        <f>IF('Intermediate+'!I45&lt;=$D$4,1,0)</f>
        <v>1</v>
      </c>
      <c r="J109">
        <f>IF('Intermediate+'!J45&lt;=$D$4,1,0)</f>
        <v>1</v>
      </c>
      <c r="K109">
        <f>IF('Intermediate+'!K45&lt;=$D$4,1,0)</f>
        <v>1</v>
      </c>
      <c r="L109">
        <f>IF('Intermediate+'!L45&lt;=$D$4,1,0)</f>
        <v>0</v>
      </c>
      <c r="M109">
        <f>IF('Intermediate+'!M45&lt;=$D$4,1,0)</f>
        <v>1</v>
      </c>
      <c r="N109">
        <f>IF('Intermediate+'!N45&lt;=$D$4,1,0)</f>
        <v>1</v>
      </c>
      <c r="O109">
        <f>IF('Intermediate+'!O45&lt;=$D$4,1,0)</f>
        <v>0</v>
      </c>
      <c r="R109" t="s">
        <v>18</v>
      </c>
      <c r="S109">
        <f>IF('Intermediate+'!B45&gt;=$D$5,1,0)</f>
        <v>0</v>
      </c>
      <c r="T109">
        <f>IF('Intermediate+'!C45&gt;=$D$5,1,0)</f>
        <v>0</v>
      </c>
      <c r="U109">
        <f>IF('Intermediate+'!D45&gt;=$D$5,1,0)</f>
        <v>0</v>
      </c>
      <c r="V109">
        <f>IF('Intermediate+'!E45&gt;=$D$5,1,0)</f>
        <v>0</v>
      </c>
      <c r="W109">
        <f>IF('Intermediate+'!F45&gt;=$D$5,1,0)</f>
        <v>0</v>
      </c>
      <c r="X109">
        <f>IF('Intermediate+'!G45&gt;=$D$5,1,0)</f>
        <v>0</v>
      </c>
      <c r="Y109">
        <f>IF('Intermediate+'!H45&gt;=$D$5,1,0)</f>
        <v>0</v>
      </c>
      <c r="Z109">
        <f>IF('Intermediate+'!I45&gt;=$D$5,1,0)</f>
        <v>0</v>
      </c>
      <c r="AA109">
        <f>IF('Intermediate+'!J45&gt;=$D$5,1,0)</f>
        <v>0</v>
      </c>
      <c r="AB109">
        <f>IF('Intermediate+'!K45&gt;=$D$5,1,0)</f>
        <v>0</v>
      </c>
      <c r="AC109">
        <f>IF('Intermediate+'!L45&gt;=$D$5,1,0)</f>
        <v>0</v>
      </c>
      <c r="AD109">
        <f>IF('Intermediate+'!M45&gt;=$D$5,1,0)</f>
        <v>0</v>
      </c>
      <c r="AE109">
        <f>IF('Intermediate+'!N45&gt;=$D$5,1,0)</f>
        <v>0</v>
      </c>
      <c r="AF109">
        <f>IF('Intermediate+'!O45&gt;=$D$5,1,0)</f>
        <v>0</v>
      </c>
    </row>
    <row r="110" spans="1:32" x14ac:dyDescent="0.25">
      <c r="A110" t="s">
        <v>19</v>
      </c>
      <c r="B110">
        <f>IF('Intermediate+'!B46&lt;=$D$4,1,0)</f>
        <v>1</v>
      </c>
      <c r="C110">
        <f>IF('Intermediate+'!C46&lt;=$D$4,1,0)</f>
        <v>1</v>
      </c>
      <c r="D110">
        <f>IF('Intermediate+'!D46&lt;=$D$4,1,0)</f>
        <v>1</v>
      </c>
      <c r="E110">
        <f>IF('Intermediate+'!E46&lt;=$D$4,1,0)</f>
        <v>1</v>
      </c>
      <c r="F110">
        <f>IF('Intermediate+'!F46&lt;=$D$4,1,0)</f>
        <v>1</v>
      </c>
      <c r="G110">
        <f>IF('Intermediate+'!G46&lt;=$D$4,1,0)</f>
        <v>1</v>
      </c>
      <c r="H110">
        <f>IF('Intermediate+'!H46&lt;=$D$4,1,0)</f>
        <v>1</v>
      </c>
      <c r="I110">
        <f>IF('Intermediate+'!I46&lt;=$D$4,1,0)</f>
        <v>1</v>
      </c>
      <c r="J110">
        <f>IF('Intermediate+'!J46&lt;=$D$4,1,0)</f>
        <v>1</v>
      </c>
      <c r="K110">
        <f>IF('Intermediate+'!K46&lt;=$D$4,1,0)</f>
        <v>1</v>
      </c>
      <c r="L110">
        <f>IF('Intermediate+'!L46&lt;=$D$4,1,0)</f>
        <v>1</v>
      </c>
      <c r="M110">
        <f>IF('Intermediate+'!M46&lt;=$D$4,1,0)</f>
        <v>1</v>
      </c>
      <c r="N110">
        <f>IF('Intermediate+'!N46&lt;=$D$4,1,0)</f>
        <v>1</v>
      </c>
      <c r="O110">
        <f>IF('Intermediate+'!O46&lt;=$D$4,1,0)</f>
        <v>1</v>
      </c>
      <c r="R110" t="s">
        <v>19</v>
      </c>
      <c r="S110">
        <f>IF('Intermediate+'!B46&gt;=$D$5,1,0)</f>
        <v>0</v>
      </c>
      <c r="T110">
        <f>IF('Intermediate+'!C46&gt;=$D$5,1,0)</f>
        <v>0</v>
      </c>
      <c r="U110">
        <f>IF('Intermediate+'!D46&gt;=$D$5,1,0)</f>
        <v>0</v>
      </c>
      <c r="V110">
        <f>IF('Intermediate+'!E46&gt;=$D$5,1,0)</f>
        <v>0</v>
      </c>
      <c r="W110">
        <f>IF('Intermediate+'!F46&gt;=$D$5,1,0)</f>
        <v>0</v>
      </c>
      <c r="X110">
        <f>IF('Intermediate+'!G46&gt;=$D$5,1,0)</f>
        <v>0</v>
      </c>
      <c r="Y110">
        <f>IF('Intermediate+'!H46&gt;=$D$5,1,0)</f>
        <v>0</v>
      </c>
      <c r="Z110">
        <f>IF('Intermediate+'!I46&gt;=$D$5,1,0)</f>
        <v>0</v>
      </c>
      <c r="AA110">
        <f>IF('Intermediate+'!J46&gt;=$D$5,1,0)</f>
        <v>0</v>
      </c>
      <c r="AB110">
        <f>IF('Intermediate+'!K46&gt;=$D$5,1,0)</f>
        <v>0</v>
      </c>
      <c r="AC110">
        <f>IF('Intermediate+'!L46&gt;=$D$5,1,0)</f>
        <v>0</v>
      </c>
      <c r="AD110">
        <f>IF('Intermediate+'!M46&gt;=$D$5,1,0)</f>
        <v>0</v>
      </c>
      <c r="AE110">
        <f>IF('Intermediate+'!N46&gt;=$D$5,1,0)</f>
        <v>0</v>
      </c>
      <c r="AF110">
        <f>IF('Intermediate+'!O46&gt;=$D$5,1,0)</f>
        <v>0</v>
      </c>
    </row>
    <row r="111" spans="1:32" x14ac:dyDescent="0.25">
      <c r="A111" t="s">
        <v>20</v>
      </c>
      <c r="B111">
        <f>IF('Intermediate+'!B47&lt;=$D$4,1,0)</f>
        <v>1</v>
      </c>
      <c r="C111">
        <f>IF('Intermediate+'!C47&lt;=$D$4,1,0)</f>
        <v>1</v>
      </c>
      <c r="D111">
        <f>IF('Intermediate+'!D47&lt;=$D$4,1,0)</f>
        <v>1</v>
      </c>
      <c r="E111">
        <f>IF('Intermediate+'!E47&lt;=$D$4,1,0)</f>
        <v>1</v>
      </c>
      <c r="F111">
        <f>IF('Intermediate+'!F47&lt;=$D$4,1,0)</f>
        <v>1</v>
      </c>
      <c r="G111">
        <f>IF('Intermediate+'!G47&lt;=$D$4,1,0)</f>
        <v>1</v>
      </c>
      <c r="H111">
        <f>IF('Intermediate+'!H47&lt;=$D$4,1,0)</f>
        <v>1</v>
      </c>
      <c r="I111">
        <f>IF('Intermediate+'!I47&lt;=$D$4,1,0)</f>
        <v>1</v>
      </c>
      <c r="J111">
        <f>IF('Intermediate+'!J47&lt;=$D$4,1,0)</f>
        <v>1</v>
      </c>
      <c r="K111">
        <f>IF('Intermediate+'!K47&lt;=$D$4,1,0)</f>
        <v>1</v>
      </c>
      <c r="L111">
        <f>IF('Intermediate+'!L47&lt;=$D$4,1,0)</f>
        <v>1</v>
      </c>
      <c r="M111">
        <f>IF('Intermediate+'!M47&lt;=$D$4,1,0)</f>
        <v>1</v>
      </c>
      <c r="N111">
        <f>IF('Intermediate+'!N47&lt;=$D$4,1,0)</f>
        <v>1</v>
      </c>
      <c r="O111">
        <f>IF('Intermediate+'!O47&lt;=$D$4,1,0)</f>
        <v>1</v>
      </c>
      <c r="R111" t="s">
        <v>20</v>
      </c>
      <c r="S111">
        <f>IF('Intermediate+'!B47&gt;=$D$5,1,0)</f>
        <v>0</v>
      </c>
      <c r="T111">
        <f>IF('Intermediate+'!C47&gt;=$D$5,1,0)</f>
        <v>0</v>
      </c>
      <c r="U111">
        <f>IF('Intermediate+'!D47&gt;=$D$5,1,0)</f>
        <v>0</v>
      </c>
      <c r="V111">
        <f>IF('Intermediate+'!E47&gt;=$D$5,1,0)</f>
        <v>0</v>
      </c>
      <c r="W111">
        <f>IF('Intermediate+'!F47&gt;=$D$5,1,0)</f>
        <v>0</v>
      </c>
      <c r="X111">
        <f>IF('Intermediate+'!G47&gt;=$D$5,1,0)</f>
        <v>0</v>
      </c>
      <c r="Y111">
        <f>IF('Intermediate+'!H47&gt;=$D$5,1,0)</f>
        <v>0</v>
      </c>
      <c r="Z111">
        <f>IF('Intermediate+'!I47&gt;=$D$5,1,0)</f>
        <v>0</v>
      </c>
      <c r="AA111">
        <f>IF('Intermediate+'!J47&gt;=$D$5,1,0)</f>
        <v>0</v>
      </c>
      <c r="AB111">
        <f>IF('Intermediate+'!K47&gt;=$D$5,1,0)</f>
        <v>0</v>
      </c>
      <c r="AC111">
        <f>IF('Intermediate+'!L47&gt;=$D$5,1,0)</f>
        <v>0</v>
      </c>
      <c r="AD111">
        <f>IF('Intermediate+'!M47&gt;=$D$5,1,0)</f>
        <v>0</v>
      </c>
      <c r="AE111">
        <f>IF('Intermediate+'!N47&gt;=$D$5,1,0)</f>
        <v>0</v>
      </c>
      <c r="AF111">
        <f>IF('Intermediate+'!O47&gt;=$D$5,1,0)</f>
        <v>0</v>
      </c>
    </row>
    <row r="112" spans="1:32" x14ac:dyDescent="0.25">
      <c r="A112" t="s">
        <v>21</v>
      </c>
      <c r="B112">
        <f>IF('Intermediate+'!B48&lt;=$D$4,1,0)</f>
        <v>1</v>
      </c>
      <c r="C112">
        <f>IF('Intermediate+'!C48&lt;=$D$4,1,0)</f>
        <v>1</v>
      </c>
      <c r="D112">
        <f>IF('Intermediate+'!D48&lt;=$D$4,1,0)</f>
        <v>1</v>
      </c>
      <c r="E112">
        <f>IF('Intermediate+'!E48&lt;=$D$4,1,0)</f>
        <v>1</v>
      </c>
      <c r="F112">
        <f>IF('Intermediate+'!F48&lt;=$D$4,1,0)</f>
        <v>1</v>
      </c>
      <c r="G112">
        <f>IF('Intermediate+'!G48&lt;=$D$4,1,0)</f>
        <v>1</v>
      </c>
      <c r="H112">
        <f>IF('Intermediate+'!H48&lt;=$D$4,1,0)</f>
        <v>1</v>
      </c>
      <c r="I112">
        <f>IF('Intermediate+'!I48&lt;=$D$4,1,0)</f>
        <v>1</v>
      </c>
      <c r="J112">
        <f>IF('Intermediate+'!J48&lt;=$D$4,1,0)</f>
        <v>1</v>
      </c>
      <c r="K112">
        <f>IF('Intermediate+'!K48&lt;=$D$4,1,0)</f>
        <v>1</v>
      </c>
      <c r="L112">
        <f>IF('Intermediate+'!L48&lt;=$D$4,1,0)</f>
        <v>1</v>
      </c>
      <c r="M112">
        <f>IF('Intermediate+'!M48&lt;=$D$4,1,0)</f>
        <v>1</v>
      </c>
      <c r="N112">
        <f>IF('Intermediate+'!N48&lt;=$D$4,1,0)</f>
        <v>1</v>
      </c>
      <c r="O112">
        <f>IF('Intermediate+'!O48&lt;=$D$4,1,0)</f>
        <v>1</v>
      </c>
      <c r="R112" t="s">
        <v>21</v>
      </c>
      <c r="S112">
        <f>IF('Intermediate+'!B48&gt;=$D$5,1,0)</f>
        <v>0</v>
      </c>
      <c r="T112">
        <f>IF('Intermediate+'!C48&gt;=$D$5,1,0)</f>
        <v>0</v>
      </c>
      <c r="U112">
        <f>IF('Intermediate+'!D48&gt;=$D$5,1,0)</f>
        <v>0</v>
      </c>
      <c r="V112">
        <f>IF('Intermediate+'!E48&gt;=$D$5,1,0)</f>
        <v>0</v>
      </c>
      <c r="W112">
        <f>IF('Intermediate+'!F48&gt;=$D$5,1,0)</f>
        <v>0</v>
      </c>
      <c r="X112">
        <f>IF('Intermediate+'!G48&gt;=$D$5,1,0)</f>
        <v>0</v>
      </c>
      <c r="Y112">
        <f>IF('Intermediate+'!H48&gt;=$D$5,1,0)</f>
        <v>0</v>
      </c>
      <c r="Z112">
        <f>IF('Intermediate+'!I48&gt;=$D$5,1,0)</f>
        <v>0</v>
      </c>
      <c r="AA112">
        <f>IF('Intermediate+'!J48&gt;=$D$5,1,0)</f>
        <v>0</v>
      </c>
      <c r="AB112">
        <f>IF('Intermediate+'!K48&gt;=$D$5,1,0)</f>
        <v>0</v>
      </c>
      <c r="AC112">
        <f>IF('Intermediate+'!L48&gt;=$D$5,1,0)</f>
        <v>0</v>
      </c>
      <c r="AD112">
        <f>IF('Intermediate+'!M48&gt;=$D$5,1,0)</f>
        <v>0</v>
      </c>
      <c r="AE112">
        <f>IF('Intermediate+'!N48&gt;=$D$5,1,0)</f>
        <v>0</v>
      </c>
      <c r="AF112">
        <f>IF('Intermediate+'!O48&gt;=$D$5,1,0)</f>
        <v>0</v>
      </c>
    </row>
    <row r="113" spans="1:32" x14ac:dyDescent="0.25">
      <c r="A113" t="s">
        <v>22</v>
      </c>
      <c r="B113">
        <f>IF('Intermediate+'!B49&lt;=$D$4,1,0)</f>
        <v>0</v>
      </c>
      <c r="C113">
        <f>IF('Intermediate+'!C49&lt;=$D$4,1,0)</f>
        <v>0</v>
      </c>
      <c r="D113">
        <f>IF('Intermediate+'!D49&lt;=$D$4,1,0)</f>
        <v>0</v>
      </c>
      <c r="E113">
        <f>IF('Intermediate+'!E49&lt;=$D$4,1,0)</f>
        <v>0</v>
      </c>
      <c r="F113">
        <f>IF('Intermediate+'!F49&lt;=$D$4,1,0)</f>
        <v>0</v>
      </c>
      <c r="G113">
        <f>IF('Intermediate+'!G49&lt;=$D$4,1,0)</f>
        <v>1</v>
      </c>
      <c r="H113">
        <f>IF('Intermediate+'!H49&lt;=$D$4,1,0)</f>
        <v>0</v>
      </c>
      <c r="I113">
        <f>IF('Intermediate+'!I49&lt;=$D$4,1,0)</f>
        <v>1</v>
      </c>
      <c r="J113">
        <f>IF('Intermediate+'!J49&lt;=$D$4,1,0)</f>
        <v>1</v>
      </c>
      <c r="K113">
        <f>IF('Intermediate+'!K49&lt;=$D$4,1,0)</f>
        <v>1</v>
      </c>
      <c r="L113">
        <f>IF('Intermediate+'!L49&lt;=$D$4,1,0)</f>
        <v>0</v>
      </c>
      <c r="M113">
        <f>IF('Intermediate+'!M49&lt;=$D$4,1,0)</f>
        <v>0</v>
      </c>
      <c r="N113">
        <f>IF('Intermediate+'!N49&lt;=$D$4,1,0)</f>
        <v>1</v>
      </c>
      <c r="O113">
        <f>IF('Intermediate+'!O49&lt;=$D$4,1,0)</f>
        <v>0</v>
      </c>
      <c r="R113" t="s">
        <v>22</v>
      </c>
      <c r="S113">
        <f>IF('Intermediate+'!B49&gt;=$D$5,1,0)</f>
        <v>0</v>
      </c>
      <c r="T113">
        <f>IF('Intermediate+'!C49&gt;=$D$5,1,0)</f>
        <v>0</v>
      </c>
      <c r="U113">
        <f>IF('Intermediate+'!D49&gt;=$D$5,1,0)</f>
        <v>0</v>
      </c>
      <c r="V113">
        <f>IF('Intermediate+'!E49&gt;=$D$5,1,0)</f>
        <v>0</v>
      </c>
      <c r="W113">
        <f>IF('Intermediate+'!F49&gt;=$D$5,1,0)</f>
        <v>0</v>
      </c>
      <c r="X113">
        <f>IF('Intermediate+'!G49&gt;=$D$5,1,0)</f>
        <v>0</v>
      </c>
      <c r="Y113">
        <f>IF('Intermediate+'!H49&gt;=$D$5,1,0)</f>
        <v>0</v>
      </c>
      <c r="Z113">
        <f>IF('Intermediate+'!I49&gt;=$D$5,1,0)</f>
        <v>0</v>
      </c>
      <c r="AA113">
        <f>IF('Intermediate+'!J49&gt;=$D$5,1,0)</f>
        <v>0</v>
      </c>
      <c r="AB113">
        <f>IF('Intermediate+'!K49&gt;=$D$5,1,0)</f>
        <v>0</v>
      </c>
      <c r="AC113">
        <f>IF('Intermediate+'!L49&gt;=$D$5,1,0)</f>
        <v>0</v>
      </c>
      <c r="AD113">
        <f>IF('Intermediate+'!M49&gt;=$D$5,1,0)</f>
        <v>0</v>
      </c>
      <c r="AE113">
        <f>IF('Intermediate+'!N49&gt;=$D$5,1,0)</f>
        <v>0</v>
      </c>
      <c r="AF113">
        <f>IF('Intermediate+'!O49&gt;=$D$5,1,0)</f>
        <v>0</v>
      </c>
    </row>
    <row r="114" spans="1:32" x14ac:dyDescent="0.25">
      <c r="A114" t="s">
        <v>23</v>
      </c>
      <c r="B114">
        <f>IF('Intermediate+'!B50&lt;=$D$4,1,0)</f>
        <v>0</v>
      </c>
      <c r="C114">
        <f>IF('Intermediate+'!C50&lt;=$D$4,1,0)</f>
        <v>1</v>
      </c>
      <c r="D114">
        <f>IF('Intermediate+'!D50&lt;=$D$4,1,0)</f>
        <v>0</v>
      </c>
      <c r="E114">
        <f>IF('Intermediate+'!E50&lt;=$D$4,1,0)</f>
        <v>0</v>
      </c>
      <c r="F114">
        <f>IF('Intermediate+'!F50&lt;=$D$4,1,0)</f>
        <v>0</v>
      </c>
      <c r="G114">
        <f>IF('Intermediate+'!G50&lt;=$D$4,1,0)</f>
        <v>1</v>
      </c>
      <c r="H114">
        <f>IF('Intermediate+'!H50&lt;=$D$4,1,0)</f>
        <v>1</v>
      </c>
      <c r="I114">
        <f>IF('Intermediate+'!I50&lt;=$D$4,1,0)</f>
        <v>1</v>
      </c>
      <c r="J114">
        <f>IF('Intermediate+'!J50&lt;=$D$4,1,0)</f>
        <v>1</v>
      </c>
      <c r="K114">
        <f>IF('Intermediate+'!K50&lt;=$D$4,1,0)</f>
        <v>1</v>
      </c>
      <c r="L114">
        <f>IF('Intermediate+'!L50&lt;=$D$4,1,0)</f>
        <v>0</v>
      </c>
      <c r="M114">
        <f>IF('Intermediate+'!M50&lt;=$D$4,1,0)</f>
        <v>1</v>
      </c>
      <c r="N114">
        <f>IF('Intermediate+'!N50&lt;=$D$4,1,0)</f>
        <v>1</v>
      </c>
      <c r="O114">
        <f>IF('Intermediate+'!O50&lt;=$D$4,1,0)</f>
        <v>0</v>
      </c>
      <c r="R114" t="s">
        <v>23</v>
      </c>
      <c r="S114">
        <f>IF('Intermediate+'!B50&gt;=$D$5,1,0)</f>
        <v>0</v>
      </c>
      <c r="T114">
        <f>IF('Intermediate+'!C50&gt;=$D$5,1,0)</f>
        <v>0</v>
      </c>
      <c r="U114">
        <f>IF('Intermediate+'!D50&gt;=$D$5,1,0)</f>
        <v>0</v>
      </c>
      <c r="V114">
        <f>IF('Intermediate+'!E50&gt;=$D$5,1,0)</f>
        <v>0</v>
      </c>
      <c r="W114">
        <f>IF('Intermediate+'!F50&gt;=$D$5,1,0)</f>
        <v>0</v>
      </c>
      <c r="X114">
        <f>IF('Intermediate+'!G50&gt;=$D$5,1,0)</f>
        <v>0</v>
      </c>
      <c r="Y114">
        <f>IF('Intermediate+'!H50&gt;=$D$5,1,0)</f>
        <v>0</v>
      </c>
      <c r="Z114">
        <f>IF('Intermediate+'!I50&gt;=$D$5,1,0)</f>
        <v>0</v>
      </c>
      <c r="AA114">
        <f>IF('Intermediate+'!J50&gt;=$D$5,1,0)</f>
        <v>0</v>
      </c>
      <c r="AB114">
        <f>IF('Intermediate+'!K50&gt;=$D$5,1,0)</f>
        <v>0</v>
      </c>
      <c r="AC114">
        <f>IF('Intermediate+'!L50&gt;=$D$5,1,0)</f>
        <v>0</v>
      </c>
      <c r="AD114">
        <f>IF('Intermediate+'!M50&gt;=$D$5,1,0)</f>
        <v>0</v>
      </c>
      <c r="AE114">
        <f>IF('Intermediate+'!N50&gt;=$D$5,1,0)</f>
        <v>0</v>
      </c>
      <c r="AF114">
        <f>IF('Intermediate+'!O50&gt;=$D$5,1,0)</f>
        <v>0</v>
      </c>
    </row>
    <row r="115" spans="1:32" x14ac:dyDescent="0.25">
      <c r="A115" t="s">
        <v>24</v>
      </c>
      <c r="B115">
        <f>IF('Intermediate+'!B51&lt;=$D$4,1,0)</f>
        <v>0</v>
      </c>
      <c r="C115">
        <f>IF('Intermediate+'!C51&lt;=$D$4,1,0)</f>
        <v>0</v>
      </c>
      <c r="D115">
        <f>IF('Intermediate+'!D51&lt;=$D$4,1,0)</f>
        <v>0</v>
      </c>
      <c r="E115">
        <f>IF('Intermediate+'!E51&lt;=$D$4,1,0)</f>
        <v>0</v>
      </c>
      <c r="F115">
        <f>IF('Intermediate+'!F51&lt;=$D$4,1,0)</f>
        <v>0</v>
      </c>
      <c r="G115">
        <f>IF('Intermediate+'!G51&lt;=$D$4,1,0)</f>
        <v>0</v>
      </c>
      <c r="H115">
        <f>IF('Intermediate+'!H51&lt;=$D$4,1,0)</f>
        <v>0</v>
      </c>
      <c r="I115">
        <f>IF('Intermediate+'!I51&lt;=$D$4,1,0)</f>
        <v>1</v>
      </c>
      <c r="J115">
        <f>IF('Intermediate+'!J51&lt;=$D$4,1,0)</f>
        <v>1</v>
      </c>
      <c r="K115">
        <f>IF('Intermediate+'!K51&lt;=$D$4,1,0)</f>
        <v>0</v>
      </c>
      <c r="L115">
        <f>IF('Intermediate+'!L51&lt;=$D$4,1,0)</f>
        <v>0</v>
      </c>
      <c r="M115">
        <f>IF('Intermediate+'!M51&lt;=$D$4,1,0)</f>
        <v>0</v>
      </c>
      <c r="N115">
        <f>IF('Intermediate+'!N51&lt;=$D$4,1,0)</f>
        <v>0</v>
      </c>
      <c r="O115">
        <f>IF('Intermediate+'!O51&lt;=$D$4,1,0)</f>
        <v>0</v>
      </c>
      <c r="R115" t="s">
        <v>24</v>
      </c>
      <c r="S115">
        <f>IF('Intermediate+'!B51&gt;=$D$5,1,0)</f>
        <v>1</v>
      </c>
      <c r="T115">
        <f>IF('Intermediate+'!C51&gt;=$D$5,1,0)</f>
        <v>0</v>
      </c>
      <c r="U115">
        <f>IF('Intermediate+'!D51&gt;=$D$5,1,0)</f>
        <v>1</v>
      </c>
      <c r="V115">
        <f>IF('Intermediate+'!E51&gt;=$D$5,1,0)</f>
        <v>1</v>
      </c>
      <c r="W115">
        <f>IF('Intermediate+'!F51&gt;=$D$5,1,0)</f>
        <v>1</v>
      </c>
      <c r="X115">
        <f>IF('Intermediate+'!G51&gt;=$D$5,1,0)</f>
        <v>0</v>
      </c>
      <c r="Y115">
        <f>IF('Intermediate+'!H51&gt;=$D$5,1,0)</f>
        <v>0</v>
      </c>
      <c r="Z115">
        <f>IF('Intermediate+'!I51&gt;=$D$5,1,0)</f>
        <v>0</v>
      </c>
      <c r="AA115">
        <f>IF('Intermediate+'!J51&gt;=$D$5,1,0)</f>
        <v>0</v>
      </c>
      <c r="AB115">
        <f>IF('Intermediate+'!K51&gt;=$D$5,1,0)</f>
        <v>0</v>
      </c>
      <c r="AC115">
        <f>IF('Intermediate+'!L51&gt;=$D$5,1,0)</f>
        <v>1</v>
      </c>
      <c r="AD115">
        <f>IF('Intermediate+'!M51&gt;=$D$5,1,0)</f>
        <v>0</v>
      </c>
      <c r="AE115">
        <f>IF('Intermediate+'!N51&gt;=$D$5,1,0)</f>
        <v>0</v>
      </c>
      <c r="AF115">
        <f>IF('Intermediate+'!O51&gt;=$D$5,1,0)</f>
        <v>1</v>
      </c>
    </row>
    <row r="116" spans="1:32" x14ac:dyDescent="0.25">
      <c r="A116" t="s">
        <v>25</v>
      </c>
      <c r="B116">
        <f>IF('Intermediate+'!B52&lt;=$D$4,1,0)</f>
        <v>0</v>
      </c>
      <c r="C116">
        <f>IF('Intermediate+'!C52&lt;=$D$4,1,0)</f>
        <v>0</v>
      </c>
      <c r="D116">
        <f>IF('Intermediate+'!D52&lt;=$D$4,1,0)</f>
        <v>0</v>
      </c>
      <c r="E116">
        <f>IF('Intermediate+'!E52&lt;=$D$4,1,0)</f>
        <v>0</v>
      </c>
      <c r="F116">
        <f>IF('Intermediate+'!F52&lt;=$D$4,1,0)</f>
        <v>0</v>
      </c>
      <c r="G116">
        <f>IF('Intermediate+'!G52&lt;=$D$4,1,0)</f>
        <v>0</v>
      </c>
      <c r="H116">
        <f>IF('Intermediate+'!H52&lt;=$D$4,1,0)</f>
        <v>0</v>
      </c>
      <c r="I116">
        <f>IF('Intermediate+'!I52&lt;=$D$4,1,0)</f>
        <v>0</v>
      </c>
      <c r="J116">
        <f>IF('Intermediate+'!J52&lt;=$D$4,1,0)</f>
        <v>1</v>
      </c>
      <c r="K116">
        <f>IF('Intermediate+'!K52&lt;=$D$4,1,0)</f>
        <v>0</v>
      </c>
      <c r="L116">
        <f>IF('Intermediate+'!L52&lt;=$D$4,1,0)</f>
        <v>0</v>
      </c>
      <c r="M116">
        <f>IF('Intermediate+'!M52&lt;=$D$4,1,0)</f>
        <v>0</v>
      </c>
      <c r="N116">
        <f>IF('Intermediate+'!N52&lt;=$D$4,1,0)</f>
        <v>0</v>
      </c>
      <c r="O116">
        <f>IF('Intermediate+'!O52&lt;=$D$4,1,0)</f>
        <v>0</v>
      </c>
      <c r="R116" t="s">
        <v>25</v>
      </c>
      <c r="S116">
        <f>IF('Intermediate+'!B52&gt;=$D$5,1,0)</f>
        <v>1</v>
      </c>
      <c r="T116">
        <f>IF('Intermediate+'!C52&gt;=$D$5,1,0)</f>
        <v>1</v>
      </c>
      <c r="U116">
        <f>IF('Intermediate+'!D52&gt;=$D$5,1,0)</f>
        <v>1</v>
      </c>
      <c r="V116">
        <f>IF('Intermediate+'!E52&gt;=$D$5,1,0)</f>
        <v>1</v>
      </c>
      <c r="W116">
        <f>IF('Intermediate+'!F52&gt;=$D$5,1,0)</f>
        <v>1</v>
      </c>
      <c r="X116">
        <f>IF('Intermediate+'!G52&gt;=$D$5,1,0)</f>
        <v>0</v>
      </c>
      <c r="Y116">
        <f>IF('Intermediate+'!H52&gt;=$D$5,1,0)</f>
        <v>1</v>
      </c>
      <c r="Z116">
        <f>IF('Intermediate+'!I52&gt;=$D$5,1,0)</f>
        <v>0</v>
      </c>
      <c r="AA116">
        <f>IF('Intermediate+'!J52&gt;=$D$5,1,0)</f>
        <v>0</v>
      </c>
      <c r="AB116">
        <f>IF('Intermediate+'!K52&gt;=$D$5,1,0)</f>
        <v>0</v>
      </c>
      <c r="AC116">
        <f>IF('Intermediate+'!L52&gt;=$D$5,1,0)</f>
        <v>1</v>
      </c>
      <c r="AD116">
        <f>IF('Intermediate+'!M52&gt;=$D$5,1,0)</f>
        <v>1</v>
      </c>
      <c r="AE116">
        <f>IF('Intermediate+'!N52&gt;=$D$5,1,0)</f>
        <v>0</v>
      </c>
      <c r="AF116">
        <f>IF('Intermediate+'!O52&gt;=$D$5,1,0)</f>
        <v>1</v>
      </c>
    </row>
    <row r="117" spans="1:32" x14ac:dyDescent="0.25">
      <c r="A117" t="s">
        <v>26</v>
      </c>
      <c r="B117">
        <f>IF('Intermediate+'!B53&lt;=$D$4,1,0)</f>
        <v>0</v>
      </c>
      <c r="C117">
        <f>IF('Intermediate+'!C53&lt;=$D$4,1,0)</f>
        <v>0</v>
      </c>
      <c r="D117">
        <f>IF('Intermediate+'!D53&lt;=$D$4,1,0)</f>
        <v>0</v>
      </c>
      <c r="E117">
        <f>IF('Intermediate+'!E53&lt;=$D$4,1,0)</f>
        <v>0</v>
      </c>
      <c r="F117">
        <f>IF('Intermediate+'!F53&lt;=$D$4,1,0)</f>
        <v>0</v>
      </c>
      <c r="G117">
        <f>IF('Intermediate+'!G53&lt;=$D$4,1,0)</f>
        <v>1</v>
      </c>
      <c r="H117">
        <f>IF('Intermediate+'!H53&lt;=$D$4,1,0)</f>
        <v>1</v>
      </c>
      <c r="I117">
        <f>IF('Intermediate+'!I53&lt;=$D$4,1,0)</f>
        <v>1</v>
      </c>
      <c r="J117">
        <f>IF('Intermediate+'!J53&lt;=$D$4,1,0)</f>
        <v>1</v>
      </c>
      <c r="K117">
        <f>IF('Intermediate+'!K53&lt;=$D$4,1,0)</f>
        <v>1</v>
      </c>
      <c r="L117">
        <f>IF('Intermediate+'!L53&lt;=$D$4,1,0)</f>
        <v>0</v>
      </c>
      <c r="M117">
        <f>IF('Intermediate+'!M53&lt;=$D$4,1,0)</f>
        <v>1</v>
      </c>
      <c r="N117">
        <f>IF('Intermediate+'!N53&lt;=$D$4,1,0)</f>
        <v>1</v>
      </c>
      <c r="O117">
        <f>IF('Intermediate+'!O53&lt;=$D$4,1,0)</f>
        <v>0</v>
      </c>
      <c r="R117" t="s">
        <v>26</v>
      </c>
      <c r="S117">
        <f>IF('Intermediate+'!B53&gt;=$D$5,1,0)</f>
        <v>0</v>
      </c>
      <c r="T117">
        <f>IF('Intermediate+'!C53&gt;=$D$5,1,0)</f>
        <v>0</v>
      </c>
      <c r="U117">
        <f>IF('Intermediate+'!D53&gt;=$D$5,1,0)</f>
        <v>0</v>
      </c>
      <c r="V117">
        <f>IF('Intermediate+'!E53&gt;=$D$5,1,0)</f>
        <v>0</v>
      </c>
      <c r="W117">
        <f>IF('Intermediate+'!F53&gt;=$D$5,1,0)</f>
        <v>0</v>
      </c>
      <c r="X117">
        <f>IF('Intermediate+'!G53&gt;=$D$5,1,0)</f>
        <v>0</v>
      </c>
      <c r="Y117">
        <f>IF('Intermediate+'!H53&gt;=$D$5,1,0)</f>
        <v>0</v>
      </c>
      <c r="Z117">
        <f>IF('Intermediate+'!I53&gt;=$D$5,1,0)</f>
        <v>0</v>
      </c>
      <c r="AA117">
        <f>IF('Intermediate+'!J53&gt;=$D$5,1,0)</f>
        <v>0</v>
      </c>
      <c r="AB117">
        <f>IF('Intermediate+'!K53&gt;=$D$5,1,0)</f>
        <v>0</v>
      </c>
      <c r="AC117">
        <f>IF('Intermediate+'!L53&gt;=$D$5,1,0)</f>
        <v>0</v>
      </c>
      <c r="AD117">
        <f>IF('Intermediate+'!M53&gt;=$D$5,1,0)</f>
        <v>0</v>
      </c>
      <c r="AE117">
        <f>IF('Intermediate+'!N53&gt;=$D$5,1,0)</f>
        <v>0</v>
      </c>
      <c r="AF117">
        <f>IF('Intermediate+'!O53&gt;=$D$5,1,0)</f>
        <v>0</v>
      </c>
    </row>
    <row r="118" spans="1:32" x14ac:dyDescent="0.25">
      <c r="A118" t="s">
        <v>27</v>
      </c>
      <c r="B118">
        <f>IF('Intermediate+'!B54&lt;=$D$4,1,0)</f>
        <v>1</v>
      </c>
      <c r="C118">
        <f>IF('Intermediate+'!C54&lt;=$D$4,1,0)</f>
        <v>1</v>
      </c>
      <c r="D118">
        <f>IF('Intermediate+'!D54&lt;=$D$4,1,0)</f>
        <v>1</v>
      </c>
      <c r="E118">
        <f>IF('Intermediate+'!E54&lt;=$D$4,1,0)</f>
        <v>1</v>
      </c>
      <c r="F118">
        <f>IF('Intermediate+'!F54&lt;=$D$4,1,0)</f>
        <v>1</v>
      </c>
      <c r="G118">
        <f>IF('Intermediate+'!G54&lt;=$D$4,1,0)</f>
        <v>1</v>
      </c>
      <c r="H118">
        <f>IF('Intermediate+'!H54&lt;=$D$4,1,0)</f>
        <v>1</v>
      </c>
      <c r="I118">
        <f>IF('Intermediate+'!I54&lt;=$D$4,1,0)</f>
        <v>1</v>
      </c>
      <c r="J118">
        <f>IF('Intermediate+'!J54&lt;=$D$4,1,0)</f>
        <v>1</v>
      </c>
      <c r="K118">
        <f>IF('Intermediate+'!K54&lt;=$D$4,1,0)</f>
        <v>1</v>
      </c>
      <c r="L118">
        <f>IF('Intermediate+'!L54&lt;=$D$4,1,0)</f>
        <v>1</v>
      </c>
      <c r="M118">
        <f>IF('Intermediate+'!M54&lt;=$D$4,1,0)</f>
        <v>1</v>
      </c>
      <c r="N118">
        <f>IF('Intermediate+'!N54&lt;=$D$4,1,0)</f>
        <v>1</v>
      </c>
      <c r="O118">
        <f>IF('Intermediate+'!O54&lt;=$D$4,1,0)</f>
        <v>1</v>
      </c>
      <c r="R118" t="s">
        <v>27</v>
      </c>
      <c r="S118">
        <f>IF('Intermediate+'!B54&gt;=$D$5,1,0)</f>
        <v>0</v>
      </c>
      <c r="T118">
        <f>IF('Intermediate+'!C54&gt;=$D$5,1,0)</f>
        <v>0</v>
      </c>
      <c r="U118">
        <f>IF('Intermediate+'!D54&gt;=$D$5,1,0)</f>
        <v>0</v>
      </c>
      <c r="V118">
        <f>IF('Intermediate+'!E54&gt;=$D$5,1,0)</f>
        <v>0</v>
      </c>
      <c r="W118">
        <f>IF('Intermediate+'!F54&gt;=$D$5,1,0)</f>
        <v>0</v>
      </c>
      <c r="X118">
        <f>IF('Intermediate+'!G54&gt;=$D$5,1,0)</f>
        <v>0</v>
      </c>
      <c r="Y118">
        <f>IF('Intermediate+'!H54&gt;=$D$5,1,0)</f>
        <v>0</v>
      </c>
      <c r="Z118">
        <f>IF('Intermediate+'!I54&gt;=$D$5,1,0)</f>
        <v>0</v>
      </c>
      <c r="AA118">
        <f>IF('Intermediate+'!J54&gt;=$D$5,1,0)</f>
        <v>0</v>
      </c>
      <c r="AB118">
        <f>IF('Intermediate+'!K54&gt;=$D$5,1,0)</f>
        <v>0</v>
      </c>
      <c r="AC118">
        <f>IF('Intermediate+'!L54&gt;=$D$5,1,0)</f>
        <v>0</v>
      </c>
      <c r="AD118">
        <f>IF('Intermediate+'!M54&gt;=$D$5,1,0)</f>
        <v>0</v>
      </c>
      <c r="AE118">
        <f>IF('Intermediate+'!N54&gt;=$D$5,1,0)</f>
        <v>0</v>
      </c>
      <c r="AF118">
        <f>IF('Intermediate+'!O54&gt;=$D$5,1,0)</f>
        <v>0</v>
      </c>
    </row>
    <row r="119" spans="1:32" x14ac:dyDescent="0.25">
      <c r="A119" t="s">
        <v>28</v>
      </c>
      <c r="B119">
        <f>IF('Intermediate+'!B55&lt;=$D$4,1,0)</f>
        <v>0</v>
      </c>
      <c r="C119">
        <f>IF('Intermediate+'!C55&lt;=$D$4,1,0)</f>
        <v>1</v>
      </c>
      <c r="D119">
        <f>IF('Intermediate+'!D55&lt;=$D$4,1,0)</f>
        <v>0</v>
      </c>
      <c r="E119">
        <f>IF('Intermediate+'!E55&lt;=$D$4,1,0)</f>
        <v>0</v>
      </c>
      <c r="F119">
        <f>IF('Intermediate+'!F55&lt;=$D$4,1,0)</f>
        <v>0</v>
      </c>
      <c r="G119">
        <f>IF('Intermediate+'!G55&lt;=$D$4,1,0)</f>
        <v>1</v>
      </c>
      <c r="H119">
        <f>IF('Intermediate+'!H55&lt;=$D$4,1,0)</f>
        <v>1</v>
      </c>
      <c r="I119">
        <f>IF('Intermediate+'!I55&lt;=$D$4,1,0)</f>
        <v>1</v>
      </c>
      <c r="J119">
        <f>IF('Intermediate+'!J55&lt;=$D$4,1,0)</f>
        <v>1</v>
      </c>
      <c r="K119">
        <f>IF('Intermediate+'!K55&lt;=$D$4,1,0)</f>
        <v>1</v>
      </c>
      <c r="L119">
        <f>IF('Intermediate+'!L55&lt;=$D$4,1,0)</f>
        <v>0</v>
      </c>
      <c r="M119">
        <f>IF('Intermediate+'!M55&lt;=$D$4,1,0)</f>
        <v>1</v>
      </c>
      <c r="N119">
        <f>IF('Intermediate+'!N55&lt;=$D$4,1,0)</f>
        <v>1</v>
      </c>
      <c r="O119">
        <f>IF('Intermediate+'!O55&lt;=$D$4,1,0)</f>
        <v>0</v>
      </c>
      <c r="R119" t="s">
        <v>28</v>
      </c>
      <c r="S119">
        <f>IF('Intermediate+'!B55&gt;=$D$5,1,0)</f>
        <v>0</v>
      </c>
      <c r="T119">
        <f>IF('Intermediate+'!C55&gt;=$D$5,1,0)</f>
        <v>0</v>
      </c>
      <c r="U119">
        <f>IF('Intermediate+'!D55&gt;=$D$5,1,0)</f>
        <v>0</v>
      </c>
      <c r="V119">
        <f>IF('Intermediate+'!E55&gt;=$D$5,1,0)</f>
        <v>0</v>
      </c>
      <c r="W119">
        <f>IF('Intermediate+'!F55&gt;=$D$5,1,0)</f>
        <v>0</v>
      </c>
      <c r="X119">
        <f>IF('Intermediate+'!G55&gt;=$D$5,1,0)</f>
        <v>0</v>
      </c>
      <c r="Y119">
        <f>IF('Intermediate+'!H55&gt;=$D$5,1,0)</f>
        <v>0</v>
      </c>
      <c r="Z119">
        <f>IF('Intermediate+'!I55&gt;=$D$5,1,0)</f>
        <v>0</v>
      </c>
      <c r="AA119">
        <f>IF('Intermediate+'!J55&gt;=$D$5,1,0)</f>
        <v>0</v>
      </c>
      <c r="AB119">
        <f>IF('Intermediate+'!K55&gt;=$D$5,1,0)</f>
        <v>0</v>
      </c>
      <c r="AC119">
        <f>IF('Intermediate+'!L55&gt;=$D$5,1,0)</f>
        <v>0</v>
      </c>
      <c r="AD119">
        <f>IF('Intermediate+'!M55&gt;=$D$5,1,0)</f>
        <v>0</v>
      </c>
      <c r="AE119">
        <f>IF('Intermediate+'!N55&gt;=$D$5,1,0)</f>
        <v>0</v>
      </c>
      <c r="AF119">
        <f>IF('Intermediate+'!O55&gt;=$D$5,1,0)</f>
        <v>0</v>
      </c>
    </row>
    <row r="120" spans="1:32" x14ac:dyDescent="0.25">
      <c r="A120" t="s">
        <v>29</v>
      </c>
      <c r="B120">
        <f>IF('Intermediate+'!B56&lt;=$D$4,1,0)</f>
        <v>0</v>
      </c>
      <c r="C120">
        <f>IF('Intermediate+'!C56&lt;=$D$4,1,0)</f>
        <v>0</v>
      </c>
      <c r="D120">
        <f>IF('Intermediate+'!D56&lt;=$D$4,1,0)</f>
        <v>0</v>
      </c>
      <c r="E120">
        <f>IF('Intermediate+'!E56&lt;=$D$4,1,0)</f>
        <v>0</v>
      </c>
      <c r="F120">
        <f>IF('Intermediate+'!F56&lt;=$D$4,1,0)</f>
        <v>0</v>
      </c>
      <c r="G120">
        <f>IF('Intermediate+'!G56&lt;=$D$4,1,0)</f>
        <v>1</v>
      </c>
      <c r="H120">
        <f>IF('Intermediate+'!H56&lt;=$D$4,1,0)</f>
        <v>0</v>
      </c>
      <c r="I120">
        <f>IF('Intermediate+'!I56&lt;=$D$4,1,0)</f>
        <v>1</v>
      </c>
      <c r="J120">
        <f>IF('Intermediate+'!J56&lt;=$D$4,1,0)</f>
        <v>1</v>
      </c>
      <c r="K120">
        <f>IF('Intermediate+'!K56&lt;=$D$4,1,0)</f>
        <v>1</v>
      </c>
      <c r="L120">
        <f>IF('Intermediate+'!L56&lt;=$D$4,1,0)</f>
        <v>0</v>
      </c>
      <c r="M120">
        <f>IF('Intermediate+'!M56&lt;=$D$4,1,0)</f>
        <v>0</v>
      </c>
      <c r="N120">
        <f>IF('Intermediate+'!N56&lt;=$D$4,1,0)</f>
        <v>1</v>
      </c>
      <c r="O120">
        <f>IF('Intermediate+'!O56&lt;=$D$4,1,0)</f>
        <v>0</v>
      </c>
      <c r="R120" t="s">
        <v>29</v>
      </c>
      <c r="S120">
        <f>IF('Intermediate+'!B56&gt;=$D$5,1,0)</f>
        <v>0</v>
      </c>
      <c r="T120">
        <f>IF('Intermediate+'!C56&gt;=$D$5,1,0)</f>
        <v>0</v>
      </c>
      <c r="U120">
        <f>IF('Intermediate+'!D56&gt;=$D$5,1,0)</f>
        <v>0</v>
      </c>
      <c r="V120">
        <f>IF('Intermediate+'!E56&gt;=$D$5,1,0)</f>
        <v>0</v>
      </c>
      <c r="W120">
        <f>IF('Intermediate+'!F56&gt;=$D$5,1,0)</f>
        <v>0</v>
      </c>
      <c r="X120">
        <f>IF('Intermediate+'!G56&gt;=$D$5,1,0)</f>
        <v>0</v>
      </c>
      <c r="Y120">
        <f>IF('Intermediate+'!H56&gt;=$D$5,1,0)</f>
        <v>0</v>
      </c>
      <c r="Z120">
        <f>IF('Intermediate+'!I56&gt;=$D$5,1,0)</f>
        <v>0</v>
      </c>
      <c r="AA120">
        <f>IF('Intermediate+'!J56&gt;=$D$5,1,0)</f>
        <v>0</v>
      </c>
      <c r="AB120">
        <f>IF('Intermediate+'!K56&gt;=$D$5,1,0)</f>
        <v>0</v>
      </c>
      <c r="AC120">
        <f>IF('Intermediate+'!L56&gt;=$D$5,1,0)</f>
        <v>0</v>
      </c>
      <c r="AD120">
        <f>IF('Intermediate+'!M56&gt;=$D$5,1,0)</f>
        <v>0</v>
      </c>
      <c r="AE120">
        <f>IF('Intermediate+'!N56&gt;=$D$5,1,0)</f>
        <v>0</v>
      </c>
      <c r="AF120">
        <f>IF('Intermediate+'!O56&gt;=$D$5,1,0)</f>
        <v>0</v>
      </c>
    </row>
    <row r="121" spans="1:32" x14ac:dyDescent="0.25">
      <c r="A121" t="s">
        <v>30</v>
      </c>
      <c r="B121">
        <f>IF('Intermediate+'!B57&lt;=$D$4,1,0)</f>
        <v>1</v>
      </c>
      <c r="C121">
        <f>IF('Intermediate+'!C57&lt;=$D$4,1,0)</f>
        <v>1</v>
      </c>
      <c r="D121">
        <f>IF('Intermediate+'!D57&lt;=$D$4,1,0)</f>
        <v>1</v>
      </c>
      <c r="E121">
        <f>IF('Intermediate+'!E57&lt;=$D$4,1,0)</f>
        <v>1</v>
      </c>
      <c r="F121">
        <f>IF('Intermediate+'!F57&lt;=$D$4,1,0)</f>
        <v>1</v>
      </c>
      <c r="G121">
        <f>IF('Intermediate+'!G57&lt;=$D$4,1,0)</f>
        <v>1</v>
      </c>
      <c r="H121">
        <f>IF('Intermediate+'!H57&lt;=$D$4,1,0)</f>
        <v>1</v>
      </c>
      <c r="I121">
        <f>IF('Intermediate+'!I57&lt;=$D$4,1,0)</f>
        <v>1</v>
      </c>
      <c r="J121">
        <f>IF('Intermediate+'!J57&lt;=$D$4,1,0)</f>
        <v>1</v>
      </c>
      <c r="K121">
        <f>IF('Intermediate+'!K57&lt;=$D$4,1,0)</f>
        <v>1</v>
      </c>
      <c r="L121">
        <f>IF('Intermediate+'!L57&lt;=$D$4,1,0)</f>
        <v>1</v>
      </c>
      <c r="M121">
        <f>IF('Intermediate+'!M57&lt;=$D$4,1,0)</f>
        <v>1</v>
      </c>
      <c r="N121">
        <f>IF('Intermediate+'!N57&lt;=$D$4,1,0)</f>
        <v>1</v>
      </c>
      <c r="O121">
        <f>IF('Intermediate+'!O57&lt;=$D$4,1,0)</f>
        <v>1</v>
      </c>
      <c r="R121" t="s">
        <v>30</v>
      </c>
      <c r="S121">
        <f>IF('Intermediate+'!B57&gt;=$D$5,1,0)</f>
        <v>0</v>
      </c>
      <c r="T121">
        <f>IF('Intermediate+'!C57&gt;=$D$5,1,0)</f>
        <v>0</v>
      </c>
      <c r="U121">
        <f>IF('Intermediate+'!D57&gt;=$D$5,1,0)</f>
        <v>0</v>
      </c>
      <c r="V121">
        <f>IF('Intermediate+'!E57&gt;=$D$5,1,0)</f>
        <v>0</v>
      </c>
      <c r="W121">
        <f>IF('Intermediate+'!F57&gt;=$D$5,1,0)</f>
        <v>0</v>
      </c>
      <c r="X121">
        <f>IF('Intermediate+'!G57&gt;=$D$5,1,0)</f>
        <v>0</v>
      </c>
      <c r="Y121">
        <f>IF('Intermediate+'!H57&gt;=$D$5,1,0)</f>
        <v>0</v>
      </c>
      <c r="Z121">
        <f>IF('Intermediate+'!I57&gt;=$D$5,1,0)</f>
        <v>0</v>
      </c>
      <c r="AA121">
        <f>IF('Intermediate+'!J57&gt;=$D$5,1,0)</f>
        <v>0</v>
      </c>
      <c r="AB121">
        <f>IF('Intermediate+'!K57&gt;=$D$5,1,0)</f>
        <v>0</v>
      </c>
      <c r="AC121">
        <f>IF('Intermediate+'!L57&gt;=$D$5,1,0)</f>
        <v>0</v>
      </c>
      <c r="AD121">
        <f>IF('Intermediate+'!M57&gt;=$D$5,1,0)</f>
        <v>0</v>
      </c>
      <c r="AE121">
        <f>IF('Intermediate+'!N57&gt;=$D$5,1,0)</f>
        <v>0</v>
      </c>
      <c r="AF121">
        <f>IF('Intermediate+'!O57&gt;=$D$5,1,0)</f>
        <v>0</v>
      </c>
    </row>
    <row r="125" spans="1:32" x14ac:dyDescent="0.25">
      <c r="A125" s="7" t="s">
        <v>3</v>
      </c>
      <c r="R125" s="7" t="s">
        <v>3</v>
      </c>
    </row>
    <row r="127" spans="1:32" x14ac:dyDescent="0.25">
      <c r="B127" t="s">
        <v>17</v>
      </c>
      <c r="C127" t="s">
        <v>18</v>
      </c>
      <c r="D127" t="s">
        <v>19</v>
      </c>
      <c r="E127" t="s">
        <v>20</v>
      </c>
      <c r="F127" t="s">
        <v>21</v>
      </c>
      <c r="G127" t="s">
        <v>22</v>
      </c>
      <c r="H127" t="s">
        <v>23</v>
      </c>
      <c r="I127" t="s">
        <v>24</v>
      </c>
      <c r="J127" t="s">
        <v>25</v>
      </c>
      <c r="K127" t="s">
        <v>26</v>
      </c>
      <c r="L127" t="s">
        <v>27</v>
      </c>
      <c r="M127" t="s">
        <v>28</v>
      </c>
      <c r="N127" t="s">
        <v>29</v>
      </c>
      <c r="O127" t="s">
        <v>30</v>
      </c>
      <c r="S127" t="s">
        <v>17</v>
      </c>
      <c r="T127" t="s">
        <v>18</v>
      </c>
      <c r="U127" t="s">
        <v>19</v>
      </c>
      <c r="V127" t="s">
        <v>20</v>
      </c>
      <c r="W127" t="s">
        <v>21</v>
      </c>
      <c r="X127" t="s">
        <v>22</v>
      </c>
      <c r="Y127" t="s">
        <v>23</v>
      </c>
      <c r="Z127" t="s">
        <v>24</v>
      </c>
      <c r="AA127" t="s">
        <v>25</v>
      </c>
      <c r="AB127" t="s">
        <v>26</v>
      </c>
      <c r="AC127" t="s">
        <v>27</v>
      </c>
      <c r="AD127" t="s">
        <v>28</v>
      </c>
      <c r="AE127" t="s">
        <v>29</v>
      </c>
      <c r="AF127" t="s">
        <v>30</v>
      </c>
    </row>
    <row r="128" spans="1:32" x14ac:dyDescent="0.25">
      <c r="A128" t="s">
        <v>17</v>
      </c>
      <c r="B128">
        <f>IF('Intermediate+'!B64&lt;=$E$4,1,0)</f>
        <v>1</v>
      </c>
      <c r="C128">
        <f>IF('Intermediate+'!C64&lt;=$E$4,1,0)</f>
        <v>1</v>
      </c>
      <c r="D128">
        <f>IF('Intermediate+'!D64&lt;=$E$4,1,0)</f>
        <v>1</v>
      </c>
      <c r="E128">
        <f>IF('Intermediate+'!E64&lt;=$E$4,1,0)</f>
        <v>1</v>
      </c>
      <c r="F128">
        <f>IF('Intermediate+'!F64&lt;=$E$4,1,0)</f>
        <v>1</v>
      </c>
      <c r="G128">
        <f>IF('Intermediate+'!G64&lt;=$E$4,1,0)</f>
        <v>1</v>
      </c>
      <c r="H128">
        <f>IF('Intermediate+'!H64&lt;=$E$4,1,0)</f>
        <v>1</v>
      </c>
      <c r="I128">
        <f>IF('Intermediate+'!I64&lt;=$E$4,1,0)</f>
        <v>1</v>
      </c>
      <c r="J128">
        <f>IF('Intermediate+'!J64&lt;=$E$4,1,0)</f>
        <v>1</v>
      </c>
      <c r="K128">
        <f>IF('Intermediate+'!K64&lt;=$E$4,1,0)</f>
        <v>1</v>
      </c>
      <c r="L128">
        <f>IF('Intermediate+'!L64&lt;=$E$4,1,0)</f>
        <v>1</v>
      </c>
      <c r="M128">
        <f>IF('Intermediate+'!M64&lt;=$E$4,1,0)</f>
        <v>1</v>
      </c>
      <c r="N128">
        <f>IF('Intermediate+'!N64&lt;=$E$4,1,0)</f>
        <v>1</v>
      </c>
      <c r="O128">
        <f>IF('Intermediate+'!O64&lt;=$E$4,1,0)</f>
        <v>1</v>
      </c>
      <c r="R128" t="s">
        <v>17</v>
      </c>
      <c r="S128">
        <f>IF('Intermediate+'!B64&gt;=$E$5,1,0)</f>
        <v>0</v>
      </c>
      <c r="T128">
        <f>IF('Intermediate+'!C64&gt;=$E$5,1,0)</f>
        <v>0</v>
      </c>
      <c r="U128">
        <f>IF('Intermediate+'!D64&gt;=$E$5,1,0)</f>
        <v>0</v>
      </c>
      <c r="V128">
        <f>IF('Intermediate+'!E64&gt;=$E$5,1,0)</f>
        <v>0</v>
      </c>
      <c r="W128">
        <f>IF('Intermediate+'!F64&gt;=$E$5,1,0)</f>
        <v>0</v>
      </c>
      <c r="X128">
        <f>IF('Intermediate+'!G64&gt;=$E$5,1,0)</f>
        <v>0</v>
      </c>
      <c r="Y128">
        <f>IF('Intermediate+'!H64&gt;=$E$5,1,0)</f>
        <v>0</v>
      </c>
      <c r="Z128">
        <f>IF('Intermediate+'!I64&gt;=$E$5,1,0)</f>
        <v>0</v>
      </c>
      <c r="AA128">
        <f>IF('Intermediate+'!J64&gt;=$E$5,1,0)</f>
        <v>0</v>
      </c>
      <c r="AB128">
        <f>IF('Intermediate+'!K64&gt;=$E$5,1,0)</f>
        <v>0</v>
      </c>
      <c r="AC128">
        <f>IF('Intermediate+'!L64&gt;=$E$5,1,0)</f>
        <v>0</v>
      </c>
      <c r="AD128">
        <f>IF('Intermediate+'!M64&gt;=$E$5,1,0)</f>
        <v>0</v>
      </c>
      <c r="AE128">
        <f>IF('Intermediate+'!N64&gt;=$E$5,1,0)</f>
        <v>0</v>
      </c>
      <c r="AF128">
        <f>IF('Intermediate+'!O64&gt;=$E$5,1,0)</f>
        <v>0</v>
      </c>
    </row>
    <row r="129" spans="1:32" x14ac:dyDescent="0.25">
      <c r="A129" t="s">
        <v>18</v>
      </c>
      <c r="B129">
        <f>IF('Intermediate+'!B65&lt;=$E$4,1,0)</f>
        <v>1</v>
      </c>
      <c r="C129">
        <f>IF('Intermediate+'!C65&lt;=$E$4,1,0)</f>
        <v>1</v>
      </c>
      <c r="D129">
        <f>IF('Intermediate+'!D65&lt;=$E$4,1,0)</f>
        <v>1</v>
      </c>
      <c r="E129">
        <f>IF('Intermediate+'!E65&lt;=$E$4,1,0)</f>
        <v>1</v>
      </c>
      <c r="F129">
        <f>IF('Intermediate+'!F65&lt;=$E$4,1,0)</f>
        <v>1</v>
      </c>
      <c r="G129">
        <f>IF('Intermediate+'!G65&lt;=$E$4,1,0)</f>
        <v>1</v>
      </c>
      <c r="H129">
        <f>IF('Intermediate+'!H65&lt;=$E$4,1,0)</f>
        <v>1</v>
      </c>
      <c r="I129">
        <f>IF('Intermediate+'!I65&lt;=$E$4,1,0)</f>
        <v>1</v>
      </c>
      <c r="J129">
        <f>IF('Intermediate+'!J65&lt;=$E$4,1,0)</f>
        <v>1</v>
      </c>
      <c r="K129">
        <f>IF('Intermediate+'!K65&lt;=$E$4,1,0)</f>
        <v>1</v>
      </c>
      <c r="L129">
        <f>IF('Intermediate+'!L65&lt;=$E$4,1,0)</f>
        <v>1</v>
      </c>
      <c r="M129">
        <f>IF('Intermediate+'!M65&lt;=$E$4,1,0)</f>
        <v>1</v>
      </c>
      <c r="N129">
        <f>IF('Intermediate+'!N65&lt;=$E$4,1,0)</f>
        <v>1</v>
      </c>
      <c r="O129">
        <f>IF('Intermediate+'!O65&lt;=$E$4,1,0)</f>
        <v>1</v>
      </c>
      <c r="R129" t="s">
        <v>18</v>
      </c>
      <c r="S129">
        <f>IF('Intermediate+'!B65&gt;=$E$5,1,0)</f>
        <v>0</v>
      </c>
      <c r="T129">
        <f>IF('Intermediate+'!C65&gt;=$E$5,1,0)</f>
        <v>0</v>
      </c>
      <c r="U129">
        <f>IF('Intermediate+'!D65&gt;=$E$5,1,0)</f>
        <v>0</v>
      </c>
      <c r="V129">
        <f>IF('Intermediate+'!E65&gt;=$E$5,1,0)</f>
        <v>0</v>
      </c>
      <c r="W129">
        <f>IF('Intermediate+'!F65&gt;=$E$5,1,0)</f>
        <v>0</v>
      </c>
      <c r="X129">
        <f>IF('Intermediate+'!G65&gt;=$E$5,1,0)</f>
        <v>0</v>
      </c>
      <c r="Y129">
        <f>IF('Intermediate+'!H65&gt;=$E$5,1,0)</f>
        <v>0</v>
      </c>
      <c r="Z129">
        <f>IF('Intermediate+'!I65&gt;=$E$5,1,0)</f>
        <v>0</v>
      </c>
      <c r="AA129">
        <f>IF('Intermediate+'!J65&gt;=$E$5,1,0)</f>
        <v>0</v>
      </c>
      <c r="AB129">
        <f>IF('Intermediate+'!K65&gt;=$E$5,1,0)</f>
        <v>0</v>
      </c>
      <c r="AC129">
        <f>IF('Intermediate+'!L65&gt;=$E$5,1,0)</f>
        <v>0</v>
      </c>
      <c r="AD129">
        <f>IF('Intermediate+'!M65&gt;=$E$5,1,0)</f>
        <v>0</v>
      </c>
      <c r="AE129">
        <f>IF('Intermediate+'!N65&gt;=$E$5,1,0)</f>
        <v>0</v>
      </c>
      <c r="AF129">
        <f>IF('Intermediate+'!O65&gt;=$E$5,1,0)</f>
        <v>0</v>
      </c>
    </row>
    <row r="130" spans="1:32" x14ac:dyDescent="0.25">
      <c r="A130" t="s">
        <v>19</v>
      </c>
      <c r="B130">
        <f>IF('Intermediate+'!B66&lt;=$E$4,1,0)</f>
        <v>1</v>
      </c>
      <c r="C130">
        <f>IF('Intermediate+'!C66&lt;=$E$4,1,0)</f>
        <v>1</v>
      </c>
      <c r="D130">
        <f>IF('Intermediate+'!D66&lt;=$E$4,1,0)</f>
        <v>1</v>
      </c>
      <c r="E130">
        <f>IF('Intermediate+'!E66&lt;=$E$4,1,0)</f>
        <v>1</v>
      </c>
      <c r="F130">
        <f>IF('Intermediate+'!F66&lt;=$E$4,1,0)</f>
        <v>1</v>
      </c>
      <c r="G130">
        <f>IF('Intermediate+'!G66&lt;=$E$4,1,0)</f>
        <v>1</v>
      </c>
      <c r="H130">
        <f>IF('Intermediate+'!H66&lt;=$E$4,1,0)</f>
        <v>1</v>
      </c>
      <c r="I130">
        <f>IF('Intermediate+'!I66&lt;=$E$4,1,0)</f>
        <v>1</v>
      </c>
      <c r="J130">
        <f>IF('Intermediate+'!J66&lt;=$E$4,1,0)</f>
        <v>1</v>
      </c>
      <c r="K130">
        <f>IF('Intermediate+'!K66&lt;=$E$4,1,0)</f>
        <v>1</v>
      </c>
      <c r="L130">
        <f>IF('Intermediate+'!L66&lt;=$E$4,1,0)</f>
        <v>1</v>
      </c>
      <c r="M130">
        <f>IF('Intermediate+'!M66&lt;=$E$4,1,0)</f>
        <v>1</v>
      </c>
      <c r="N130">
        <f>IF('Intermediate+'!N66&lt;=$E$4,1,0)</f>
        <v>1</v>
      </c>
      <c r="O130">
        <f>IF('Intermediate+'!O66&lt;=$E$4,1,0)</f>
        <v>1</v>
      </c>
      <c r="R130" t="s">
        <v>19</v>
      </c>
      <c r="S130">
        <f>IF('Intermediate+'!B66&gt;=$E$5,1,0)</f>
        <v>0</v>
      </c>
      <c r="T130">
        <f>IF('Intermediate+'!C66&gt;=$E$5,1,0)</f>
        <v>0</v>
      </c>
      <c r="U130">
        <f>IF('Intermediate+'!D66&gt;=$E$5,1,0)</f>
        <v>0</v>
      </c>
      <c r="V130">
        <f>IF('Intermediate+'!E66&gt;=$E$5,1,0)</f>
        <v>0</v>
      </c>
      <c r="W130">
        <f>IF('Intermediate+'!F66&gt;=$E$5,1,0)</f>
        <v>0</v>
      </c>
      <c r="X130">
        <f>IF('Intermediate+'!G66&gt;=$E$5,1,0)</f>
        <v>0</v>
      </c>
      <c r="Y130">
        <f>IF('Intermediate+'!H66&gt;=$E$5,1,0)</f>
        <v>0</v>
      </c>
      <c r="Z130">
        <f>IF('Intermediate+'!I66&gt;=$E$5,1,0)</f>
        <v>0</v>
      </c>
      <c r="AA130">
        <f>IF('Intermediate+'!J66&gt;=$E$5,1,0)</f>
        <v>0</v>
      </c>
      <c r="AB130">
        <f>IF('Intermediate+'!K66&gt;=$E$5,1,0)</f>
        <v>0</v>
      </c>
      <c r="AC130">
        <f>IF('Intermediate+'!L66&gt;=$E$5,1,0)</f>
        <v>0</v>
      </c>
      <c r="AD130">
        <f>IF('Intermediate+'!M66&gt;=$E$5,1,0)</f>
        <v>0</v>
      </c>
      <c r="AE130">
        <f>IF('Intermediate+'!N66&gt;=$E$5,1,0)</f>
        <v>0</v>
      </c>
      <c r="AF130">
        <f>IF('Intermediate+'!O66&gt;=$E$5,1,0)</f>
        <v>0</v>
      </c>
    </row>
    <row r="131" spans="1:32" x14ac:dyDescent="0.25">
      <c r="A131" t="s">
        <v>20</v>
      </c>
      <c r="B131">
        <f>IF('Intermediate+'!B67&lt;=$E$4,1,0)</f>
        <v>1</v>
      </c>
      <c r="C131">
        <f>IF('Intermediate+'!C67&lt;=$E$4,1,0)</f>
        <v>1</v>
      </c>
      <c r="D131">
        <f>IF('Intermediate+'!D67&lt;=$E$4,1,0)</f>
        <v>1</v>
      </c>
      <c r="E131">
        <f>IF('Intermediate+'!E67&lt;=$E$4,1,0)</f>
        <v>1</v>
      </c>
      <c r="F131">
        <f>IF('Intermediate+'!F67&lt;=$E$4,1,0)</f>
        <v>1</v>
      </c>
      <c r="G131">
        <f>IF('Intermediate+'!G67&lt;=$E$4,1,0)</f>
        <v>1</v>
      </c>
      <c r="H131">
        <f>IF('Intermediate+'!H67&lt;=$E$4,1,0)</f>
        <v>1</v>
      </c>
      <c r="I131">
        <f>IF('Intermediate+'!I67&lt;=$E$4,1,0)</f>
        <v>1</v>
      </c>
      <c r="J131">
        <f>IF('Intermediate+'!J67&lt;=$E$4,1,0)</f>
        <v>1</v>
      </c>
      <c r="K131">
        <f>IF('Intermediate+'!K67&lt;=$E$4,1,0)</f>
        <v>1</v>
      </c>
      <c r="L131">
        <f>IF('Intermediate+'!L67&lt;=$E$4,1,0)</f>
        <v>1</v>
      </c>
      <c r="M131">
        <f>IF('Intermediate+'!M67&lt;=$E$4,1,0)</f>
        <v>1</v>
      </c>
      <c r="N131">
        <f>IF('Intermediate+'!N67&lt;=$E$4,1,0)</f>
        <v>1</v>
      </c>
      <c r="O131">
        <f>IF('Intermediate+'!O67&lt;=$E$4,1,0)</f>
        <v>1</v>
      </c>
      <c r="R131" t="s">
        <v>20</v>
      </c>
      <c r="S131">
        <f>IF('Intermediate+'!B67&gt;=$E$5,1,0)</f>
        <v>0</v>
      </c>
      <c r="T131">
        <f>IF('Intermediate+'!C67&gt;=$E$5,1,0)</f>
        <v>0</v>
      </c>
      <c r="U131">
        <f>IF('Intermediate+'!D67&gt;=$E$5,1,0)</f>
        <v>0</v>
      </c>
      <c r="V131">
        <f>IF('Intermediate+'!E67&gt;=$E$5,1,0)</f>
        <v>0</v>
      </c>
      <c r="W131">
        <f>IF('Intermediate+'!F67&gt;=$E$5,1,0)</f>
        <v>0</v>
      </c>
      <c r="X131">
        <f>IF('Intermediate+'!G67&gt;=$E$5,1,0)</f>
        <v>0</v>
      </c>
      <c r="Y131">
        <f>IF('Intermediate+'!H67&gt;=$E$5,1,0)</f>
        <v>0</v>
      </c>
      <c r="Z131">
        <f>IF('Intermediate+'!I67&gt;=$E$5,1,0)</f>
        <v>0</v>
      </c>
      <c r="AA131">
        <f>IF('Intermediate+'!J67&gt;=$E$5,1,0)</f>
        <v>0</v>
      </c>
      <c r="AB131">
        <f>IF('Intermediate+'!K67&gt;=$E$5,1,0)</f>
        <v>0</v>
      </c>
      <c r="AC131">
        <f>IF('Intermediate+'!L67&gt;=$E$5,1,0)</f>
        <v>0</v>
      </c>
      <c r="AD131">
        <f>IF('Intermediate+'!M67&gt;=$E$5,1,0)</f>
        <v>0</v>
      </c>
      <c r="AE131">
        <f>IF('Intermediate+'!N67&gt;=$E$5,1,0)</f>
        <v>0</v>
      </c>
      <c r="AF131">
        <f>IF('Intermediate+'!O67&gt;=$E$5,1,0)</f>
        <v>0</v>
      </c>
    </row>
    <row r="132" spans="1:32" x14ac:dyDescent="0.25">
      <c r="A132" t="s">
        <v>21</v>
      </c>
      <c r="B132">
        <f>IF('Intermediate+'!B68&lt;=$E$4,1,0)</f>
        <v>0</v>
      </c>
      <c r="C132">
        <f>IF('Intermediate+'!C68&lt;=$E$4,1,0)</f>
        <v>0</v>
      </c>
      <c r="D132">
        <f>IF('Intermediate+'!D68&lt;=$E$4,1,0)</f>
        <v>0</v>
      </c>
      <c r="E132">
        <f>IF('Intermediate+'!E68&lt;=$E$4,1,0)</f>
        <v>0</v>
      </c>
      <c r="F132">
        <f>IF('Intermediate+'!F68&lt;=$E$4,1,0)</f>
        <v>1</v>
      </c>
      <c r="G132">
        <f>IF('Intermediate+'!G68&lt;=$E$4,1,0)</f>
        <v>1</v>
      </c>
      <c r="H132">
        <f>IF('Intermediate+'!H68&lt;=$E$4,1,0)</f>
        <v>1</v>
      </c>
      <c r="I132">
        <f>IF('Intermediate+'!I68&lt;=$E$4,1,0)</f>
        <v>1</v>
      </c>
      <c r="J132">
        <f>IF('Intermediate+'!J68&lt;=$E$4,1,0)</f>
        <v>1</v>
      </c>
      <c r="K132">
        <f>IF('Intermediate+'!K68&lt;=$E$4,1,0)</f>
        <v>1</v>
      </c>
      <c r="L132">
        <f>IF('Intermediate+'!L68&lt;=$E$4,1,0)</f>
        <v>1</v>
      </c>
      <c r="M132">
        <f>IF('Intermediate+'!M68&lt;=$E$4,1,0)</f>
        <v>1</v>
      </c>
      <c r="N132">
        <f>IF('Intermediate+'!N68&lt;=$E$4,1,0)</f>
        <v>1</v>
      </c>
      <c r="O132">
        <f>IF('Intermediate+'!O68&lt;=$E$4,1,0)</f>
        <v>0</v>
      </c>
      <c r="R132" t="s">
        <v>21</v>
      </c>
      <c r="S132">
        <f>IF('Intermediate+'!B68&gt;=$E$5,1,0)</f>
        <v>0</v>
      </c>
      <c r="T132">
        <f>IF('Intermediate+'!C68&gt;=$E$5,1,0)</f>
        <v>0</v>
      </c>
      <c r="U132">
        <f>IF('Intermediate+'!D68&gt;=$E$5,1,0)</f>
        <v>0</v>
      </c>
      <c r="V132">
        <f>IF('Intermediate+'!E68&gt;=$E$5,1,0)</f>
        <v>0</v>
      </c>
      <c r="W132">
        <f>IF('Intermediate+'!F68&gt;=$E$5,1,0)</f>
        <v>0</v>
      </c>
      <c r="X132">
        <f>IF('Intermediate+'!G68&gt;=$E$5,1,0)</f>
        <v>0</v>
      </c>
      <c r="Y132">
        <f>IF('Intermediate+'!H68&gt;=$E$5,1,0)</f>
        <v>0</v>
      </c>
      <c r="Z132">
        <f>IF('Intermediate+'!I68&gt;=$E$5,1,0)</f>
        <v>0</v>
      </c>
      <c r="AA132">
        <f>IF('Intermediate+'!J68&gt;=$E$5,1,0)</f>
        <v>0</v>
      </c>
      <c r="AB132">
        <f>IF('Intermediate+'!K68&gt;=$E$5,1,0)</f>
        <v>0</v>
      </c>
      <c r="AC132">
        <f>IF('Intermediate+'!L68&gt;=$E$5,1,0)</f>
        <v>0</v>
      </c>
      <c r="AD132">
        <f>IF('Intermediate+'!M68&gt;=$E$5,1,0)</f>
        <v>0</v>
      </c>
      <c r="AE132">
        <f>IF('Intermediate+'!N68&gt;=$E$5,1,0)</f>
        <v>0</v>
      </c>
      <c r="AF132">
        <f>IF('Intermediate+'!O68&gt;=$E$5,1,0)</f>
        <v>0</v>
      </c>
    </row>
    <row r="133" spans="1:32" x14ac:dyDescent="0.25">
      <c r="A133" t="s">
        <v>22</v>
      </c>
      <c r="B133">
        <f>IF('Intermediate+'!B69&lt;=$E$4,1,0)</f>
        <v>0</v>
      </c>
      <c r="C133">
        <f>IF('Intermediate+'!C69&lt;=$E$4,1,0)</f>
        <v>1</v>
      </c>
      <c r="D133">
        <f>IF('Intermediate+'!D69&lt;=$E$4,1,0)</f>
        <v>1</v>
      </c>
      <c r="E133">
        <f>IF('Intermediate+'!E69&lt;=$E$4,1,0)</f>
        <v>1</v>
      </c>
      <c r="F133">
        <f>IF('Intermediate+'!F69&lt;=$E$4,1,0)</f>
        <v>1</v>
      </c>
      <c r="G133">
        <f>IF('Intermediate+'!G69&lt;=$E$4,1,0)</f>
        <v>1</v>
      </c>
      <c r="H133">
        <f>IF('Intermediate+'!H69&lt;=$E$4,1,0)</f>
        <v>1</v>
      </c>
      <c r="I133">
        <f>IF('Intermediate+'!I69&lt;=$E$4,1,0)</f>
        <v>1</v>
      </c>
      <c r="J133">
        <f>IF('Intermediate+'!J69&lt;=$E$4,1,0)</f>
        <v>1</v>
      </c>
      <c r="K133">
        <f>IF('Intermediate+'!K69&lt;=$E$4,1,0)</f>
        <v>1</v>
      </c>
      <c r="L133">
        <f>IF('Intermediate+'!L69&lt;=$E$4,1,0)</f>
        <v>1</v>
      </c>
      <c r="M133">
        <f>IF('Intermediate+'!M69&lt;=$E$4,1,0)</f>
        <v>1</v>
      </c>
      <c r="N133">
        <f>IF('Intermediate+'!N69&lt;=$E$4,1,0)</f>
        <v>1</v>
      </c>
      <c r="O133">
        <f>IF('Intermediate+'!O69&lt;=$E$4,1,0)</f>
        <v>1</v>
      </c>
      <c r="R133" t="s">
        <v>22</v>
      </c>
      <c r="S133">
        <f>IF('Intermediate+'!B69&gt;=$E$5,1,0)</f>
        <v>0</v>
      </c>
      <c r="T133">
        <f>IF('Intermediate+'!C69&gt;=$E$5,1,0)</f>
        <v>0</v>
      </c>
      <c r="U133">
        <f>IF('Intermediate+'!D69&gt;=$E$5,1,0)</f>
        <v>0</v>
      </c>
      <c r="V133">
        <f>IF('Intermediate+'!E69&gt;=$E$5,1,0)</f>
        <v>0</v>
      </c>
      <c r="W133">
        <f>IF('Intermediate+'!F69&gt;=$E$5,1,0)</f>
        <v>0</v>
      </c>
      <c r="X133">
        <f>IF('Intermediate+'!G69&gt;=$E$5,1,0)</f>
        <v>0</v>
      </c>
      <c r="Y133">
        <f>IF('Intermediate+'!H69&gt;=$E$5,1,0)</f>
        <v>0</v>
      </c>
      <c r="Z133">
        <f>IF('Intermediate+'!I69&gt;=$E$5,1,0)</f>
        <v>0</v>
      </c>
      <c r="AA133">
        <f>IF('Intermediate+'!J69&gt;=$E$5,1,0)</f>
        <v>0</v>
      </c>
      <c r="AB133">
        <f>IF('Intermediate+'!K69&gt;=$E$5,1,0)</f>
        <v>0</v>
      </c>
      <c r="AC133">
        <f>IF('Intermediate+'!L69&gt;=$E$5,1,0)</f>
        <v>0</v>
      </c>
      <c r="AD133">
        <f>IF('Intermediate+'!M69&gt;=$E$5,1,0)</f>
        <v>0</v>
      </c>
      <c r="AE133">
        <f>IF('Intermediate+'!N69&gt;=$E$5,1,0)</f>
        <v>0</v>
      </c>
      <c r="AF133">
        <f>IF('Intermediate+'!O69&gt;=$E$5,1,0)</f>
        <v>0</v>
      </c>
    </row>
    <row r="134" spans="1:32" x14ac:dyDescent="0.25">
      <c r="A134" t="s">
        <v>23</v>
      </c>
      <c r="B134">
        <f>IF('Intermediate+'!B70&lt;=$E$4,1,0)</f>
        <v>0</v>
      </c>
      <c r="C134">
        <f>IF('Intermediate+'!C70&lt;=$E$4,1,0)</f>
        <v>1</v>
      </c>
      <c r="D134">
        <f>IF('Intermediate+'!D70&lt;=$E$4,1,0)</f>
        <v>1</v>
      </c>
      <c r="E134">
        <f>IF('Intermediate+'!E70&lt;=$E$4,1,0)</f>
        <v>1</v>
      </c>
      <c r="F134">
        <f>IF('Intermediate+'!F70&lt;=$E$4,1,0)</f>
        <v>1</v>
      </c>
      <c r="G134">
        <f>IF('Intermediate+'!G70&lt;=$E$4,1,0)</f>
        <v>1</v>
      </c>
      <c r="H134">
        <f>IF('Intermediate+'!H70&lt;=$E$4,1,0)</f>
        <v>1</v>
      </c>
      <c r="I134">
        <f>IF('Intermediate+'!I70&lt;=$E$4,1,0)</f>
        <v>1</v>
      </c>
      <c r="J134">
        <f>IF('Intermediate+'!J70&lt;=$E$4,1,0)</f>
        <v>1</v>
      </c>
      <c r="K134">
        <f>IF('Intermediate+'!K70&lt;=$E$4,1,0)</f>
        <v>1</v>
      </c>
      <c r="L134">
        <f>IF('Intermediate+'!L70&lt;=$E$4,1,0)</f>
        <v>1</v>
      </c>
      <c r="M134">
        <f>IF('Intermediate+'!M70&lt;=$E$4,1,0)</f>
        <v>1</v>
      </c>
      <c r="N134">
        <f>IF('Intermediate+'!N70&lt;=$E$4,1,0)</f>
        <v>1</v>
      </c>
      <c r="O134">
        <f>IF('Intermediate+'!O70&lt;=$E$4,1,0)</f>
        <v>1</v>
      </c>
      <c r="R134" t="s">
        <v>23</v>
      </c>
      <c r="S134">
        <f>IF('Intermediate+'!B70&gt;=$E$5,1,0)</f>
        <v>0</v>
      </c>
      <c r="T134">
        <f>IF('Intermediate+'!C70&gt;=$E$5,1,0)</f>
        <v>0</v>
      </c>
      <c r="U134">
        <f>IF('Intermediate+'!D70&gt;=$E$5,1,0)</f>
        <v>0</v>
      </c>
      <c r="V134">
        <f>IF('Intermediate+'!E70&gt;=$E$5,1,0)</f>
        <v>0</v>
      </c>
      <c r="W134">
        <f>IF('Intermediate+'!F70&gt;=$E$5,1,0)</f>
        <v>0</v>
      </c>
      <c r="X134">
        <f>IF('Intermediate+'!G70&gt;=$E$5,1,0)</f>
        <v>0</v>
      </c>
      <c r="Y134">
        <f>IF('Intermediate+'!H70&gt;=$E$5,1,0)</f>
        <v>0</v>
      </c>
      <c r="Z134">
        <f>IF('Intermediate+'!I70&gt;=$E$5,1,0)</f>
        <v>0</v>
      </c>
      <c r="AA134">
        <f>IF('Intermediate+'!J70&gt;=$E$5,1,0)</f>
        <v>0</v>
      </c>
      <c r="AB134">
        <f>IF('Intermediate+'!K70&gt;=$E$5,1,0)</f>
        <v>0</v>
      </c>
      <c r="AC134">
        <f>IF('Intermediate+'!L70&gt;=$E$5,1,0)</f>
        <v>0</v>
      </c>
      <c r="AD134">
        <f>IF('Intermediate+'!M70&gt;=$E$5,1,0)</f>
        <v>0</v>
      </c>
      <c r="AE134">
        <f>IF('Intermediate+'!N70&gt;=$E$5,1,0)</f>
        <v>0</v>
      </c>
      <c r="AF134">
        <f>IF('Intermediate+'!O70&gt;=$E$5,1,0)</f>
        <v>0</v>
      </c>
    </row>
    <row r="135" spans="1:32" x14ac:dyDescent="0.25">
      <c r="A135" t="s">
        <v>24</v>
      </c>
      <c r="B135">
        <f>IF('Intermediate+'!B71&lt;=$E$4,1,0)</f>
        <v>0</v>
      </c>
      <c r="C135">
        <f>IF('Intermediate+'!C71&lt;=$E$4,1,0)</f>
        <v>0</v>
      </c>
      <c r="D135">
        <f>IF('Intermediate+'!D71&lt;=$E$4,1,0)</f>
        <v>0</v>
      </c>
      <c r="E135">
        <f>IF('Intermediate+'!E71&lt;=$E$4,1,0)</f>
        <v>0</v>
      </c>
      <c r="F135">
        <f>IF('Intermediate+'!F71&lt;=$E$4,1,0)</f>
        <v>1</v>
      </c>
      <c r="G135">
        <f>IF('Intermediate+'!G71&lt;=$E$4,1,0)</f>
        <v>1</v>
      </c>
      <c r="H135">
        <f>IF('Intermediate+'!H71&lt;=$E$4,1,0)</f>
        <v>1</v>
      </c>
      <c r="I135">
        <f>IF('Intermediate+'!I71&lt;=$E$4,1,0)</f>
        <v>1</v>
      </c>
      <c r="J135">
        <f>IF('Intermediate+'!J71&lt;=$E$4,1,0)</f>
        <v>1</v>
      </c>
      <c r="K135">
        <f>IF('Intermediate+'!K71&lt;=$E$4,1,0)</f>
        <v>1</v>
      </c>
      <c r="L135">
        <f>IF('Intermediate+'!L71&lt;=$E$4,1,0)</f>
        <v>1</v>
      </c>
      <c r="M135">
        <f>IF('Intermediate+'!M71&lt;=$E$4,1,0)</f>
        <v>1</v>
      </c>
      <c r="N135">
        <f>IF('Intermediate+'!N71&lt;=$E$4,1,0)</f>
        <v>1</v>
      </c>
      <c r="O135">
        <f>IF('Intermediate+'!O71&lt;=$E$4,1,0)</f>
        <v>0</v>
      </c>
      <c r="R135" t="s">
        <v>24</v>
      </c>
      <c r="S135">
        <f>IF('Intermediate+'!B71&gt;=$E$5,1,0)</f>
        <v>0</v>
      </c>
      <c r="T135">
        <f>IF('Intermediate+'!C71&gt;=$E$5,1,0)</f>
        <v>0</v>
      </c>
      <c r="U135">
        <f>IF('Intermediate+'!D71&gt;=$E$5,1,0)</f>
        <v>0</v>
      </c>
      <c r="V135">
        <f>IF('Intermediate+'!E71&gt;=$E$5,1,0)</f>
        <v>0</v>
      </c>
      <c r="W135">
        <f>IF('Intermediate+'!F71&gt;=$E$5,1,0)</f>
        <v>0</v>
      </c>
      <c r="X135">
        <f>IF('Intermediate+'!G71&gt;=$E$5,1,0)</f>
        <v>0</v>
      </c>
      <c r="Y135">
        <f>IF('Intermediate+'!H71&gt;=$E$5,1,0)</f>
        <v>0</v>
      </c>
      <c r="Z135">
        <f>IF('Intermediate+'!I71&gt;=$E$5,1,0)</f>
        <v>0</v>
      </c>
      <c r="AA135">
        <f>IF('Intermediate+'!J71&gt;=$E$5,1,0)</f>
        <v>0</v>
      </c>
      <c r="AB135">
        <f>IF('Intermediate+'!K71&gt;=$E$5,1,0)</f>
        <v>0</v>
      </c>
      <c r="AC135">
        <f>IF('Intermediate+'!L71&gt;=$E$5,1,0)</f>
        <v>0</v>
      </c>
      <c r="AD135">
        <f>IF('Intermediate+'!M71&gt;=$E$5,1,0)</f>
        <v>0</v>
      </c>
      <c r="AE135">
        <f>IF('Intermediate+'!N71&gt;=$E$5,1,0)</f>
        <v>0</v>
      </c>
      <c r="AF135">
        <f>IF('Intermediate+'!O71&gt;=$E$5,1,0)</f>
        <v>0</v>
      </c>
    </row>
    <row r="136" spans="1:32" x14ac:dyDescent="0.25">
      <c r="A136" t="s">
        <v>25</v>
      </c>
      <c r="B136">
        <f>IF('Intermediate+'!B72&lt;=$E$4,1,0)</f>
        <v>0</v>
      </c>
      <c r="C136">
        <f>IF('Intermediate+'!C72&lt;=$E$4,1,0)</f>
        <v>0</v>
      </c>
      <c r="D136">
        <f>IF('Intermediate+'!D72&lt;=$E$4,1,0)</f>
        <v>0</v>
      </c>
      <c r="E136">
        <f>IF('Intermediate+'!E72&lt;=$E$4,1,0)</f>
        <v>0</v>
      </c>
      <c r="F136">
        <f>IF('Intermediate+'!F72&lt;=$E$4,1,0)</f>
        <v>1</v>
      </c>
      <c r="G136">
        <f>IF('Intermediate+'!G72&lt;=$E$4,1,0)</f>
        <v>0</v>
      </c>
      <c r="H136">
        <f>IF('Intermediate+'!H72&lt;=$E$4,1,0)</f>
        <v>0</v>
      </c>
      <c r="I136">
        <f>IF('Intermediate+'!I72&lt;=$E$4,1,0)</f>
        <v>1</v>
      </c>
      <c r="J136">
        <f>IF('Intermediate+'!J72&lt;=$E$4,1,0)</f>
        <v>1</v>
      </c>
      <c r="K136">
        <f>IF('Intermediate+'!K72&lt;=$E$4,1,0)</f>
        <v>0</v>
      </c>
      <c r="L136">
        <f>IF('Intermediate+'!L72&lt;=$E$4,1,0)</f>
        <v>1</v>
      </c>
      <c r="M136">
        <f>IF('Intermediate+'!M72&lt;=$E$4,1,0)</f>
        <v>1</v>
      </c>
      <c r="N136">
        <f>IF('Intermediate+'!N72&lt;=$E$4,1,0)</f>
        <v>1</v>
      </c>
      <c r="O136">
        <f>IF('Intermediate+'!O72&lt;=$E$4,1,0)</f>
        <v>0</v>
      </c>
      <c r="R136" t="s">
        <v>25</v>
      </c>
      <c r="S136">
        <f>IF('Intermediate+'!B72&gt;=$E$5,1,0)</f>
        <v>0</v>
      </c>
      <c r="T136">
        <f>IF('Intermediate+'!C72&gt;=$E$5,1,0)</f>
        <v>0</v>
      </c>
      <c r="U136">
        <f>IF('Intermediate+'!D72&gt;=$E$5,1,0)</f>
        <v>0</v>
      </c>
      <c r="V136">
        <f>IF('Intermediate+'!E72&gt;=$E$5,1,0)</f>
        <v>0</v>
      </c>
      <c r="W136">
        <f>IF('Intermediate+'!F72&gt;=$E$5,1,0)</f>
        <v>0</v>
      </c>
      <c r="X136">
        <f>IF('Intermediate+'!G72&gt;=$E$5,1,0)</f>
        <v>0</v>
      </c>
      <c r="Y136">
        <f>IF('Intermediate+'!H72&gt;=$E$5,1,0)</f>
        <v>0</v>
      </c>
      <c r="Z136">
        <f>IF('Intermediate+'!I72&gt;=$E$5,1,0)</f>
        <v>0</v>
      </c>
      <c r="AA136">
        <f>IF('Intermediate+'!J72&gt;=$E$5,1,0)</f>
        <v>0</v>
      </c>
      <c r="AB136">
        <f>IF('Intermediate+'!K72&gt;=$E$5,1,0)</f>
        <v>0</v>
      </c>
      <c r="AC136">
        <f>IF('Intermediate+'!L72&gt;=$E$5,1,0)</f>
        <v>0</v>
      </c>
      <c r="AD136">
        <f>IF('Intermediate+'!M72&gt;=$E$5,1,0)</f>
        <v>0</v>
      </c>
      <c r="AE136">
        <f>IF('Intermediate+'!N72&gt;=$E$5,1,0)</f>
        <v>0</v>
      </c>
      <c r="AF136">
        <f>IF('Intermediate+'!O72&gt;=$E$5,1,0)</f>
        <v>0</v>
      </c>
    </row>
    <row r="137" spans="1:32" x14ac:dyDescent="0.25">
      <c r="A137" t="s">
        <v>26</v>
      </c>
      <c r="B137">
        <f>IF('Intermediate+'!B73&lt;=$E$4,1,0)</f>
        <v>0</v>
      </c>
      <c r="C137">
        <f>IF('Intermediate+'!C73&lt;=$E$4,1,0)</f>
        <v>1</v>
      </c>
      <c r="D137">
        <f>IF('Intermediate+'!D73&lt;=$E$4,1,0)</f>
        <v>1</v>
      </c>
      <c r="E137">
        <f>IF('Intermediate+'!E73&lt;=$E$4,1,0)</f>
        <v>1</v>
      </c>
      <c r="F137">
        <f>IF('Intermediate+'!F73&lt;=$E$4,1,0)</f>
        <v>1</v>
      </c>
      <c r="G137">
        <f>IF('Intermediate+'!G73&lt;=$E$4,1,0)</f>
        <v>1</v>
      </c>
      <c r="H137">
        <f>IF('Intermediate+'!H73&lt;=$E$4,1,0)</f>
        <v>1</v>
      </c>
      <c r="I137">
        <f>IF('Intermediate+'!I73&lt;=$E$4,1,0)</f>
        <v>1</v>
      </c>
      <c r="J137">
        <f>IF('Intermediate+'!J73&lt;=$E$4,1,0)</f>
        <v>1</v>
      </c>
      <c r="K137">
        <f>IF('Intermediate+'!K73&lt;=$E$4,1,0)</f>
        <v>1</v>
      </c>
      <c r="L137">
        <f>IF('Intermediate+'!L73&lt;=$E$4,1,0)</f>
        <v>1</v>
      </c>
      <c r="M137">
        <f>IF('Intermediate+'!M73&lt;=$E$4,1,0)</f>
        <v>1</v>
      </c>
      <c r="N137">
        <f>IF('Intermediate+'!N73&lt;=$E$4,1,0)</f>
        <v>1</v>
      </c>
      <c r="O137">
        <f>IF('Intermediate+'!O73&lt;=$E$4,1,0)</f>
        <v>0</v>
      </c>
      <c r="R137" t="s">
        <v>26</v>
      </c>
      <c r="S137">
        <f>IF('Intermediate+'!B73&gt;=$E$5,1,0)</f>
        <v>0</v>
      </c>
      <c r="T137">
        <f>IF('Intermediate+'!C73&gt;=$E$5,1,0)</f>
        <v>0</v>
      </c>
      <c r="U137">
        <f>IF('Intermediate+'!D73&gt;=$E$5,1,0)</f>
        <v>0</v>
      </c>
      <c r="V137">
        <f>IF('Intermediate+'!E73&gt;=$E$5,1,0)</f>
        <v>0</v>
      </c>
      <c r="W137">
        <f>IF('Intermediate+'!F73&gt;=$E$5,1,0)</f>
        <v>0</v>
      </c>
      <c r="X137">
        <f>IF('Intermediate+'!G73&gt;=$E$5,1,0)</f>
        <v>0</v>
      </c>
      <c r="Y137">
        <f>IF('Intermediate+'!H73&gt;=$E$5,1,0)</f>
        <v>0</v>
      </c>
      <c r="Z137">
        <f>IF('Intermediate+'!I73&gt;=$E$5,1,0)</f>
        <v>0</v>
      </c>
      <c r="AA137">
        <f>IF('Intermediate+'!J73&gt;=$E$5,1,0)</f>
        <v>0</v>
      </c>
      <c r="AB137">
        <f>IF('Intermediate+'!K73&gt;=$E$5,1,0)</f>
        <v>0</v>
      </c>
      <c r="AC137">
        <f>IF('Intermediate+'!L73&gt;=$E$5,1,0)</f>
        <v>0</v>
      </c>
      <c r="AD137">
        <f>IF('Intermediate+'!M73&gt;=$E$5,1,0)</f>
        <v>0</v>
      </c>
      <c r="AE137">
        <f>IF('Intermediate+'!N73&gt;=$E$5,1,0)</f>
        <v>0</v>
      </c>
      <c r="AF137">
        <f>IF('Intermediate+'!O73&gt;=$E$5,1,0)</f>
        <v>0</v>
      </c>
    </row>
    <row r="138" spans="1:32" x14ac:dyDescent="0.25">
      <c r="A138" t="s">
        <v>27</v>
      </c>
      <c r="B138">
        <f>IF('Intermediate+'!B74&lt;=$E$4,1,0)</f>
        <v>0</v>
      </c>
      <c r="C138">
        <f>IF('Intermediate+'!C74&lt;=$E$4,1,0)</f>
        <v>0</v>
      </c>
      <c r="D138">
        <f>IF('Intermediate+'!D74&lt;=$E$4,1,0)</f>
        <v>0</v>
      </c>
      <c r="E138">
        <f>IF('Intermediate+'!E74&lt;=$E$4,1,0)</f>
        <v>0</v>
      </c>
      <c r="F138">
        <f>IF('Intermediate+'!F74&lt;=$E$4,1,0)</f>
        <v>1</v>
      </c>
      <c r="G138">
        <f>IF('Intermediate+'!G74&lt;=$E$4,1,0)</f>
        <v>1</v>
      </c>
      <c r="H138">
        <f>IF('Intermediate+'!H74&lt;=$E$4,1,0)</f>
        <v>1</v>
      </c>
      <c r="I138">
        <f>IF('Intermediate+'!I74&lt;=$E$4,1,0)</f>
        <v>1</v>
      </c>
      <c r="J138">
        <f>IF('Intermediate+'!J74&lt;=$E$4,1,0)</f>
        <v>1</v>
      </c>
      <c r="K138">
        <f>IF('Intermediate+'!K74&lt;=$E$4,1,0)</f>
        <v>1</v>
      </c>
      <c r="L138">
        <f>IF('Intermediate+'!L74&lt;=$E$4,1,0)</f>
        <v>1</v>
      </c>
      <c r="M138">
        <f>IF('Intermediate+'!M74&lt;=$E$4,1,0)</f>
        <v>1</v>
      </c>
      <c r="N138">
        <f>IF('Intermediate+'!N74&lt;=$E$4,1,0)</f>
        <v>1</v>
      </c>
      <c r="O138">
        <f>IF('Intermediate+'!O74&lt;=$E$4,1,0)</f>
        <v>0</v>
      </c>
      <c r="R138" t="s">
        <v>27</v>
      </c>
      <c r="S138">
        <f>IF('Intermediate+'!B74&gt;=$E$5,1,0)</f>
        <v>0</v>
      </c>
      <c r="T138">
        <f>IF('Intermediate+'!C74&gt;=$E$5,1,0)</f>
        <v>0</v>
      </c>
      <c r="U138">
        <f>IF('Intermediate+'!D74&gt;=$E$5,1,0)</f>
        <v>0</v>
      </c>
      <c r="V138">
        <f>IF('Intermediate+'!E74&gt;=$E$5,1,0)</f>
        <v>0</v>
      </c>
      <c r="W138">
        <f>IF('Intermediate+'!F74&gt;=$E$5,1,0)</f>
        <v>0</v>
      </c>
      <c r="X138">
        <f>IF('Intermediate+'!G74&gt;=$E$5,1,0)</f>
        <v>0</v>
      </c>
      <c r="Y138">
        <f>IF('Intermediate+'!H74&gt;=$E$5,1,0)</f>
        <v>0</v>
      </c>
      <c r="Z138">
        <f>IF('Intermediate+'!I74&gt;=$E$5,1,0)</f>
        <v>0</v>
      </c>
      <c r="AA138">
        <f>IF('Intermediate+'!J74&gt;=$E$5,1,0)</f>
        <v>0</v>
      </c>
      <c r="AB138">
        <f>IF('Intermediate+'!K74&gt;=$E$5,1,0)</f>
        <v>0</v>
      </c>
      <c r="AC138">
        <f>IF('Intermediate+'!L74&gt;=$E$5,1,0)</f>
        <v>0</v>
      </c>
      <c r="AD138">
        <f>IF('Intermediate+'!M74&gt;=$E$5,1,0)</f>
        <v>0</v>
      </c>
      <c r="AE138">
        <f>IF('Intermediate+'!N74&gt;=$E$5,1,0)</f>
        <v>0</v>
      </c>
      <c r="AF138">
        <f>IF('Intermediate+'!O74&gt;=$E$5,1,0)</f>
        <v>0</v>
      </c>
    </row>
    <row r="139" spans="1:32" x14ac:dyDescent="0.25">
      <c r="A139" t="s">
        <v>28</v>
      </c>
      <c r="B139">
        <f>IF('Intermediate+'!B75&lt;=$E$4,1,0)</f>
        <v>0</v>
      </c>
      <c r="C139">
        <f>IF('Intermediate+'!C75&lt;=$E$4,1,0)</f>
        <v>0</v>
      </c>
      <c r="D139">
        <f>IF('Intermediate+'!D75&lt;=$E$4,1,0)</f>
        <v>0</v>
      </c>
      <c r="E139">
        <f>IF('Intermediate+'!E75&lt;=$E$4,1,0)</f>
        <v>0</v>
      </c>
      <c r="F139">
        <f>IF('Intermediate+'!F75&lt;=$E$4,1,0)</f>
        <v>1</v>
      </c>
      <c r="G139">
        <f>IF('Intermediate+'!G75&lt;=$E$4,1,0)</f>
        <v>1</v>
      </c>
      <c r="H139">
        <f>IF('Intermediate+'!H75&lt;=$E$4,1,0)</f>
        <v>1</v>
      </c>
      <c r="I139">
        <f>IF('Intermediate+'!I75&lt;=$E$4,1,0)</f>
        <v>1</v>
      </c>
      <c r="J139">
        <f>IF('Intermediate+'!J75&lt;=$E$4,1,0)</f>
        <v>1</v>
      </c>
      <c r="K139">
        <f>IF('Intermediate+'!K75&lt;=$E$4,1,0)</f>
        <v>1</v>
      </c>
      <c r="L139">
        <f>IF('Intermediate+'!L75&lt;=$E$4,1,0)</f>
        <v>1</v>
      </c>
      <c r="M139">
        <f>IF('Intermediate+'!M75&lt;=$E$4,1,0)</f>
        <v>1</v>
      </c>
      <c r="N139">
        <f>IF('Intermediate+'!N75&lt;=$E$4,1,0)</f>
        <v>1</v>
      </c>
      <c r="O139">
        <f>IF('Intermediate+'!O75&lt;=$E$4,1,0)</f>
        <v>0</v>
      </c>
      <c r="R139" t="s">
        <v>28</v>
      </c>
      <c r="S139">
        <f>IF('Intermediate+'!B75&gt;=$E$5,1,0)</f>
        <v>0</v>
      </c>
      <c r="T139">
        <f>IF('Intermediate+'!C75&gt;=$E$5,1,0)</f>
        <v>0</v>
      </c>
      <c r="U139">
        <f>IF('Intermediate+'!D75&gt;=$E$5,1,0)</f>
        <v>0</v>
      </c>
      <c r="V139">
        <f>IF('Intermediate+'!E75&gt;=$E$5,1,0)</f>
        <v>0</v>
      </c>
      <c r="W139">
        <f>IF('Intermediate+'!F75&gt;=$E$5,1,0)</f>
        <v>0</v>
      </c>
      <c r="X139">
        <f>IF('Intermediate+'!G75&gt;=$E$5,1,0)</f>
        <v>0</v>
      </c>
      <c r="Y139">
        <f>IF('Intermediate+'!H75&gt;=$E$5,1,0)</f>
        <v>0</v>
      </c>
      <c r="Z139">
        <f>IF('Intermediate+'!I75&gt;=$E$5,1,0)</f>
        <v>0</v>
      </c>
      <c r="AA139">
        <f>IF('Intermediate+'!J75&gt;=$E$5,1,0)</f>
        <v>0</v>
      </c>
      <c r="AB139">
        <f>IF('Intermediate+'!K75&gt;=$E$5,1,0)</f>
        <v>0</v>
      </c>
      <c r="AC139">
        <f>IF('Intermediate+'!L75&gt;=$E$5,1,0)</f>
        <v>0</v>
      </c>
      <c r="AD139">
        <f>IF('Intermediate+'!M75&gt;=$E$5,1,0)</f>
        <v>0</v>
      </c>
      <c r="AE139">
        <f>IF('Intermediate+'!N75&gt;=$E$5,1,0)</f>
        <v>0</v>
      </c>
      <c r="AF139">
        <f>IF('Intermediate+'!O75&gt;=$E$5,1,0)</f>
        <v>0</v>
      </c>
    </row>
    <row r="140" spans="1:32" x14ac:dyDescent="0.25">
      <c r="A140" t="s">
        <v>29</v>
      </c>
      <c r="B140">
        <f>IF('Intermediate+'!B76&lt;=$E$4,1,0)</f>
        <v>0</v>
      </c>
      <c r="C140">
        <f>IF('Intermediate+'!C76&lt;=$E$4,1,0)</f>
        <v>0</v>
      </c>
      <c r="D140">
        <f>IF('Intermediate+'!D76&lt;=$E$4,1,0)</f>
        <v>0</v>
      </c>
      <c r="E140">
        <f>IF('Intermediate+'!E76&lt;=$E$4,1,0)</f>
        <v>0</v>
      </c>
      <c r="F140">
        <f>IF('Intermediate+'!F76&lt;=$E$4,1,0)</f>
        <v>1</v>
      </c>
      <c r="G140">
        <f>IF('Intermediate+'!G76&lt;=$E$4,1,0)</f>
        <v>1</v>
      </c>
      <c r="H140">
        <f>IF('Intermediate+'!H76&lt;=$E$4,1,0)</f>
        <v>1</v>
      </c>
      <c r="I140">
        <f>IF('Intermediate+'!I76&lt;=$E$4,1,0)</f>
        <v>1</v>
      </c>
      <c r="J140">
        <f>IF('Intermediate+'!J76&lt;=$E$4,1,0)</f>
        <v>1</v>
      </c>
      <c r="K140">
        <f>IF('Intermediate+'!K76&lt;=$E$4,1,0)</f>
        <v>1</v>
      </c>
      <c r="L140">
        <f>IF('Intermediate+'!L76&lt;=$E$4,1,0)</f>
        <v>1</v>
      </c>
      <c r="M140">
        <f>IF('Intermediate+'!M76&lt;=$E$4,1,0)</f>
        <v>1</v>
      </c>
      <c r="N140">
        <f>IF('Intermediate+'!N76&lt;=$E$4,1,0)</f>
        <v>1</v>
      </c>
      <c r="O140">
        <f>IF('Intermediate+'!O76&lt;=$E$4,1,0)</f>
        <v>0</v>
      </c>
      <c r="R140" t="s">
        <v>29</v>
      </c>
      <c r="S140">
        <f>IF('Intermediate+'!B76&gt;=$E$5,1,0)</f>
        <v>0</v>
      </c>
      <c r="T140">
        <f>IF('Intermediate+'!C76&gt;=$E$5,1,0)</f>
        <v>0</v>
      </c>
      <c r="U140">
        <f>IF('Intermediate+'!D76&gt;=$E$5,1,0)</f>
        <v>0</v>
      </c>
      <c r="V140">
        <f>IF('Intermediate+'!E76&gt;=$E$5,1,0)</f>
        <v>0</v>
      </c>
      <c r="W140">
        <f>IF('Intermediate+'!F76&gt;=$E$5,1,0)</f>
        <v>0</v>
      </c>
      <c r="X140">
        <f>IF('Intermediate+'!G76&gt;=$E$5,1,0)</f>
        <v>0</v>
      </c>
      <c r="Y140">
        <f>IF('Intermediate+'!H76&gt;=$E$5,1,0)</f>
        <v>0</v>
      </c>
      <c r="Z140">
        <f>IF('Intermediate+'!I76&gt;=$E$5,1,0)</f>
        <v>0</v>
      </c>
      <c r="AA140">
        <f>IF('Intermediate+'!J76&gt;=$E$5,1,0)</f>
        <v>0</v>
      </c>
      <c r="AB140">
        <f>IF('Intermediate+'!K76&gt;=$E$5,1,0)</f>
        <v>0</v>
      </c>
      <c r="AC140">
        <f>IF('Intermediate+'!L76&gt;=$E$5,1,0)</f>
        <v>0</v>
      </c>
      <c r="AD140">
        <f>IF('Intermediate+'!M76&gt;=$E$5,1,0)</f>
        <v>0</v>
      </c>
      <c r="AE140">
        <f>IF('Intermediate+'!N76&gt;=$E$5,1,0)</f>
        <v>0</v>
      </c>
      <c r="AF140">
        <f>IF('Intermediate+'!O76&gt;=$E$5,1,0)</f>
        <v>0</v>
      </c>
    </row>
    <row r="141" spans="1:32" x14ac:dyDescent="0.25">
      <c r="A141" t="s">
        <v>30</v>
      </c>
      <c r="B141">
        <f>IF('Intermediate+'!B77&lt;=$E$4,1,0)</f>
        <v>1</v>
      </c>
      <c r="C141">
        <f>IF('Intermediate+'!C77&lt;=$E$4,1,0)</f>
        <v>1</v>
      </c>
      <c r="D141">
        <f>IF('Intermediate+'!D77&lt;=$E$4,1,0)</f>
        <v>1</v>
      </c>
      <c r="E141">
        <f>IF('Intermediate+'!E77&lt;=$E$4,1,0)</f>
        <v>1</v>
      </c>
      <c r="F141">
        <f>IF('Intermediate+'!F77&lt;=$E$4,1,0)</f>
        <v>1</v>
      </c>
      <c r="G141">
        <f>IF('Intermediate+'!G77&lt;=$E$4,1,0)</f>
        <v>1</v>
      </c>
      <c r="H141">
        <f>IF('Intermediate+'!H77&lt;=$E$4,1,0)</f>
        <v>1</v>
      </c>
      <c r="I141">
        <f>IF('Intermediate+'!I77&lt;=$E$4,1,0)</f>
        <v>1</v>
      </c>
      <c r="J141">
        <f>IF('Intermediate+'!J77&lt;=$E$4,1,0)</f>
        <v>1</v>
      </c>
      <c r="K141">
        <f>IF('Intermediate+'!K77&lt;=$E$4,1,0)</f>
        <v>1</v>
      </c>
      <c r="L141">
        <f>IF('Intermediate+'!L77&lt;=$E$4,1,0)</f>
        <v>1</v>
      </c>
      <c r="M141">
        <f>IF('Intermediate+'!M77&lt;=$E$4,1,0)</f>
        <v>1</v>
      </c>
      <c r="N141">
        <f>IF('Intermediate+'!N77&lt;=$E$4,1,0)</f>
        <v>1</v>
      </c>
      <c r="O141">
        <f>IF('Intermediate+'!O77&lt;=$E$4,1,0)</f>
        <v>1</v>
      </c>
      <c r="R141" t="s">
        <v>30</v>
      </c>
      <c r="S141">
        <f>IF('Intermediate+'!B77&gt;=$E$5,1,0)</f>
        <v>0</v>
      </c>
      <c r="T141">
        <f>IF('Intermediate+'!C77&gt;=$E$5,1,0)</f>
        <v>0</v>
      </c>
      <c r="U141">
        <f>IF('Intermediate+'!D77&gt;=$E$5,1,0)</f>
        <v>0</v>
      </c>
      <c r="V141">
        <f>IF('Intermediate+'!E77&gt;=$E$5,1,0)</f>
        <v>0</v>
      </c>
      <c r="W141">
        <f>IF('Intermediate+'!F77&gt;=$E$5,1,0)</f>
        <v>0</v>
      </c>
      <c r="X141">
        <f>IF('Intermediate+'!G77&gt;=$E$5,1,0)</f>
        <v>0</v>
      </c>
      <c r="Y141">
        <f>IF('Intermediate+'!H77&gt;=$E$5,1,0)</f>
        <v>0</v>
      </c>
      <c r="Z141">
        <f>IF('Intermediate+'!I77&gt;=$E$5,1,0)</f>
        <v>0</v>
      </c>
      <c r="AA141">
        <f>IF('Intermediate+'!J77&gt;=$E$5,1,0)</f>
        <v>0</v>
      </c>
      <c r="AB141">
        <f>IF('Intermediate+'!K77&gt;=$E$5,1,0)</f>
        <v>0</v>
      </c>
      <c r="AC141">
        <f>IF('Intermediate+'!L77&gt;=$E$5,1,0)</f>
        <v>0</v>
      </c>
      <c r="AD141">
        <f>IF('Intermediate+'!M77&gt;=$E$5,1,0)</f>
        <v>0</v>
      </c>
      <c r="AE141">
        <f>IF('Intermediate+'!N77&gt;=$E$5,1,0)</f>
        <v>0</v>
      </c>
      <c r="AF141">
        <f>IF('Intermediate+'!O77&gt;=$E$5,1,0)</f>
        <v>0</v>
      </c>
    </row>
    <row r="145" spans="1:32" x14ac:dyDescent="0.25">
      <c r="A145" s="7" t="s">
        <v>34</v>
      </c>
      <c r="R145" s="7" t="s">
        <v>34</v>
      </c>
    </row>
    <row r="147" spans="1:32" x14ac:dyDescent="0.25">
      <c r="B147" t="s">
        <v>17</v>
      </c>
      <c r="C147" t="s">
        <v>18</v>
      </c>
      <c r="D147" t="s">
        <v>19</v>
      </c>
      <c r="E147" t="s">
        <v>20</v>
      </c>
      <c r="F147" t="s">
        <v>21</v>
      </c>
      <c r="G147" t="s">
        <v>22</v>
      </c>
      <c r="H147" t="s">
        <v>23</v>
      </c>
      <c r="I147" t="s">
        <v>24</v>
      </c>
      <c r="J147" t="s">
        <v>25</v>
      </c>
      <c r="K147" t="s">
        <v>26</v>
      </c>
      <c r="L147" t="s">
        <v>27</v>
      </c>
      <c r="M147" t="s">
        <v>28</v>
      </c>
      <c r="N147" t="s">
        <v>29</v>
      </c>
      <c r="O147" t="s">
        <v>30</v>
      </c>
      <c r="S147" t="s">
        <v>17</v>
      </c>
      <c r="T147" t="s">
        <v>18</v>
      </c>
      <c r="U147" t="s">
        <v>19</v>
      </c>
      <c r="V147" t="s">
        <v>20</v>
      </c>
      <c r="W147" t="s">
        <v>21</v>
      </c>
      <c r="X147" t="s">
        <v>22</v>
      </c>
      <c r="Y147" t="s">
        <v>23</v>
      </c>
      <c r="Z147" t="s">
        <v>24</v>
      </c>
      <c r="AA147" t="s">
        <v>25</v>
      </c>
      <c r="AB147" t="s">
        <v>26</v>
      </c>
      <c r="AC147" t="s">
        <v>27</v>
      </c>
      <c r="AD147" t="s">
        <v>28</v>
      </c>
      <c r="AE147" t="s">
        <v>29</v>
      </c>
      <c r="AF147" t="s">
        <v>30</v>
      </c>
    </row>
    <row r="148" spans="1:32" x14ac:dyDescent="0.25">
      <c r="A148" t="s">
        <v>17</v>
      </c>
      <c r="B148">
        <f>IF('Intermediate+'!B84&lt;=$F$4,1,0)</f>
        <v>1</v>
      </c>
      <c r="C148">
        <f>IF('Intermediate+'!C84&lt;=$F$4,1,0)</f>
        <v>1</v>
      </c>
      <c r="D148">
        <f>IF('Intermediate+'!D84&lt;=$F$4,1,0)</f>
        <v>1</v>
      </c>
      <c r="E148">
        <f>IF('Intermediate+'!E84&lt;=$F$4,1,0)</f>
        <v>1</v>
      </c>
      <c r="F148">
        <f>IF('Intermediate+'!F84&lt;=$F$4,1,0)</f>
        <v>1</v>
      </c>
      <c r="G148">
        <f>IF('Intermediate+'!G84&lt;=$F$4,1,0)</f>
        <v>1</v>
      </c>
      <c r="H148">
        <f>IF('Intermediate+'!H84&lt;=$F$4,1,0)</f>
        <v>1</v>
      </c>
      <c r="I148">
        <f>IF('Intermediate+'!I84&lt;=$F$4,1,0)</f>
        <v>1</v>
      </c>
      <c r="J148">
        <f>IF('Intermediate+'!J84&lt;=$F$4,1,0)</f>
        <v>1</v>
      </c>
      <c r="K148">
        <f>IF('Intermediate+'!K84&lt;=$F$4,1,0)</f>
        <v>1</v>
      </c>
      <c r="L148">
        <f>IF('Intermediate+'!L84&lt;=$F$4,1,0)</f>
        <v>1</v>
      </c>
      <c r="M148">
        <f>IF('Intermediate+'!M84&lt;=$F$4,1,0)</f>
        <v>1</v>
      </c>
      <c r="N148">
        <f>IF('Intermediate+'!N84&lt;=$F$4,1,0)</f>
        <v>1</v>
      </c>
      <c r="O148">
        <f>IF('Intermediate+'!O84&lt;=$F$4,1,0)</f>
        <v>1</v>
      </c>
      <c r="R148" t="s">
        <v>17</v>
      </c>
      <c r="S148">
        <f>IF('Intermediate+'!B84&gt;=$F$5,1,0)</f>
        <v>0</v>
      </c>
      <c r="T148">
        <f>IF('Intermediate+'!C84&gt;=$F$5,1,0)</f>
        <v>0</v>
      </c>
      <c r="U148">
        <f>IF('Intermediate+'!D84&gt;=$F$5,1,0)</f>
        <v>0</v>
      </c>
      <c r="V148">
        <f>IF('Intermediate+'!E84&gt;=$F$5,1,0)</f>
        <v>0</v>
      </c>
      <c r="W148">
        <f>IF('Intermediate+'!F84&gt;=$F$5,1,0)</f>
        <v>0</v>
      </c>
      <c r="X148">
        <f>IF('Intermediate+'!G84&gt;=$F$5,1,0)</f>
        <v>0</v>
      </c>
      <c r="Y148">
        <f>IF('Intermediate+'!H84&gt;=$F$5,1,0)</f>
        <v>0</v>
      </c>
      <c r="Z148">
        <f>IF('Intermediate+'!I84&gt;=$F$5,1,0)</f>
        <v>0</v>
      </c>
      <c r="AA148">
        <f>IF('Intermediate+'!J84&gt;=$F$5,1,0)</f>
        <v>0</v>
      </c>
      <c r="AB148">
        <f>IF('Intermediate+'!K84&gt;=$F$5,1,0)</f>
        <v>0</v>
      </c>
      <c r="AC148">
        <f>IF('Intermediate+'!L84&gt;=$F$5,1,0)</f>
        <v>0</v>
      </c>
      <c r="AD148">
        <f>IF('Intermediate+'!M84&gt;=$F$5,1,0)</f>
        <v>0</v>
      </c>
      <c r="AE148">
        <f>IF('Intermediate+'!N84&gt;=$F$5,1,0)</f>
        <v>0</v>
      </c>
      <c r="AF148">
        <f>IF('Intermediate+'!O84&gt;=$F$5,1,0)</f>
        <v>0</v>
      </c>
    </row>
    <row r="149" spans="1:32" x14ac:dyDescent="0.25">
      <c r="A149" t="s">
        <v>18</v>
      </c>
      <c r="B149">
        <f>IF('Intermediate+'!B85&lt;=$F$4,1,0)</f>
        <v>0</v>
      </c>
      <c r="C149">
        <f>IF('Intermediate+'!C85&lt;=$F$4,1,0)</f>
        <v>1</v>
      </c>
      <c r="D149">
        <f>IF('Intermediate+'!D85&lt;=$F$4,1,0)</f>
        <v>0</v>
      </c>
      <c r="E149">
        <f>IF('Intermediate+'!E85&lt;=$F$4,1,0)</f>
        <v>0</v>
      </c>
      <c r="F149">
        <f>IF('Intermediate+'!F85&lt;=$F$4,1,0)</f>
        <v>0</v>
      </c>
      <c r="G149">
        <f>IF('Intermediate+'!G85&lt;=$F$4,1,0)</f>
        <v>1</v>
      </c>
      <c r="H149">
        <f>IF('Intermediate+'!H85&lt;=$F$4,1,0)</f>
        <v>1</v>
      </c>
      <c r="I149">
        <f>IF('Intermediate+'!I85&lt;=$F$4,1,0)</f>
        <v>1</v>
      </c>
      <c r="J149">
        <f>IF('Intermediate+'!J85&lt;=$F$4,1,0)</f>
        <v>1</v>
      </c>
      <c r="K149">
        <f>IF('Intermediate+'!K85&lt;=$F$4,1,0)</f>
        <v>1</v>
      </c>
      <c r="L149">
        <f>IF('Intermediate+'!L85&lt;=$F$4,1,0)</f>
        <v>0</v>
      </c>
      <c r="M149">
        <f>IF('Intermediate+'!M85&lt;=$F$4,1,0)</f>
        <v>1</v>
      </c>
      <c r="N149">
        <f>IF('Intermediate+'!N85&lt;=$F$4,1,0)</f>
        <v>1</v>
      </c>
      <c r="O149">
        <f>IF('Intermediate+'!O85&lt;=$F$4,1,0)</f>
        <v>0</v>
      </c>
      <c r="R149" t="s">
        <v>18</v>
      </c>
      <c r="S149">
        <f>IF('Intermediate+'!B85&gt;=$F$5,1,0)</f>
        <v>1</v>
      </c>
      <c r="T149">
        <f>IF('Intermediate+'!C85&gt;=$F$5,1,0)</f>
        <v>0</v>
      </c>
      <c r="U149">
        <f>IF('Intermediate+'!D85&gt;=$F$5,1,0)</f>
        <v>1</v>
      </c>
      <c r="V149">
        <f>IF('Intermediate+'!E85&gt;=$F$5,1,0)</f>
        <v>1</v>
      </c>
      <c r="W149">
        <f>IF('Intermediate+'!F85&gt;=$F$5,1,0)</f>
        <v>0</v>
      </c>
      <c r="X149">
        <f>IF('Intermediate+'!G85&gt;=$F$5,1,0)</f>
        <v>0</v>
      </c>
      <c r="Y149">
        <f>IF('Intermediate+'!H85&gt;=$F$5,1,0)</f>
        <v>0</v>
      </c>
      <c r="Z149">
        <f>IF('Intermediate+'!I85&gt;=$F$5,1,0)</f>
        <v>0</v>
      </c>
      <c r="AA149">
        <f>IF('Intermediate+'!J85&gt;=$F$5,1,0)</f>
        <v>0</v>
      </c>
      <c r="AB149">
        <f>IF('Intermediate+'!K85&gt;=$F$5,1,0)</f>
        <v>0</v>
      </c>
      <c r="AC149">
        <f>IF('Intermediate+'!L85&gt;=$F$5,1,0)</f>
        <v>0</v>
      </c>
      <c r="AD149">
        <f>IF('Intermediate+'!M85&gt;=$F$5,1,0)</f>
        <v>0</v>
      </c>
      <c r="AE149">
        <f>IF('Intermediate+'!N85&gt;=$F$5,1,0)</f>
        <v>0</v>
      </c>
      <c r="AF149">
        <f>IF('Intermediate+'!O85&gt;=$F$5,1,0)</f>
        <v>1</v>
      </c>
    </row>
    <row r="150" spans="1:32" x14ac:dyDescent="0.25">
      <c r="A150" t="s">
        <v>19</v>
      </c>
      <c r="B150">
        <f>IF('Intermediate+'!B86&lt;=$F$4,1,0)</f>
        <v>0</v>
      </c>
      <c r="C150">
        <f>IF('Intermediate+'!C86&lt;=$F$4,1,0)</f>
        <v>1</v>
      </c>
      <c r="D150">
        <f>IF('Intermediate+'!D86&lt;=$F$4,1,0)</f>
        <v>1</v>
      </c>
      <c r="E150">
        <f>IF('Intermediate+'!E86&lt;=$F$4,1,0)</f>
        <v>0</v>
      </c>
      <c r="F150">
        <f>IF('Intermediate+'!F86&lt;=$F$4,1,0)</f>
        <v>1</v>
      </c>
      <c r="G150">
        <f>IF('Intermediate+'!G86&lt;=$F$4,1,0)</f>
        <v>1</v>
      </c>
      <c r="H150">
        <f>IF('Intermediate+'!H86&lt;=$F$4,1,0)</f>
        <v>1</v>
      </c>
      <c r="I150">
        <f>IF('Intermediate+'!I86&lt;=$F$4,1,0)</f>
        <v>1</v>
      </c>
      <c r="J150">
        <f>IF('Intermediate+'!J86&lt;=$F$4,1,0)</f>
        <v>1</v>
      </c>
      <c r="K150">
        <f>IF('Intermediate+'!K86&lt;=$F$4,1,0)</f>
        <v>1</v>
      </c>
      <c r="L150">
        <f>IF('Intermediate+'!L86&lt;=$F$4,1,0)</f>
        <v>1</v>
      </c>
      <c r="M150">
        <f>IF('Intermediate+'!M86&lt;=$F$4,1,0)</f>
        <v>1</v>
      </c>
      <c r="N150">
        <f>IF('Intermediate+'!N86&lt;=$F$4,1,0)</f>
        <v>1</v>
      </c>
      <c r="O150">
        <f>IF('Intermediate+'!O86&lt;=$F$4,1,0)</f>
        <v>0</v>
      </c>
      <c r="R150" t="s">
        <v>19</v>
      </c>
      <c r="S150">
        <f>IF('Intermediate+'!B86&gt;=$F$5,1,0)</f>
        <v>0</v>
      </c>
      <c r="T150">
        <f>IF('Intermediate+'!C86&gt;=$F$5,1,0)</f>
        <v>0</v>
      </c>
      <c r="U150">
        <f>IF('Intermediate+'!D86&gt;=$F$5,1,0)</f>
        <v>0</v>
      </c>
      <c r="V150">
        <f>IF('Intermediate+'!E86&gt;=$F$5,1,0)</f>
        <v>0</v>
      </c>
      <c r="W150">
        <f>IF('Intermediate+'!F86&gt;=$F$5,1,0)</f>
        <v>0</v>
      </c>
      <c r="X150">
        <f>IF('Intermediate+'!G86&gt;=$F$5,1,0)</f>
        <v>0</v>
      </c>
      <c r="Y150">
        <f>IF('Intermediate+'!H86&gt;=$F$5,1,0)</f>
        <v>0</v>
      </c>
      <c r="Z150">
        <f>IF('Intermediate+'!I86&gt;=$F$5,1,0)</f>
        <v>0</v>
      </c>
      <c r="AA150">
        <f>IF('Intermediate+'!J86&gt;=$F$5,1,0)</f>
        <v>0</v>
      </c>
      <c r="AB150">
        <f>IF('Intermediate+'!K86&gt;=$F$5,1,0)</f>
        <v>0</v>
      </c>
      <c r="AC150">
        <f>IF('Intermediate+'!L86&gt;=$F$5,1,0)</f>
        <v>0</v>
      </c>
      <c r="AD150">
        <f>IF('Intermediate+'!M86&gt;=$F$5,1,0)</f>
        <v>0</v>
      </c>
      <c r="AE150">
        <f>IF('Intermediate+'!N86&gt;=$F$5,1,0)</f>
        <v>0</v>
      </c>
      <c r="AF150">
        <f>IF('Intermediate+'!O86&gt;=$F$5,1,0)</f>
        <v>0</v>
      </c>
    </row>
    <row r="151" spans="1:32" x14ac:dyDescent="0.25">
      <c r="A151" t="s">
        <v>20</v>
      </c>
      <c r="B151">
        <f>IF('Intermediate+'!B87&lt;=$F$4,1,0)</f>
        <v>1</v>
      </c>
      <c r="C151">
        <f>IF('Intermediate+'!C87&lt;=$F$4,1,0)</f>
        <v>1</v>
      </c>
      <c r="D151">
        <f>IF('Intermediate+'!D87&lt;=$F$4,1,0)</f>
        <v>1</v>
      </c>
      <c r="E151">
        <f>IF('Intermediate+'!E87&lt;=$F$4,1,0)</f>
        <v>1</v>
      </c>
      <c r="F151">
        <f>IF('Intermediate+'!F87&lt;=$F$4,1,0)</f>
        <v>1</v>
      </c>
      <c r="G151">
        <f>IF('Intermediate+'!G87&lt;=$F$4,1,0)</f>
        <v>1</v>
      </c>
      <c r="H151">
        <f>IF('Intermediate+'!H87&lt;=$F$4,1,0)</f>
        <v>1</v>
      </c>
      <c r="I151">
        <f>IF('Intermediate+'!I87&lt;=$F$4,1,0)</f>
        <v>1</v>
      </c>
      <c r="J151">
        <f>IF('Intermediate+'!J87&lt;=$F$4,1,0)</f>
        <v>1</v>
      </c>
      <c r="K151">
        <f>IF('Intermediate+'!K87&lt;=$F$4,1,0)</f>
        <v>1</v>
      </c>
      <c r="L151">
        <f>IF('Intermediate+'!L87&lt;=$F$4,1,0)</f>
        <v>1</v>
      </c>
      <c r="M151">
        <f>IF('Intermediate+'!M87&lt;=$F$4,1,0)</f>
        <v>1</v>
      </c>
      <c r="N151">
        <f>IF('Intermediate+'!N87&lt;=$F$4,1,0)</f>
        <v>1</v>
      </c>
      <c r="O151">
        <f>IF('Intermediate+'!O87&lt;=$F$4,1,0)</f>
        <v>1</v>
      </c>
      <c r="R151" t="s">
        <v>20</v>
      </c>
      <c r="S151">
        <f>IF('Intermediate+'!B87&gt;=$F$5,1,0)</f>
        <v>0</v>
      </c>
      <c r="T151">
        <f>IF('Intermediate+'!C87&gt;=$F$5,1,0)</f>
        <v>0</v>
      </c>
      <c r="U151">
        <f>IF('Intermediate+'!D87&gt;=$F$5,1,0)</f>
        <v>0</v>
      </c>
      <c r="V151">
        <f>IF('Intermediate+'!E87&gt;=$F$5,1,0)</f>
        <v>0</v>
      </c>
      <c r="W151">
        <f>IF('Intermediate+'!F87&gt;=$F$5,1,0)</f>
        <v>0</v>
      </c>
      <c r="X151">
        <f>IF('Intermediate+'!G87&gt;=$F$5,1,0)</f>
        <v>0</v>
      </c>
      <c r="Y151">
        <f>IF('Intermediate+'!H87&gt;=$F$5,1,0)</f>
        <v>0</v>
      </c>
      <c r="Z151">
        <f>IF('Intermediate+'!I87&gt;=$F$5,1,0)</f>
        <v>0</v>
      </c>
      <c r="AA151">
        <f>IF('Intermediate+'!J87&gt;=$F$5,1,0)</f>
        <v>0</v>
      </c>
      <c r="AB151">
        <f>IF('Intermediate+'!K87&gt;=$F$5,1,0)</f>
        <v>0</v>
      </c>
      <c r="AC151">
        <f>IF('Intermediate+'!L87&gt;=$F$5,1,0)</f>
        <v>0</v>
      </c>
      <c r="AD151">
        <f>IF('Intermediate+'!M87&gt;=$F$5,1,0)</f>
        <v>0</v>
      </c>
      <c r="AE151">
        <f>IF('Intermediate+'!N87&gt;=$F$5,1,0)</f>
        <v>0</v>
      </c>
      <c r="AF151">
        <f>IF('Intermediate+'!O87&gt;=$F$5,1,0)</f>
        <v>0</v>
      </c>
    </row>
    <row r="152" spans="1:32" x14ac:dyDescent="0.25">
      <c r="A152" t="s">
        <v>21</v>
      </c>
      <c r="B152">
        <f>IF('Intermediate+'!B88&lt;=$F$4,1,0)</f>
        <v>0</v>
      </c>
      <c r="C152">
        <f>IF('Intermediate+'!C88&lt;=$F$4,1,0)</f>
        <v>1</v>
      </c>
      <c r="D152">
        <f>IF('Intermediate+'!D88&lt;=$F$4,1,0)</f>
        <v>0</v>
      </c>
      <c r="E152">
        <f>IF('Intermediate+'!E88&lt;=$F$4,1,0)</f>
        <v>0</v>
      </c>
      <c r="F152">
        <f>IF('Intermediate+'!F88&lt;=$F$4,1,0)</f>
        <v>1</v>
      </c>
      <c r="G152">
        <f>IF('Intermediate+'!G88&lt;=$F$4,1,0)</f>
        <v>1</v>
      </c>
      <c r="H152">
        <f>IF('Intermediate+'!H88&lt;=$F$4,1,0)</f>
        <v>1</v>
      </c>
      <c r="I152">
        <f>IF('Intermediate+'!I88&lt;=$F$4,1,0)</f>
        <v>1</v>
      </c>
      <c r="J152">
        <f>IF('Intermediate+'!J88&lt;=$F$4,1,0)</f>
        <v>1</v>
      </c>
      <c r="K152">
        <f>IF('Intermediate+'!K88&lt;=$F$4,1,0)</f>
        <v>1</v>
      </c>
      <c r="L152">
        <f>IF('Intermediate+'!L88&lt;=$F$4,1,0)</f>
        <v>0</v>
      </c>
      <c r="M152">
        <f>IF('Intermediate+'!M88&lt;=$F$4,1,0)</f>
        <v>1</v>
      </c>
      <c r="N152">
        <f>IF('Intermediate+'!N88&lt;=$F$4,1,0)</f>
        <v>1</v>
      </c>
      <c r="O152">
        <f>IF('Intermediate+'!O88&lt;=$F$4,1,0)</f>
        <v>0</v>
      </c>
      <c r="R152" t="s">
        <v>21</v>
      </c>
      <c r="S152">
        <f>IF('Intermediate+'!B88&gt;=$F$5,1,0)</f>
        <v>0</v>
      </c>
      <c r="T152">
        <f>IF('Intermediate+'!C88&gt;=$F$5,1,0)</f>
        <v>0</v>
      </c>
      <c r="U152">
        <f>IF('Intermediate+'!D88&gt;=$F$5,1,0)</f>
        <v>0</v>
      </c>
      <c r="V152">
        <f>IF('Intermediate+'!E88&gt;=$F$5,1,0)</f>
        <v>0</v>
      </c>
      <c r="W152">
        <f>IF('Intermediate+'!F88&gt;=$F$5,1,0)</f>
        <v>0</v>
      </c>
      <c r="X152">
        <f>IF('Intermediate+'!G88&gt;=$F$5,1,0)</f>
        <v>0</v>
      </c>
      <c r="Y152">
        <f>IF('Intermediate+'!H88&gt;=$F$5,1,0)</f>
        <v>0</v>
      </c>
      <c r="Z152">
        <f>IF('Intermediate+'!I88&gt;=$F$5,1,0)</f>
        <v>0</v>
      </c>
      <c r="AA152">
        <f>IF('Intermediate+'!J88&gt;=$F$5,1,0)</f>
        <v>0</v>
      </c>
      <c r="AB152">
        <f>IF('Intermediate+'!K88&gt;=$F$5,1,0)</f>
        <v>0</v>
      </c>
      <c r="AC152">
        <f>IF('Intermediate+'!L88&gt;=$F$5,1,0)</f>
        <v>0</v>
      </c>
      <c r="AD152">
        <f>IF('Intermediate+'!M88&gt;=$F$5,1,0)</f>
        <v>0</v>
      </c>
      <c r="AE152">
        <f>IF('Intermediate+'!N88&gt;=$F$5,1,0)</f>
        <v>0</v>
      </c>
      <c r="AF152">
        <f>IF('Intermediate+'!O88&gt;=$F$5,1,0)</f>
        <v>0</v>
      </c>
    </row>
    <row r="153" spans="1:32" x14ac:dyDescent="0.25">
      <c r="A153" t="s">
        <v>22</v>
      </c>
      <c r="B153">
        <f>IF('Intermediate+'!B89&lt;=$F$4,1,0)</f>
        <v>0</v>
      </c>
      <c r="C153">
        <f>IF('Intermediate+'!C89&lt;=$F$4,1,0)</f>
        <v>0</v>
      </c>
      <c r="D153">
        <f>IF('Intermediate+'!D89&lt;=$F$4,1,0)</f>
        <v>0</v>
      </c>
      <c r="E153">
        <f>IF('Intermediate+'!E89&lt;=$F$4,1,0)</f>
        <v>0</v>
      </c>
      <c r="F153">
        <f>IF('Intermediate+'!F89&lt;=$F$4,1,0)</f>
        <v>0</v>
      </c>
      <c r="G153">
        <f>IF('Intermediate+'!G89&lt;=$F$4,1,0)</f>
        <v>1</v>
      </c>
      <c r="H153">
        <f>IF('Intermediate+'!H89&lt;=$F$4,1,0)</f>
        <v>1</v>
      </c>
      <c r="I153">
        <f>IF('Intermediate+'!I89&lt;=$F$4,1,0)</f>
        <v>1</v>
      </c>
      <c r="J153">
        <f>IF('Intermediate+'!J89&lt;=$F$4,1,0)</f>
        <v>1</v>
      </c>
      <c r="K153">
        <f>IF('Intermediate+'!K89&lt;=$F$4,1,0)</f>
        <v>1</v>
      </c>
      <c r="L153">
        <f>IF('Intermediate+'!L89&lt;=$F$4,1,0)</f>
        <v>0</v>
      </c>
      <c r="M153">
        <f>IF('Intermediate+'!M89&lt;=$F$4,1,0)</f>
        <v>0</v>
      </c>
      <c r="N153">
        <f>IF('Intermediate+'!N89&lt;=$F$4,1,0)</f>
        <v>0</v>
      </c>
      <c r="O153">
        <f>IF('Intermediate+'!O89&lt;=$F$4,1,0)</f>
        <v>0</v>
      </c>
      <c r="R153" t="s">
        <v>22</v>
      </c>
      <c r="S153">
        <f>IF('Intermediate+'!B89&gt;=$F$5,1,0)</f>
        <v>1</v>
      </c>
      <c r="T153">
        <f>IF('Intermediate+'!C89&gt;=$F$5,1,0)</f>
        <v>1</v>
      </c>
      <c r="U153">
        <f>IF('Intermediate+'!D89&gt;=$F$5,1,0)</f>
        <v>1</v>
      </c>
      <c r="V153">
        <f>IF('Intermediate+'!E89&gt;=$F$5,1,0)</f>
        <v>1</v>
      </c>
      <c r="W153">
        <f>IF('Intermediate+'!F89&gt;=$F$5,1,0)</f>
        <v>1</v>
      </c>
      <c r="X153">
        <f>IF('Intermediate+'!G89&gt;=$F$5,1,0)</f>
        <v>0</v>
      </c>
      <c r="Y153">
        <f>IF('Intermediate+'!H89&gt;=$F$5,1,0)</f>
        <v>0</v>
      </c>
      <c r="Z153">
        <f>IF('Intermediate+'!I89&gt;=$F$5,1,0)</f>
        <v>0</v>
      </c>
      <c r="AA153">
        <f>IF('Intermediate+'!J89&gt;=$F$5,1,0)</f>
        <v>0</v>
      </c>
      <c r="AB153">
        <f>IF('Intermediate+'!K89&gt;=$F$5,1,0)</f>
        <v>0</v>
      </c>
      <c r="AC153">
        <f>IF('Intermediate+'!L89&gt;=$F$5,1,0)</f>
        <v>1</v>
      </c>
      <c r="AD153">
        <f>IF('Intermediate+'!M89&gt;=$F$5,1,0)</f>
        <v>1</v>
      </c>
      <c r="AE153">
        <f>IF('Intermediate+'!N89&gt;=$F$5,1,0)</f>
        <v>0</v>
      </c>
      <c r="AF153">
        <f>IF('Intermediate+'!O89&gt;=$F$5,1,0)</f>
        <v>1</v>
      </c>
    </row>
    <row r="154" spans="1:32" x14ac:dyDescent="0.25">
      <c r="A154" t="s">
        <v>23</v>
      </c>
      <c r="B154">
        <f>IF('Intermediate+'!B90&lt;=$F$4,1,0)</f>
        <v>0</v>
      </c>
      <c r="C154">
        <f>IF('Intermediate+'!C90&lt;=$F$4,1,0)</f>
        <v>0</v>
      </c>
      <c r="D154">
        <f>IF('Intermediate+'!D90&lt;=$F$4,1,0)</f>
        <v>0</v>
      </c>
      <c r="E154">
        <f>IF('Intermediate+'!E90&lt;=$F$4,1,0)</f>
        <v>0</v>
      </c>
      <c r="F154">
        <f>IF('Intermediate+'!F90&lt;=$F$4,1,0)</f>
        <v>0</v>
      </c>
      <c r="G154">
        <f>IF('Intermediate+'!G90&lt;=$F$4,1,0)</f>
        <v>0</v>
      </c>
      <c r="H154">
        <f>IF('Intermediate+'!H90&lt;=$F$4,1,0)</f>
        <v>1</v>
      </c>
      <c r="I154">
        <f>IF('Intermediate+'!I90&lt;=$F$4,1,0)</f>
        <v>0</v>
      </c>
      <c r="J154">
        <f>IF('Intermediate+'!J90&lt;=$F$4,1,0)</f>
        <v>0</v>
      </c>
      <c r="K154">
        <f>IF('Intermediate+'!K90&lt;=$F$4,1,0)</f>
        <v>0</v>
      </c>
      <c r="L154">
        <f>IF('Intermediate+'!L90&lt;=$F$4,1,0)</f>
        <v>0</v>
      </c>
      <c r="M154">
        <f>IF('Intermediate+'!M90&lt;=$F$4,1,0)</f>
        <v>0</v>
      </c>
      <c r="N154">
        <f>IF('Intermediate+'!N90&lt;=$F$4,1,0)</f>
        <v>0</v>
      </c>
      <c r="O154">
        <f>IF('Intermediate+'!O90&lt;=$F$4,1,0)</f>
        <v>0</v>
      </c>
      <c r="R154" t="s">
        <v>23</v>
      </c>
      <c r="S154">
        <f>IF('Intermediate+'!B90&gt;=$F$5,1,0)</f>
        <v>1</v>
      </c>
      <c r="T154">
        <f>IF('Intermediate+'!C90&gt;=$F$5,1,0)</f>
        <v>1</v>
      </c>
      <c r="U154">
        <f>IF('Intermediate+'!D90&gt;=$F$5,1,0)</f>
        <v>1</v>
      </c>
      <c r="V154">
        <f>IF('Intermediate+'!E90&gt;=$F$5,1,0)</f>
        <v>1</v>
      </c>
      <c r="W154">
        <f>IF('Intermediate+'!F90&gt;=$F$5,1,0)</f>
        <v>1</v>
      </c>
      <c r="X154">
        <f>IF('Intermediate+'!G90&gt;=$F$5,1,0)</f>
        <v>1</v>
      </c>
      <c r="Y154">
        <f>IF('Intermediate+'!H90&gt;=$F$5,1,0)</f>
        <v>0</v>
      </c>
      <c r="Z154">
        <f>IF('Intermediate+'!I90&gt;=$F$5,1,0)</f>
        <v>1</v>
      </c>
      <c r="AA154">
        <f>IF('Intermediate+'!J90&gt;=$F$5,1,0)</f>
        <v>1</v>
      </c>
      <c r="AB154">
        <f>IF('Intermediate+'!K90&gt;=$F$5,1,0)</f>
        <v>1</v>
      </c>
      <c r="AC154">
        <f>IF('Intermediate+'!L90&gt;=$F$5,1,0)</f>
        <v>1</v>
      </c>
      <c r="AD154">
        <f>IF('Intermediate+'!M90&gt;=$F$5,1,0)</f>
        <v>1</v>
      </c>
      <c r="AE154">
        <f>IF('Intermediate+'!N90&gt;=$F$5,1,0)</f>
        <v>1</v>
      </c>
      <c r="AF154">
        <f>IF('Intermediate+'!O90&gt;=$F$5,1,0)</f>
        <v>1</v>
      </c>
    </row>
    <row r="155" spans="1:32" x14ac:dyDescent="0.25">
      <c r="A155" t="s">
        <v>24</v>
      </c>
      <c r="B155">
        <f>IF('Intermediate+'!B91&lt;=$F$4,1,0)</f>
        <v>0</v>
      </c>
      <c r="C155">
        <f>IF('Intermediate+'!C91&lt;=$F$4,1,0)</f>
        <v>0</v>
      </c>
      <c r="D155">
        <f>IF('Intermediate+'!D91&lt;=$F$4,1,0)</f>
        <v>0</v>
      </c>
      <c r="E155">
        <f>IF('Intermediate+'!E91&lt;=$F$4,1,0)</f>
        <v>0</v>
      </c>
      <c r="F155">
        <f>IF('Intermediate+'!F91&lt;=$F$4,1,0)</f>
        <v>0</v>
      </c>
      <c r="G155">
        <f>IF('Intermediate+'!G91&lt;=$F$4,1,0)</f>
        <v>0</v>
      </c>
      <c r="H155">
        <f>IF('Intermediate+'!H91&lt;=$F$4,1,0)</f>
        <v>1</v>
      </c>
      <c r="I155">
        <f>IF('Intermediate+'!I91&lt;=$F$4,1,0)</f>
        <v>1</v>
      </c>
      <c r="J155">
        <f>IF('Intermediate+'!J91&lt;=$F$4,1,0)</f>
        <v>1</v>
      </c>
      <c r="K155">
        <f>IF('Intermediate+'!K91&lt;=$F$4,1,0)</f>
        <v>1</v>
      </c>
      <c r="L155">
        <f>IF('Intermediate+'!L91&lt;=$F$4,1,0)</f>
        <v>0</v>
      </c>
      <c r="M155">
        <f>IF('Intermediate+'!M91&lt;=$F$4,1,0)</f>
        <v>0</v>
      </c>
      <c r="N155">
        <f>IF('Intermediate+'!N91&lt;=$F$4,1,0)</f>
        <v>0</v>
      </c>
      <c r="O155">
        <f>IF('Intermediate+'!O91&lt;=$F$4,1,0)</f>
        <v>0</v>
      </c>
      <c r="R155" t="s">
        <v>24</v>
      </c>
      <c r="S155">
        <f>IF('Intermediate+'!B91&gt;=$F$5,1,0)</f>
        <v>1</v>
      </c>
      <c r="T155">
        <f>IF('Intermediate+'!C91&gt;=$F$5,1,0)</f>
        <v>1</v>
      </c>
      <c r="U155">
        <f>IF('Intermediate+'!D91&gt;=$F$5,1,0)</f>
        <v>1</v>
      </c>
      <c r="V155">
        <f>IF('Intermediate+'!E91&gt;=$F$5,1,0)</f>
        <v>1</v>
      </c>
      <c r="W155">
        <f>IF('Intermediate+'!F91&gt;=$F$5,1,0)</f>
        <v>1</v>
      </c>
      <c r="X155">
        <f>IF('Intermediate+'!G91&gt;=$F$5,1,0)</f>
        <v>0</v>
      </c>
      <c r="Y155">
        <f>IF('Intermediate+'!H91&gt;=$F$5,1,0)</f>
        <v>0</v>
      </c>
      <c r="Z155">
        <f>IF('Intermediate+'!I91&gt;=$F$5,1,0)</f>
        <v>0</v>
      </c>
      <c r="AA155">
        <f>IF('Intermediate+'!J91&gt;=$F$5,1,0)</f>
        <v>0</v>
      </c>
      <c r="AB155">
        <f>IF('Intermediate+'!K91&gt;=$F$5,1,0)</f>
        <v>0</v>
      </c>
      <c r="AC155">
        <f>IF('Intermediate+'!L91&gt;=$F$5,1,0)</f>
        <v>1</v>
      </c>
      <c r="AD155">
        <f>IF('Intermediate+'!M91&gt;=$F$5,1,0)</f>
        <v>1</v>
      </c>
      <c r="AE155">
        <f>IF('Intermediate+'!N91&gt;=$F$5,1,0)</f>
        <v>0</v>
      </c>
      <c r="AF155">
        <f>IF('Intermediate+'!O91&gt;=$F$5,1,0)</f>
        <v>1</v>
      </c>
    </row>
    <row r="156" spans="1:32" x14ac:dyDescent="0.25">
      <c r="A156" t="s">
        <v>25</v>
      </c>
      <c r="B156">
        <f>IF('Intermediate+'!B92&lt;=$F$4,1,0)</f>
        <v>0</v>
      </c>
      <c r="C156">
        <f>IF('Intermediate+'!C92&lt;=$F$4,1,0)</f>
        <v>0</v>
      </c>
      <c r="D156">
        <f>IF('Intermediate+'!D92&lt;=$F$4,1,0)</f>
        <v>0</v>
      </c>
      <c r="E156">
        <f>IF('Intermediate+'!E92&lt;=$F$4,1,0)</f>
        <v>0</v>
      </c>
      <c r="F156">
        <f>IF('Intermediate+'!F92&lt;=$F$4,1,0)</f>
        <v>0</v>
      </c>
      <c r="G156">
        <f>IF('Intermediate+'!G92&lt;=$F$4,1,0)</f>
        <v>0</v>
      </c>
      <c r="H156">
        <f>IF('Intermediate+'!H92&lt;=$F$4,1,0)</f>
        <v>1</v>
      </c>
      <c r="I156">
        <f>IF('Intermediate+'!I92&lt;=$F$4,1,0)</f>
        <v>1</v>
      </c>
      <c r="J156">
        <f>IF('Intermediate+'!J92&lt;=$F$4,1,0)</f>
        <v>1</v>
      </c>
      <c r="K156">
        <f>IF('Intermediate+'!K92&lt;=$F$4,1,0)</f>
        <v>0</v>
      </c>
      <c r="L156">
        <f>IF('Intermediate+'!L92&lt;=$F$4,1,0)</f>
        <v>0</v>
      </c>
      <c r="M156">
        <f>IF('Intermediate+'!M92&lt;=$F$4,1,0)</f>
        <v>0</v>
      </c>
      <c r="N156">
        <f>IF('Intermediate+'!N92&lt;=$F$4,1,0)</f>
        <v>0</v>
      </c>
      <c r="O156">
        <f>IF('Intermediate+'!O92&lt;=$F$4,1,0)</f>
        <v>0</v>
      </c>
      <c r="R156" t="s">
        <v>25</v>
      </c>
      <c r="S156">
        <f>IF('Intermediate+'!B92&gt;=$F$5,1,0)</f>
        <v>1</v>
      </c>
      <c r="T156">
        <f>IF('Intermediate+'!C92&gt;=$F$5,1,0)</f>
        <v>1</v>
      </c>
      <c r="U156">
        <f>IF('Intermediate+'!D92&gt;=$F$5,1,0)</f>
        <v>1</v>
      </c>
      <c r="V156">
        <f>IF('Intermediate+'!E92&gt;=$F$5,1,0)</f>
        <v>1</v>
      </c>
      <c r="W156">
        <f>IF('Intermediate+'!F92&gt;=$F$5,1,0)</f>
        <v>1</v>
      </c>
      <c r="X156">
        <f>IF('Intermediate+'!G92&gt;=$F$5,1,0)</f>
        <v>0</v>
      </c>
      <c r="Y156">
        <f>IF('Intermediate+'!H92&gt;=$F$5,1,0)</f>
        <v>0</v>
      </c>
      <c r="Z156">
        <f>IF('Intermediate+'!I92&gt;=$F$5,1,0)</f>
        <v>0</v>
      </c>
      <c r="AA156">
        <f>IF('Intermediate+'!J92&gt;=$F$5,1,0)</f>
        <v>0</v>
      </c>
      <c r="AB156">
        <f>IF('Intermediate+'!K92&gt;=$F$5,1,0)</f>
        <v>0</v>
      </c>
      <c r="AC156">
        <f>IF('Intermediate+'!L92&gt;=$F$5,1,0)</f>
        <v>1</v>
      </c>
      <c r="AD156">
        <f>IF('Intermediate+'!M92&gt;=$F$5,1,0)</f>
        <v>1</v>
      </c>
      <c r="AE156">
        <f>IF('Intermediate+'!N92&gt;=$F$5,1,0)</f>
        <v>0</v>
      </c>
      <c r="AF156">
        <f>IF('Intermediate+'!O92&gt;=$F$5,1,0)</f>
        <v>1</v>
      </c>
    </row>
    <row r="157" spans="1:32" x14ac:dyDescent="0.25">
      <c r="A157" t="s">
        <v>26</v>
      </c>
      <c r="B157">
        <f>IF('Intermediate+'!B93&lt;=$F$4,1,0)</f>
        <v>0</v>
      </c>
      <c r="C157">
        <f>IF('Intermediate+'!C93&lt;=$F$4,1,0)</f>
        <v>0</v>
      </c>
      <c r="D157">
        <f>IF('Intermediate+'!D93&lt;=$F$4,1,0)</f>
        <v>0</v>
      </c>
      <c r="E157">
        <f>IF('Intermediate+'!E93&lt;=$F$4,1,0)</f>
        <v>0</v>
      </c>
      <c r="F157">
        <f>IF('Intermediate+'!F93&lt;=$F$4,1,0)</f>
        <v>0</v>
      </c>
      <c r="G157">
        <f>IF('Intermediate+'!G93&lt;=$F$4,1,0)</f>
        <v>1</v>
      </c>
      <c r="H157">
        <f>IF('Intermediate+'!H93&lt;=$F$4,1,0)</f>
        <v>1</v>
      </c>
      <c r="I157">
        <f>IF('Intermediate+'!I93&lt;=$F$4,1,0)</f>
        <v>1</v>
      </c>
      <c r="J157">
        <f>IF('Intermediate+'!J93&lt;=$F$4,1,0)</f>
        <v>1</v>
      </c>
      <c r="K157">
        <f>IF('Intermediate+'!K93&lt;=$F$4,1,0)</f>
        <v>1</v>
      </c>
      <c r="L157">
        <f>IF('Intermediate+'!L93&lt;=$F$4,1,0)</f>
        <v>0</v>
      </c>
      <c r="M157">
        <f>IF('Intermediate+'!M93&lt;=$F$4,1,0)</f>
        <v>0</v>
      </c>
      <c r="N157">
        <f>IF('Intermediate+'!N93&lt;=$F$4,1,0)</f>
        <v>0</v>
      </c>
      <c r="O157">
        <f>IF('Intermediate+'!O93&lt;=$F$4,1,0)</f>
        <v>0</v>
      </c>
      <c r="R157" t="s">
        <v>26</v>
      </c>
      <c r="S157">
        <f>IF('Intermediate+'!B93&gt;=$F$5,1,0)</f>
        <v>1</v>
      </c>
      <c r="T157">
        <f>IF('Intermediate+'!C93&gt;=$F$5,1,0)</f>
        <v>1</v>
      </c>
      <c r="U157">
        <f>IF('Intermediate+'!D93&gt;=$F$5,1,0)</f>
        <v>1</v>
      </c>
      <c r="V157">
        <f>IF('Intermediate+'!E93&gt;=$F$5,1,0)</f>
        <v>1</v>
      </c>
      <c r="W157">
        <f>IF('Intermediate+'!F93&gt;=$F$5,1,0)</f>
        <v>1</v>
      </c>
      <c r="X157">
        <f>IF('Intermediate+'!G93&gt;=$F$5,1,0)</f>
        <v>0</v>
      </c>
      <c r="Y157">
        <f>IF('Intermediate+'!H93&gt;=$F$5,1,0)</f>
        <v>0</v>
      </c>
      <c r="Z157">
        <f>IF('Intermediate+'!I93&gt;=$F$5,1,0)</f>
        <v>0</v>
      </c>
      <c r="AA157">
        <f>IF('Intermediate+'!J93&gt;=$F$5,1,0)</f>
        <v>0</v>
      </c>
      <c r="AB157">
        <f>IF('Intermediate+'!K93&gt;=$F$5,1,0)</f>
        <v>0</v>
      </c>
      <c r="AC157">
        <f>IF('Intermediate+'!L93&gt;=$F$5,1,0)</f>
        <v>1</v>
      </c>
      <c r="AD157">
        <f>IF('Intermediate+'!M93&gt;=$F$5,1,0)</f>
        <v>1</v>
      </c>
      <c r="AE157">
        <f>IF('Intermediate+'!N93&gt;=$F$5,1,0)</f>
        <v>0</v>
      </c>
      <c r="AF157">
        <f>IF('Intermediate+'!O93&gt;=$F$5,1,0)</f>
        <v>1</v>
      </c>
    </row>
    <row r="158" spans="1:32" x14ac:dyDescent="0.25">
      <c r="A158" t="s">
        <v>27</v>
      </c>
      <c r="B158">
        <f>IF('Intermediate+'!B94&lt;=$F$4,1,0)</f>
        <v>0</v>
      </c>
      <c r="C158">
        <f>IF('Intermediate+'!C94&lt;=$F$4,1,0)</f>
        <v>1</v>
      </c>
      <c r="D158">
        <f>IF('Intermediate+'!D94&lt;=$F$4,1,0)</f>
        <v>0</v>
      </c>
      <c r="E158">
        <f>IF('Intermediate+'!E94&lt;=$F$4,1,0)</f>
        <v>0</v>
      </c>
      <c r="F158">
        <f>IF('Intermediate+'!F94&lt;=$F$4,1,0)</f>
        <v>1</v>
      </c>
      <c r="G158">
        <f>IF('Intermediate+'!G94&lt;=$F$4,1,0)</f>
        <v>1</v>
      </c>
      <c r="H158">
        <f>IF('Intermediate+'!H94&lt;=$F$4,1,0)</f>
        <v>1</v>
      </c>
      <c r="I158">
        <f>IF('Intermediate+'!I94&lt;=$F$4,1,0)</f>
        <v>1</v>
      </c>
      <c r="J158">
        <f>IF('Intermediate+'!J94&lt;=$F$4,1,0)</f>
        <v>1</v>
      </c>
      <c r="K158">
        <f>IF('Intermediate+'!K94&lt;=$F$4,1,0)</f>
        <v>1</v>
      </c>
      <c r="L158">
        <f>IF('Intermediate+'!L94&lt;=$F$4,1,0)</f>
        <v>1</v>
      </c>
      <c r="M158">
        <f>IF('Intermediate+'!M94&lt;=$F$4,1,0)</f>
        <v>1</v>
      </c>
      <c r="N158">
        <f>IF('Intermediate+'!N94&lt;=$F$4,1,0)</f>
        <v>1</v>
      </c>
      <c r="O158">
        <f>IF('Intermediate+'!O94&lt;=$F$4,1,0)</f>
        <v>0</v>
      </c>
      <c r="R158" t="s">
        <v>27</v>
      </c>
      <c r="S158">
        <f>IF('Intermediate+'!B94&gt;=$F$5,1,0)</f>
        <v>0</v>
      </c>
      <c r="T158">
        <f>IF('Intermediate+'!C94&gt;=$F$5,1,0)</f>
        <v>0</v>
      </c>
      <c r="U158">
        <f>IF('Intermediate+'!D94&gt;=$F$5,1,0)</f>
        <v>0</v>
      </c>
      <c r="V158">
        <f>IF('Intermediate+'!E94&gt;=$F$5,1,0)</f>
        <v>0</v>
      </c>
      <c r="W158">
        <f>IF('Intermediate+'!F94&gt;=$F$5,1,0)</f>
        <v>0</v>
      </c>
      <c r="X158">
        <f>IF('Intermediate+'!G94&gt;=$F$5,1,0)</f>
        <v>0</v>
      </c>
      <c r="Y158">
        <f>IF('Intermediate+'!H94&gt;=$F$5,1,0)</f>
        <v>0</v>
      </c>
      <c r="Z158">
        <f>IF('Intermediate+'!I94&gt;=$F$5,1,0)</f>
        <v>0</v>
      </c>
      <c r="AA158">
        <f>IF('Intermediate+'!J94&gt;=$F$5,1,0)</f>
        <v>0</v>
      </c>
      <c r="AB158">
        <f>IF('Intermediate+'!K94&gt;=$F$5,1,0)</f>
        <v>0</v>
      </c>
      <c r="AC158">
        <f>IF('Intermediate+'!L94&gt;=$F$5,1,0)</f>
        <v>0</v>
      </c>
      <c r="AD158">
        <f>IF('Intermediate+'!M94&gt;=$F$5,1,0)</f>
        <v>0</v>
      </c>
      <c r="AE158">
        <f>IF('Intermediate+'!N94&gt;=$F$5,1,0)</f>
        <v>0</v>
      </c>
      <c r="AF158">
        <f>IF('Intermediate+'!O94&gt;=$F$5,1,0)</f>
        <v>0</v>
      </c>
    </row>
    <row r="159" spans="1:32" x14ac:dyDescent="0.25">
      <c r="A159" t="s">
        <v>28</v>
      </c>
      <c r="B159">
        <f>IF('Intermediate+'!B95&lt;=$F$4,1,0)</f>
        <v>0</v>
      </c>
      <c r="C159">
        <f>IF('Intermediate+'!C95&lt;=$F$4,1,0)</f>
        <v>1</v>
      </c>
      <c r="D159">
        <f>IF('Intermediate+'!D95&lt;=$F$4,1,0)</f>
        <v>0</v>
      </c>
      <c r="E159">
        <f>IF('Intermediate+'!E95&lt;=$F$4,1,0)</f>
        <v>0</v>
      </c>
      <c r="F159">
        <f>IF('Intermediate+'!F95&lt;=$F$4,1,0)</f>
        <v>0</v>
      </c>
      <c r="G159">
        <f>IF('Intermediate+'!G95&lt;=$F$4,1,0)</f>
        <v>1</v>
      </c>
      <c r="H159">
        <f>IF('Intermediate+'!H95&lt;=$F$4,1,0)</f>
        <v>1</v>
      </c>
      <c r="I159">
        <f>IF('Intermediate+'!I95&lt;=$F$4,1,0)</f>
        <v>1</v>
      </c>
      <c r="J159">
        <f>IF('Intermediate+'!J95&lt;=$F$4,1,0)</f>
        <v>1</v>
      </c>
      <c r="K159">
        <f>IF('Intermediate+'!K95&lt;=$F$4,1,0)</f>
        <v>1</v>
      </c>
      <c r="L159">
        <f>IF('Intermediate+'!L95&lt;=$F$4,1,0)</f>
        <v>0</v>
      </c>
      <c r="M159">
        <f>IF('Intermediate+'!M95&lt;=$F$4,1,0)</f>
        <v>1</v>
      </c>
      <c r="N159">
        <f>IF('Intermediate+'!N95&lt;=$F$4,1,0)</f>
        <v>1</v>
      </c>
      <c r="O159">
        <f>IF('Intermediate+'!O95&lt;=$F$4,1,0)</f>
        <v>0</v>
      </c>
      <c r="R159" t="s">
        <v>28</v>
      </c>
      <c r="S159">
        <f>IF('Intermediate+'!B95&gt;=$F$5,1,0)</f>
        <v>1</v>
      </c>
      <c r="T159">
        <f>IF('Intermediate+'!C95&gt;=$F$5,1,0)</f>
        <v>0</v>
      </c>
      <c r="U159">
        <f>IF('Intermediate+'!D95&gt;=$F$5,1,0)</f>
        <v>1</v>
      </c>
      <c r="V159">
        <f>IF('Intermediate+'!E95&gt;=$F$5,1,0)</f>
        <v>1</v>
      </c>
      <c r="W159">
        <f>IF('Intermediate+'!F95&gt;=$F$5,1,0)</f>
        <v>0</v>
      </c>
      <c r="X159">
        <f>IF('Intermediate+'!G95&gt;=$F$5,1,0)</f>
        <v>0</v>
      </c>
      <c r="Y159">
        <f>IF('Intermediate+'!H95&gt;=$F$5,1,0)</f>
        <v>0</v>
      </c>
      <c r="Z159">
        <f>IF('Intermediate+'!I95&gt;=$F$5,1,0)</f>
        <v>0</v>
      </c>
      <c r="AA159">
        <f>IF('Intermediate+'!J95&gt;=$F$5,1,0)</f>
        <v>0</v>
      </c>
      <c r="AB159">
        <f>IF('Intermediate+'!K95&gt;=$F$5,1,0)</f>
        <v>0</v>
      </c>
      <c r="AC159">
        <f>IF('Intermediate+'!L95&gt;=$F$5,1,0)</f>
        <v>0</v>
      </c>
      <c r="AD159">
        <f>IF('Intermediate+'!M95&gt;=$F$5,1,0)</f>
        <v>0</v>
      </c>
      <c r="AE159">
        <f>IF('Intermediate+'!N95&gt;=$F$5,1,0)</f>
        <v>0</v>
      </c>
      <c r="AF159">
        <f>IF('Intermediate+'!O95&gt;=$F$5,1,0)</f>
        <v>1</v>
      </c>
    </row>
    <row r="160" spans="1:32" x14ac:dyDescent="0.25">
      <c r="A160" t="s">
        <v>29</v>
      </c>
      <c r="B160">
        <f>IF('Intermediate+'!B96&lt;=$F$4,1,0)</f>
        <v>0</v>
      </c>
      <c r="C160">
        <f>IF('Intermediate+'!C96&lt;=$F$4,1,0)</f>
        <v>0</v>
      </c>
      <c r="D160">
        <f>IF('Intermediate+'!D96&lt;=$F$4,1,0)</f>
        <v>0</v>
      </c>
      <c r="E160">
        <f>IF('Intermediate+'!E96&lt;=$F$4,1,0)</f>
        <v>0</v>
      </c>
      <c r="F160">
        <f>IF('Intermediate+'!F96&lt;=$F$4,1,0)</f>
        <v>0</v>
      </c>
      <c r="G160">
        <f>IF('Intermediate+'!G96&lt;=$F$4,1,0)</f>
        <v>1</v>
      </c>
      <c r="H160">
        <f>IF('Intermediate+'!H96&lt;=$F$4,1,0)</f>
        <v>1</v>
      </c>
      <c r="I160">
        <f>IF('Intermediate+'!I96&lt;=$F$4,1,0)</f>
        <v>1</v>
      </c>
      <c r="J160">
        <f>IF('Intermediate+'!J96&lt;=$F$4,1,0)</f>
        <v>1</v>
      </c>
      <c r="K160">
        <f>IF('Intermediate+'!K96&lt;=$F$4,1,0)</f>
        <v>1</v>
      </c>
      <c r="L160">
        <f>IF('Intermediate+'!L96&lt;=$F$4,1,0)</f>
        <v>0</v>
      </c>
      <c r="M160">
        <f>IF('Intermediate+'!M96&lt;=$F$4,1,0)</f>
        <v>0</v>
      </c>
      <c r="N160">
        <f>IF('Intermediate+'!N96&lt;=$F$4,1,0)</f>
        <v>1</v>
      </c>
      <c r="O160">
        <f>IF('Intermediate+'!O96&lt;=$F$4,1,0)</f>
        <v>0</v>
      </c>
      <c r="R160" t="s">
        <v>29</v>
      </c>
      <c r="S160">
        <f>IF('Intermediate+'!B96&gt;=$F$5,1,0)</f>
        <v>1</v>
      </c>
      <c r="T160">
        <f>IF('Intermediate+'!C96&gt;=$F$5,1,0)</f>
        <v>0</v>
      </c>
      <c r="U160">
        <f>IF('Intermediate+'!D96&gt;=$F$5,1,0)</f>
        <v>1</v>
      </c>
      <c r="V160">
        <f>IF('Intermediate+'!E96&gt;=$F$5,1,0)</f>
        <v>1</v>
      </c>
      <c r="W160">
        <f>IF('Intermediate+'!F96&gt;=$F$5,1,0)</f>
        <v>1</v>
      </c>
      <c r="X160">
        <f>IF('Intermediate+'!G96&gt;=$F$5,1,0)</f>
        <v>0</v>
      </c>
      <c r="Y160">
        <f>IF('Intermediate+'!H96&gt;=$F$5,1,0)</f>
        <v>0</v>
      </c>
      <c r="Z160">
        <f>IF('Intermediate+'!I96&gt;=$F$5,1,0)</f>
        <v>0</v>
      </c>
      <c r="AA160">
        <f>IF('Intermediate+'!J96&gt;=$F$5,1,0)</f>
        <v>0</v>
      </c>
      <c r="AB160">
        <f>IF('Intermediate+'!K96&gt;=$F$5,1,0)</f>
        <v>0</v>
      </c>
      <c r="AC160">
        <f>IF('Intermediate+'!L96&gt;=$F$5,1,0)</f>
        <v>1</v>
      </c>
      <c r="AD160">
        <f>IF('Intermediate+'!M96&gt;=$F$5,1,0)</f>
        <v>0</v>
      </c>
      <c r="AE160">
        <f>IF('Intermediate+'!N96&gt;=$F$5,1,0)</f>
        <v>0</v>
      </c>
      <c r="AF160">
        <f>IF('Intermediate+'!O96&gt;=$F$5,1,0)</f>
        <v>1</v>
      </c>
    </row>
    <row r="161" spans="1:32" x14ac:dyDescent="0.25">
      <c r="A161" t="s">
        <v>30</v>
      </c>
      <c r="B161">
        <f>IF('Intermediate+'!B97&lt;=$F$4,1,0)</f>
        <v>0</v>
      </c>
      <c r="C161">
        <f>IF('Intermediate+'!C97&lt;=$F$4,1,0)</f>
        <v>1</v>
      </c>
      <c r="D161">
        <f>IF('Intermediate+'!D97&lt;=$F$4,1,0)</f>
        <v>1</v>
      </c>
      <c r="E161">
        <f>IF('Intermediate+'!E97&lt;=$F$4,1,0)</f>
        <v>1</v>
      </c>
      <c r="F161">
        <f>IF('Intermediate+'!F97&lt;=$F$4,1,0)</f>
        <v>1</v>
      </c>
      <c r="G161">
        <f>IF('Intermediate+'!G97&lt;=$F$4,1,0)</f>
        <v>1</v>
      </c>
      <c r="H161">
        <f>IF('Intermediate+'!H97&lt;=$F$4,1,0)</f>
        <v>1</v>
      </c>
      <c r="I161">
        <f>IF('Intermediate+'!I97&lt;=$F$4,1,0)</f>
        <v>1</v>
      </c>
      <c r="J161">
        <f>IF('Intermediate+'!J97&lt;=$F$4,1,0)</f>
        <v>1</v>
      </c>
      <c r="K161">
        <f>IF('Intermediate+'!K97&lt;=$F$4,1,0)</f>
        <v>1</v>
      </c>
      <c r="L161">
        <f>IF('Intermediate+'!L97&lt;=$F$4,1,0)</f>
        <v>1</v>
      </c>
      <c r="M161">
        <f>IF('Intermediate+'!M97&lt;=$F$4,1,0)</f>
        <v>1</v>
      </c>
      <c r="N161">
        <f>IF('Intermediate+'!N97&lt;=$F$4,1,0)</f>
        <v>1</v>
      </c>
      <c r="O161">
        <f>IF('Intermediate+'!O97&lt;=$F$4,1,0)</f>
        <v>1</v>
      </c>
      <c r="R161" t="s">
        <v>30</v>
      </c>
      <c r="S161">
        <f>IF('Intermediate+'!B97&gt;=$F$5,1,0)</f>
        <v>0</v>
      </c>
      <c r="T161">
        <f>IF('Intermediate+'!C97&gt;=$F$5,1,0)</f>
        <v>0</v>
      </c>
      <c r="U161">
        <f>IF('Intermediate+'!D97&gt;=$F$5,1,0)</f>
        <v>0</v>
      </c>
      <c r="V161">
        <f>IF('Intermediate+'!E97&gt;=$F$5,1,0)</f>
        <v>0</v>
      </c>
      <c r="W161">
        <f>IF('Intermediate+'!F97&gt;=$F$5,1,0)</f>
        <v>0</v>
      </c>
      <c r="X161">
        <f>IF('Intermediate+'!G97&gt;=$F$5,1,0)</f>
        <v>0</v>
      </c>
      <c r="Y161">
        <f>IF('Intermediate+'!H97&gt;=$F$5,1,0)</f>
        <v>0</v>
      </c>
      <c r="Z161">
        <f>IF('Intermediate+'!I97&gt;=$F$5,1,0)</f>
        <v>0</v>
      </c>
      <c r="AA161">
        <f>IF('Intermediate+'!J97&gt;=$F$5,1,0)</f>
        <v>0</v>
      </c>
      <c r="AB161">
        <f>IF('Intermediate+'!K97&gt;=$F$5,1,0)</f>
        <v>0</v>
      </c>
      <c r="AC161">
        <f>IF('Intermediate+'!L97&gt;=$F$5,1,0)</f>
        <v>0</v>
      </c>
      <c r="AD161">
        <f>IF('Intermediate+'!M97&gt;=$F$5,1,0)</f>
        <v>0</v>
      </c>
      <c r="AE161">
        <f>IF('Intermediate+'!N97&gt;=$F$5,1,0)</f>
        <v>0</v>
      </c>
      <c r="AF161">
        <f>IF('Intermediate+'!O97&gt;=$F$5,1,0)</f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21481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Intermediate+</vt:lpstr>
      <vt:lpstr>Electre+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Silva</dc:creator>
  <dc:description/>
  <cp:lastModifiedBy>Luis Silva</cp:lastModifiedBy>
  <cp:revision>322</cp:revision>
  <dcterms:created xsi:type="dcterms:W3CDTF">2022-05-29T07:07:23Z</dcterms:created>
  <dcterms:modified xsi:type="dcterms:W3CDTF">2023-06-06T15:58:22Z</dcterms:modified>
  <dc:language>en-US</dc:language>
</cp:coreProperties>
</file>