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react/realan-soft/"/>
    </mc:Choice>
  </mc:AlternateContent>
  <xr:revisionPtr revIDLastSave="0" documentId="13_ncr:1_{2FF67312-24FE-564C-909F-D0101C4C1FD3}" xr6:coauthVersionLast="45" xr6:coauthVersionMax="45" xr10:uidLastSave="{00000000-0000-0000-0000-000000000000}"/>
  <bookViews>
    <workbookView xWindow="0" yWindow="460" windowWidth="28520" windowHeight="15760" activeTab="4" xr2:uid="{07A1F0E7-1F31-DA42-BB51-560F7E47B19B}"/>
  </bookViews>
  <sheets>
    <sheet name="Лист1" sheetId="1" r:id="rId1"/>
    <sheet name="persons" sheetId="2" r:id="rId2"/>
    <sheet name="firms" sheetId="3" r:id="rId3"/>
    <sheet name="shops" sheetId="4" r:id="rId4"/>
    <sheet name="orders" sheetId="6" r:id="rId5"/>
    <sheet name="Лист8" sheetId="8" r:id="rId6"/>
    <sheet name="Лист2" sheetId="9" r:id="rId7"/>
    <sheet name="customers" sheetId="5" r:id="rId8"/>
    <sheet name="todos" sheetId="7" r:id="rId9"/>
  </sheets>
  <definedNames>
    <definedName name="_xlnm._FilterDatabase" localSheetId="5" hidden="1">Лист8!$A$1:$B$17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J13" i="4"/>
  <c r="P13" i="4" s="1"/>
  <c r="J6" i="4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6" i="3"/>
  <c r="J7" i="2"/>
  <c r="J8" i="2"/>
  <c r="J9" i="2"/>
  <c r="J10" i="2"/>
  <c r="J11" i="2"/>
  <c r="J12" i="2"/>
  <c r="J13" i="2"/>
  <c r="J14" i="2"/>
  <c r="J15" i="2"/>
  <c r="J16" i="2"/>
  <c r="J6" i="2"/>
  <c r="J7" i="6"/>
  <c r="J8" i="6"/>
  <c r="J9" i="6"/>
  <c r="P9" i="6" s="1"/>
  <c r="J10" i="6"/>
  <c r="J11" i="6"/>
  <c r="J12" i="6"/>
  <c r="J13" i="6"/>
  <c r="J14" i="6"/>
  <c r="J15" i="6"/>
  <c r="J16" i="6"/>
  <c r="J17" i="6"/>
  <c r="P17" i="6" s="1"/>
  <c r="J18" i="6"/>
  <c r="J19" i="6"/>
  <c r="J6" i="6"/>
  <c r="P16" i="6"/>
  <c r="P6" i="6"/>
  <c r="P19" i="6"/>
  <c r="O19" i="6"/>
  <c r="N19" i="6"/>
  <c r="P18" i="6"/>
  <c r="O18" i="6"/>
  <c r="N18" i="6"/>
  <c r="O17" i="6"/>
  <c r="N17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O9" i="6"/>
  <c r="N9" i="6"/>
  <c r="P8" i="6"/>
  <c r="O8" i="6"/>
  <c r="N8" i="6"/>
  <c r="P7" i="6"/>
  <c r="O7" i="6"/>
  <c r="N7" i="6"/>
  <c r="O6" i="6"/>
  <c r="N6" i="6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6" i="3"/>
  <c r="N7" i="2"/>
  <c r="N8" i="2"/>
  <c r="N9" i="2"/>
  <c r="N10" i="2"/>
  <c r="N11" i="2"/>
  <c r="N12" i="2"/>
  <c r="N13" i="2"/>
  <c r="N14" i="2"/>
  <c r="N15" i="2"/>
  <c r="N16" i="2"/>
  <c r="N6" i="2"/>
  <c r="O7" i="2"/>
  <c r="O8" i="2"/>
  <c r="O9" i="2"/>
  <c r="O10" i="2"/>
  <c r="O11" i="2"/>
  <c r="O12" i="2"/>
  <c r="O13" i="2"/>
  <c r="O14" i="2"/>
  <c r="O15" i="2"/>
  <c r="O16" i="2"/>
  <c r="O6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6" i="3"/>
  <c r="P7" i="2" l="1"/>
  <c r="P8" i="2"/>
  <c r="P9" i="2"/>
  <c r="P10" i="2"/>
  <c r="P11" i="2"/>
  <c r="P12" i="2"/>
  <c r="P13" i="2"/>
  <c r="P14" i="2"/>
  <c r="P15" i="2"/>
  <c r="P16" i="2"/>
  <c r="P6" i="2"/>
</calcChain>
</file>

<file path=xl/sharedStrings.xml><?xml version="1.0" encoding="utf-8"?>
<sst xmlns="http://schemas.openxmlformats.org/spreadsheetml/2006/main" count="981" uniqueCount="257">
  <si>
    <t>Tables</t>
  </si>
  <si>
    <t>customers</t>
  </si>
  <si>
    <t>delivery</t>
  </si>
  <si>
    <t>orders</t>
  </si>
  <si>
    <t>persons</t>
  </si>
  <si>
    <t>shops</t>
  </si>
  <si>
    <t>todos</t>
  </si>
  <si>
    <t>users</t>
  </si>
  <si>
    <t>firms</t>
  </si>
  <si>
    <t xml:space="preserve"> </t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</si>
  <si>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nextval('customers_id_seq'::regclass)</t>
    </r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</si>
  <si>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nextval('delivery_id_seq'::regclass)</t>
    </r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</si>
  <si>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nextval('firms_id_seq'::regclass)</t>
    </r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</si>
  <si>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nextval('orders_id_seq'::regclass)</t>
    </r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</si>
  <si>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nextval('persons_id_seq'::regclass)</t>
    </r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</si>
  <si>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nextval('shops_id_seq'::regclass)</t>
    </r>
  </si>
  <si>
    <r>
      <t>todo_id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primary key, unique, default: nextval('todos_todo_id_seq'::regclass)</t>
    </r>
  </si>
  <si>
    <r>
      <t>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primary key, unique</t>
    </r>
  </si>
  <si>
    <r>
      <t>name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</si>
  <si>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name_short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</si>
  <si>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date_in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timestamp with time zone, default: now()</t>
    </r>
  </si>
  <si>
    <r>
      <t>surname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</si>
  <si>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name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default: 'Основной магазин'::text</t>
    </r>
  </si>
  <si>
    <r>
      <t>todo_text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</si>
  <si>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town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</si>
  <si>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address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</si>
  <si>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name_full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</si>
  <si>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date_out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timestamp with time zone, nullable, default: now()</t>
    </r>
  </si>
  <si>
    <r>
      <t>todo_mark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boolean</t>
    </r>
  </si>
  <si>
    <r>
      <t>created_at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timestamp with time zone, default: now()</t>
    </r>
  </si>
  <si>
    <r>
      <t>delivery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</si>
  <si>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phone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</si>
  <si>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middle_name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</si>
  <si>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todo_user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</si>
  <si>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last_seen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timestamp with time zone, nullable</t>
    </r>
  </si>
  <si>
    <r>
      <t>firms_ids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ARRAY, nullable</t>
    </r>
  </si>
  <si>
    <r>
      <t>contact_id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</si>
  <si>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inn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numeric, nullable</t>
    </r>
  </si>
  <si>
    <r>
      <t>delivery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</si>
  <si>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name_in_mail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</si>
  <si>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shops_ids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ARRAY, nullable</t>
    </r>
  </si>
  <si>
    <r>
      <t>site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</si>
  <si>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kpp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numeric, nullable</t>
    </r>
  </si>
  <si>
    <r>
      <t>customer_id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</si>
  <si>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tags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</t>
    </r>
  </si>
  <si>
    <r>
      <t>persons_ids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ARRAY, nullable</t>
    </r>
  </si>
  <si>
    <r>
      <t>okpo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numeric, nullable</t>
    </r>
  </si>
  <si>
    <r>
      <t>customer_shop_id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</si>
  <si>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email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</si>
  <si>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firm_id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</si>
  <si>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birthday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date, nullable</t>
    </r>
  </si>
  <si>
    <r>
      <t>our_firm_id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</si>
  <si>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gender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boolean</t>
    </r>
  </si>
  <si>
    <r>
      <t>contact_person_id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</si>
  <si>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bank_data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</si>
  <si>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delivery_id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</si>
  <si>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type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</si>
  <si>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agreement_data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</si>
  <si>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packing_note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</si>
  <si>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tags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text, nullable</t>
    </r>
  </si>
  <si>
    <r>
      <t>consignee_firm_id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</si>
  <si>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consignee_person_id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</si>
  <si>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director_id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integer, nullable</t>
    </r>
  </si>
  <si>
    <r>
      <t>discount</t>
    </r>
    <r>
      <rPr>
        <sz val="10"/>
        <rFont val="Calibri"/>
        <family val="2"/>
        <scheme val="minor"/>
      </rPr>
      <t> - </t>
    </r>
    <r>
      <rPr>
        <i/>
        <sz val="10"/>
        <rFont val="Calibri"/>
        <family val="2"/>
        <scheme val="minor"/>
      </rPr>
      <t>numeric, default: 0</t>
    </r>
  </si>
  <si>
    <t>id</t>
  </si>
  <si>
    <t>todo_id</t>
  </si>
  <si>
    <t>name</t>
  </si>
  <si>
    <t>name_short</t>
  </si>
  <si>
    <t>date_in</t>
  </si>
  <si>
    <t>surname</t>
  </si>
  <si>
    <t>todo_text</t>
  </si>
  <si>
    <t>address</t>
  </si>
  <si>
    <t>name_full</t>
  </si>
  <si>
    <t>date_out</t>
  </si>
  <si>
    <t>town</t>
  </si>
  <si>
    <t>todo_mark</t>
  </si>
  <si>
    <t>created_at</t>
  </si>
  <si>
    <t>phone</t>
  </si>
  <si>
    <t>middle_name</t>
  </si>
  <si>
    <t>todo_user</t>
  </si>
  <si>
    <t>last_seen</t>
  </si>
  <si>
    <t>contact_id</t>
  </si>
  <si>
    <t>inn</t>
  </si>
  <si>
    <t>name_in_mail</t>
  </si>
  <si>
    <t>site</t>
  </si>
  <si>
    <t>kpp</t>
  </si>
  <si>
    <t>customer_id</t>
  </si>
  <si>
    <t>tags</t>
  </si>
  <si>
    <t>okpo</t>
  </si>
  <si>
    <t>customer_shop_id</t>
  </si>
  <si>
    <t>email</t>
  </si>
  <si>
    <t>firms_ids</t>
  </si>
  <si>
    <t>firm_id</t>
  </si>
  <si>
    <t>birthday</t>
  </si>
  <si>
    <t>our_firm_id</t>
  </si>
  <si>
    <t>gender</t>
  </si>
  <si>
    <t>contact_person_id</t>
  </si>
  <si>
    <t>bank_data</t>
  </si>
  <si>
    <t>delivery_id</t>
  </si>
  <si>
    <t>type</t>
  </si>
  <si>
    <t>agreement_data</t>
  </si>
  <si>
    <t>packing_note</t>
  </si>
  <si>
    <t>consignee_firm_id</t>
  </si>
  <si>
    <t>consignee_person_id</t>
  </si>
  <si>
    <t>director_id</t>
  </si>
  <si>
    <t>discount</t>
  </si>
  <si>
    <t>Edit</t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</si>
  <si>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</si>
  <si>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nextval('persons_id_seq'::regclass)</t>
    </r>
  </si>
  <si>
    <r>
      <t>surname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</si>
  <si>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middle_name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</si>
  <si>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name_in_mail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</si>
  <si>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</si>
  <si>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email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</si>
  <si>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birthday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date, nullable</t>
    </r>
  </si>
  <si>
    <r>
      <t>gender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</t>
    </r>
  </si>
  <si>
    <r>
      <t>address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</si>
  <si>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type_id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</si>
  <si>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t>type_id</t>
  </si>
  <si>
    <r>
      <t>type_id</t>
    </r>
    <r>
      <rPr>
        <sz val="10"/>
        <color rgb="FF4D4D4D"/>
        <rFont val="Gudea"/>
      </rPr>
      <t> - </t>
    </r>
    <r>
      <rPr>
        <i/>
        <sz val="10"/>
        <color rgb="FF4D4D4D"/>
        <rFont val="Gudea"/>
      </rPr>
      <t>integer, nullable</t>
    </r>
  </si>
  <si>
    <t>Название поля/столбца</t>
  </si>
  <si>
    <t>Полное название</t>
  </si>
  <si>
    <t>text</t>
  </si>
  <si>
    <t>boolean</t>
  </si>
  <si>
    <t>integer</t>
  </si>
  <si>
    <t>date</t>
  </si>
  <si>
    <t>nullable</t>
  </si>
  <si>
    <r>
      <t>Header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"Телефон"</t>
    </r>
    <r>
      <rPr>
        <sz val="12"/>
        <color rgb="FF000000"/>
        <rFont val="Menlo"/>
        <family val="2"/>
      </rPr>
      <t>,</t>
    </r>
  </si>
  <si>
    <r>
      <t>accessor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"phone"</t>
    </r>
    <r>
      <rPr>
        <sz val="12"/>
        <color rgb="FF000000"/>
        <rFont val="Menlo"/>
        <family val="2"/>
      </rPr>
      <t>,</t>
    </r>
  </si>
  <si>
    <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"text"</t>
    </r>
    <r>
      <rPr>
        <sz val="12"/>
        <color rgb="FF000000"/>
        <rFont val="Menlo"/>
        <family val="2"/>
      </rPr>
      <t>,</t>
    </r>
  </si>
  <si>
    <r>
      <t>required</t>
    </r>
    <r>
      <rPr>
        <sz val="12"/>
        <color rgb="FF000000"/>
        <rFont val="Menlo"/>
        <family val="2"/>
      </rPr>
      <t xml:space="preserve">: </t>
    </r>
    <r>
      <rPr>
        <sz val="12"/>
        <color rgb="FF0000FF"/>
        <rFont val="Menlo"/>
        <family val="2"/>
      </rPr>
      <t>false</t>
    </r>
    <r>
      <rPr>
        <sz val="12"/>
        <color rgb="FF000000"/>
        <rFont val="Menlo"/>
        <family val="2"/>
      </rPr>
      <t>,</t>
    </r>
  </si>
  <si>
    <r>
      <t>initialState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""</t>
    </r>
    <r>
      <rPr>
        <sz val="12"/>
        <color rgb="FF000000"/>
        <rFont val="Menlo"/>
        <family val="2"/>
      </rPr>
      <t>,</t>
    </r>
  </si>
  <si>
    <r>
      <t>id - </t>
    </r>
    <r>
      <rPr>
        <i/>
        <sz val="12"/>
        <color rgb="FF4D4D4D"/>
        <rFont val="Arial"/>
        <family val="2"/>
      </rPr>
      <t>integer, primary key, unique, default: nextval('persons_id_seq'::regclass)</t>
    </r>
  </si>
  <si>
    <r>
      <t>surname - </t>
    </r>
    <r>
      <rPr>
        <i/>
        <sz val="12"/>
        <color rgb="FF4D4D4D"/>
        <rFont val="Arial"/>
        <family val="2"/>
      </rPr>
      <t>text, nullable</t>
    </r>
  </si>
  <si>
    <r>
      <t>name - </t>
    </r>
    <r>
      <rPr>
        <i/>
        <sz val="12"/>
        <color rgb="FF4D4D4D"/>
        <rFont val="Arial"/>
        <family val="2"/>
      </rPr>
      <t>text</t>
    </r>
  </si>
  <si>
    <r>
      <t>middle_name - </t>
    </r>
    <r>
      <rPr>
        <i/>
        <sz val="12"/>
        <color rgb="FF4D4D4D"/>
        <rFont val="Arial"/>
        <family val="2"/>
      </rPr>
      <t>text, nullable</t>
    </r>
  </si>
  <si>
    <r>
      <t>name_in_mail - </t>
    </r>
    <r>
      <rPr>
        <i/>
        <sz val="12"/>
        <color rgb="FF4D4D4D"/>
        <rFont val="Arial"/>
        <family val="2"/>
      </rPr>
      <t>text</t>
    </r>
  </si>
  <si>
    <r>
      <t>phone - </t>
    </r>
    <r>
      <rPr>
        <i/>
        <sz val="12"/>
        <color rgb="FF4D4D4D"/>
        <rFont val="Arial"/>
        <family val="2"/>
      </rPr>
      <t>text, nullable</t>
    </r>
  </si>
  <si>
    <r>
      <t>email - </t>
    </r>
    <r>
      <rPr>
        <i/>
        <sz val="12"/>
        <color rgb="FF4D4D4D"/>
        <rFont val="Arial"/>
        <family val="2"/>
      </rPr>
      <t>text, nullable</t>
    </r>
  </si>
  <si>
    <r>
      <t>birthday - </t>
    </r>
    <r>
      <rPr>
        <i/>
        <sz val="12"/>
        <color rgb="FF4D4D4D"/>
        <rFont val="Arial"/>
        <family val="2"/>
      </rPr>
      <t>date, nullable</t>
    </r>
  </si>
  <si>
    <r>
      <t>gender - </t>
    </r>
    <r>
      <rPr>
        <i/>
        <sz val="12"/>
        <color rgb="FF4D4D4D"/>
        <rFont val="Arial"/>
        <family val="2"/>
      </rPr>
      <t>boolean</t>
    </r>
  </si>
  <si>
    <r>
      <t>address - </t>
    </r>
    <r>
      <rPr>
        <i/>
        <sz val="12"/>
        <color rgb="FF4D4D4D"/>
        <rFont val="Arial"/>
        <family val="2"/>
      </rPr>
      <t>text, nullable</t>
    </r>
  </si>
  <si>
    <r>
      <t>type_id - </t>
    </r>
    <r>
      <rPr>
        <i/>
        <sz val="12"/>
        <color rgb="FF4D4D4D"/>
        <rFont val="Arial"/>
        <family val="2"/>
      </rPr>
      <t>integer, nullable</t>
    </r>
  </si>
  <si>
    <t>Фамилия</t>
  </si>
  <si>
    <t>Имя</t>
  </si>
  <si>
    <t>Отчество</t>
  </si>
  <si>
    <t>Имя в мейл</t>
  </si>
  <si>
    <t>Телефон</t>
  </si>
  <si>
    <t>Email</t>
  </si>
  <si>
    <t>ДР</t>
  </si>
  <si>
    <t>Адрес</t>
  </si>
  <si>
    <t>Тип контакта</t>
  </si>
  <si>
    <t>true</t>
  </si>
  <si>
    <t>false</t>
  </si>
  <si>
    <t>Таблица</t>
  </si>
  <si>
    <t>Символы для вставки --&gt;</t>
  </si>
  <si>
    <r>
      <t>Header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"Контакты"</t>
    </r>
    <r>
      <rPr>
        <sz val="12"/>
        <color rgb="FF000000"/>
        <rFont val="Menlo"/>
        <family val="2"/>
      </rPr>
      <t>,</t>
    </r>
  </si>
  <si>
    <r>
      <t>accessor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"contact_id"</t>
    </r>
    <r>
      <rPr>
        <sz val="12"/>
        <color rgb="FF000000"/>
        <rFont val="Menlo"/>
        <family val="2"/>
      </rPr>
      <t>,</t>
    </r>
  </si>
  <si>
    <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"select"</t>
    </r>
    <r>
      <rPr>
        <sz val="12"/>
        <color rgb="FF000000"/>
        <rFont val="Menlo"/>
        <family val="2"/>
      </rPr>
      <t>,</t>
    </r>
  </si>
  <si>
    <r>
      <t>selectorSetting</t>
    </r>
    <r>
      <rPr>
        <sz val="12"/>
        <color rgb="FF000000"/>
        <rFont val="Menlo"/>
        <family val="2"/>
      </rPr>
      <t>: {</t>
    </r>
  </si>
  <si>
    <r>
      <t>showInItem</t>
    </r>
    <r>
      <rPr>
        <sz val="12"/>
        <color rgb="FF000000"/>
        <rFont val="Menlo"/>
        <family val="2"/>
      </rPr>
      <t>: [</t>
    </r>
    <r>
      <rPr>
        <sz val="12"/>
        <color rgb="FFA31515"/>
        <rFont val="Menlo"/>
        <family val="2"/>
      </rPr>
      <t>"name"</t>
    </r>
    <r>
      <rPr>
        <sz val="12"/>
        <color rgb="FF000000"/>
        <rFont val="Menlo"/>
        <family val="2"/>
      </rPr>
      <t xml:space="preserve">, </t>
    </r>
    <r>
      <rPr>
        <sz val="12"/>
        <color rgb="FFA31515"/>
        <rFont val="Menlo"/>
        <family val="2"/>
      </rPr>
      <t>"surname"</t>
    </r>
    <r>
      <rPr>
        <sz val="12"/>
        <color rgb="FF000000"/>
        <rFont val="Menlo"/>
        <family val="2"/>
      </rPr>
      <t xml:space="preserve">, </t>
    </r>
    <r>
      <rPr>
        <sz val="12"/>
        <color rgb="FFA31515"/>
        <rFont val="Menlo"/>
        <family val="2"/>
      </rPr>
      <t>"phone"</t>
    </r>
    <r>
      <rPr>
        <sz val="12"/>
        <color rgb="FF000000"/>
        <rFont val="Menlo"/>
        <family val="2"/>
      </rPr>
      <t xml:space="preserve">], </t>
    </r>
    <r>
      <rPr>
        <sz val="12"/>
        <color rgb="FF008000"/>
        <rFont val="Menlo"/>
        <family val="2"/>
      </rPr>
      <t xml:space="preserve">//какие значения показывать в selector item </t>
    </r>
  </si>
  <si>
    <t>},</t>
  </si>
  <si>
    <t xml:space="preserve">Header: </t>
  </si>
  <si>
    <t xml:space="preserve">accessor: </t>
  </si>
  <si>
    <t xml:space="preserve">type: </t>
  </si>
  <si>
    <t xml:space="preserve">required: </t>
  </si>
  <si>
    <t xml:space="preserve">initialState: </t>
  </si>
  <si>
    <t>""</t>
  </si>
  <si>
    <t xml:space="preserve">show: </t>
  </si>
  <si>
    <t>select</t>
  </si>
  <si>
    <t>Тип инпута</t>
  </si>
  <si>
    <t>Прочие поля</t>
  </si>
  <si>
    <t>Нужны ли значение в БД</t>
  </si>
  <si>
    <t>Начальное значение в форме</t>
  </si>
  <si>
    <t>Заголовок поля в таблице/диалоге</t>
  </si>
  <si>
    <t>Показывать ли в диалоге. Нужно как-то и в таблице сделать</t>
  </si>
  <si>
    <t>Название поля в БД, для таблицы и диалога</t>
  </si>
  <si>
    <t>Тип поля в БД</t>
  </si>
  <si>
    <t>На выходе</t>
  </si>
  <si>
    <t>{</t>
  </si>
  <si>
    <r>
      <t>Header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"id"</t>
    </r>
    <r>
      <rPr>
        <sz val="12"/>
        <color rgb="FF000000"/>
        <rFont val="Menlo"/>
        <family val="2"/>
      </rPr>
      <t xml:space="preserve">, </t>
    </r>
    <r>
      <rPr>
        <sz val="12"/>
        <color rgb="FF008000"/>
        <rFont val="Menlo"/>
        <family val="2"/>
      </rPr>
      <t>// to input label too</t>
    </r>
  </si>
  <si>
    <r>
      <t>accessor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"id"</t>
    </r>
    <r>
      <rPr>
        <sz val="12"/>
        <color rgb="FF000000"/>
        <rFont val="Menlo"/>
        <family val="2"/>
      </rPr>
      <t>,</t>
    </r>
  </si>
  <si>
    <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"integer"</t>
    </r>
    <r>
      <rPr>
        <sz val="12"/>
        <color rgb="FF000000"/>
        <rFont val="Menlo"/>
        <family val="2"/>
      </rPr>
      <t>,</t>
    </r>
  </si>
  <si>
    <r>
      <t>required</t>
    </r>
    <r>
      <rPr>
        <sz val="12"/>
        <color rgb="FF000000"/>
        <rFont val="Menlo"/>
        <family val="2"/>
      </rPr>
      <t xml:space="preserve">: </t>
    </r>
    <r>
      <rPr>
        <sz val="12"/>
        <color rgb="FF0000FF"/>
        <rFont val="Menlo"/>
        <family val="2"/>
      </rPr>
      <t>true</t>
    </r>
    <r>
      <rPr>
        <sz val="12"/>
        <color rgb="FF000000"/>
        <rFont val="Menlo"/>
        <family val="2"/>
      </rPr>
      <t>,</t>
    </r>
  </si>
  <si>
    <r>
      <t>show</t>
    </r>
    <r>
      <rPr>
        <sz val="12"/>
        <color rgb="FF000000"/>
        <rFont val="Menlo"/>
        <family val="2"/>
      </rPr>
      <t xml:space="preserve">: </t>
    </r>
    <r>
      <rPr>
        <sz val="12"/>
        <color rgb="FF0000FF"/>
        <rFont val="Menlo"/>
        <family val="2"/>
      </rPr>
      <t>false</t>
    </r>
    <r>
      <rPr>
        <sz val="12"/>
        <color rgb="FF000000"/>
        <rFont val="Menlo"/>
        <family val="2"/>
      </rPr>
      <t>,</t>
    </r>
  </si>
  <si>
    <r>
      <t>Header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"Название"</t>
    </r>
    <r>
      <rPr>
        <sz val="12"/>
        <color rgb="FF000000"/>
        <rFont val="Menlo"/>
        <family val="2"/>
      </rPr>
      <t>,</t>
    </r>
  </si>
  <si>
    <r>
      <t>accessor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"name"</t>
    </r>
    <r>
      <rPr>
        <sz val="12"/>
        <color rgb="FF000000"/>
        <rFont val="Menlo"/>
        <family val="2"/>
      </rPr>
      <t>,</t>
    </r>
  </si>
  <si>
    <t>"</t>
  </si>
  <si>
    <t xml:space="preserve">", </t>
  </si>
  <si>
    <t xml:space="preserve">, </t>
  </si>
  <si>
    <r>
      <t>selectorSetting: {arrData</t>
    </r>
    <r>
      <rPr>
        <sz val="12"/>
        <color rgb="FF000000"/>
        <rFont val="Menlo"/>
        <family val="2"/>
      </rPr>
      <t xml:space="preserve">: </t>
    </r>
    <r>
      <rPr>
        <sz val="12"/>
        <color rgb="FF0070C1"/>
        <rFont val="Menlo"/>
        <family val="2"/>
      </rPr>
      <t>data</t>
    </r>
    <r>
      <rPr>
        <sz val="12"/>
        <color rgb="FF000000"/>
        <rFont val="Menlo"/>
        <family val="2"/>
      </rPr>
      <t>.type_person,</t>
    </r>
    <r>
      <rPr>
        <sz val="12"/>
        <color rgb="FF001080"/>
        <rFont val="Menlo"/>
        <family val="2"/>
      </rPr>
      <t xml:space="preserve"> inputLabelText: "Тип контакта", showInItem: ["description"], },</t>
    </r>
  </si>
  <si>
    <t>checkbox</t>
  </si>
  <si>
    <t>Муж/Жен</t>
  </si>
  <si>
    <t>id - initialState убрать</t>
  </si>
  <si>
    <t>Обязательное</t>
  </si>
  <si>
    <t>numeric</t>
  </si>
  <si>
    <t>Короткое название</t>
  </si>
  <si>
    <t>Длинное название</t>
  </si>
  <si>
    <t>ИНН</t>
  </si>
  <si>
    <t>КПП</t>
  </si>
  <si>
    <t>ОКПО</t>
  </si>
  <si>
    <t>телефон</t>
  </si>
  <si>
    <t>Сайт</t>
  </si>
  <si>
    <t>Банковские реквизиты</t>
  </si>
  <si>
    <t>Тэги</t>
  </si>
  <si>
    <t>Тип</t>
  </si>
  <si>
    <t>Директор</t>
  </si>
  <si>
    <t>Скидка</t>
  </si>
  <si>
    <t>Наша фирма</t>
  </si>
  <si>
    <t>Реквизиты договора</t>
  </si>
  <si>
    <t>_set</t>
  </si>
  <si>
    <t>in update mutation</t>
  </si>
  <si>
    <t>String</t>
  </si>
  <si>
    <t>Int!</t>
  </si>
  <si>
    <t>Int</t>
  </si>
  <si>
    <t>String!</t>
  </si>
  <si>
    <t>timestamptz</t>
  </si>
  <si>
    <t>Boolean!</t>
  </si>
  <si>
    <t>type def</t>
  </si>
  <si>
    <t>Hasura type def</t>
  </si>
  <si>
    <t>numeric!</t>
  </si>
  <si>
    <t>ARRAY</t>
  </si>
  <si>
    <t>Название</t>
  </si>
  <si>
    <t>Город</t>
  </si>
  <si>
    <t>Контакт</t>
  </si>
  <si>
    <t>Фирмы</t>
  </si>
  <si>
    <t>Фирма</t>
  </si>
  <si>
    <t>int2vector</t>
  </si>
  <si>
    <t>timestamp with time zone</t>
  </si>
  <si>
    <t>timestamptz!</t>
  </si>
  <si>
    <t>Дата размещения</t>
  </si>
  <si>
    <t>Дата отгрузки</t>
  </si>
  <si>
    <t>ТК</t>
  </si>
  <si>
    <t>Заказчик</t>
  </si>
  <si>
    <t>Магазин заказчика</t>
  </si>
  <si>
    <t>Доки на фирму</t>
  </si>
  <si>
    <t>От какой нашей фирмы доки</t>
  </si>
  <si>
    <t>Контактное лицо</t>
  </si>
  <si>
    <t>ТК id</t>
  </si>
  <si>
    <t>ЖУ</t>
  </si>
  <si>
    <t>Получатель (фирма)</t>
  </si>
  <si>
    <t>Получатель ЧЛ</t>
  </si>
  <si>
    <r>
      <t>new</t>
    </r>
    <r>
      <rPr>
        <sz val="12"/>
        <color rgb="FF000000"/>
        <rFont val="Menlo"/>
        <family val="2"/>
      </rPr>
      <t xml:space="preserve"> </t>
    </r>
    <r>
      <rPr>
        <sz val="12"/>
        <color rgb="FF267F99"/>
        <rFont val="Menlo"/>
        <family val="2"/>
      </rPr>
      <t>Date</t>
    </r>
    <r>
      <rPr>
        <sz val="12"/>
        <color rgb="FF000000"/>
        <rFont val="Menlo"/>
        <family val="2"/>
      </rPr>
      <t>()</t>
    </r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</si>
  <si>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nextval('orders_id_seq'::regclass)</t>
    </r>
  </si>
  <si>
    <r>
      <t>date_in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</si>
  <si>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date_out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nullable, default: now()</t>
    </r>
  </si>
  <si>
    <r>
      <t>town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</si>
  <si>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delivery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</si>
  <si>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</si>
  <si>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customer_shop_id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</si>
  <si>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</si>
  <si>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</si>
  <si>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contact_person_id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</si>
  <si>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delivery_id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</si>
  <si>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packing_note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</si>
  <si>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</si>
  <si>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consignee_person_id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</si>
</sst>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4D4D4D"/>
      <name val="Gudea"/>
    </font>
    <font>
      <b/>
      <sz val="14"/>
      <color rgb="FF4D4D4D"/>
      <name val="Gudea"/>
    </font>
    <font>
      <i/>
      <sz val="14"/>
      <color rgb="FF4D4D4D"/>
      <name val="Gudea"/>
    </font>
    <font>
      <b/>
      <sz val="10"/>
      <color rgb="FF4D4D4D"/>
      <name val="Gudea"/>
    </font>
    <font>
      <sz val="10"/>
      <color rgb="FF4D4D4D"/>
      <name val="Gudea"/>
    </font>
    <font>
      <i/>
      <sz val="10"/>
      <color rgb="FF4D4D4D"/>
      <name val="Gudea"/>
    </font>
    <font>
      <sz val="12"/>
      <color rgb="FF000000"/>
      <name val="Menlo"/>
      <family val="2"/>
    </font>
    <font>
      <sz val="12"/>
      <color rgb="FF001080"/>
      <name val="Menlo"/>
      <family val="2"/>
    </font>
    <font>
      <sz val="12"/>
      <color rgb="FFA31515"/>
      <name val="Menlo"/>
      <family val="2"/>
    </font>
    <font>
      <sz val="12"/>
      <color rgb="FF0000FF"/>
      <name val="Menlo"/>
      <family val="2"/>
    </font>
    <font>
      <sz val="12"/>
      <color rgb="FF4D4D4D"/>
      <name val="Arial"/>
      <family val="2"/>
    </font>
    <font>
      <i/>
      <sz val="12"/>
      <color rgb="FF4D4D4D"/>
      <name val="Arial"/>
      <family val="2"/>
    </font>
    <font>
      <sz val="12"/>
      <color theme="1"/>
      <name val="Arial"/>
      <family val="2"/>
    </font>
    <font>
      <sz val="12"/>
      <color rgb="FF0070C1"/>
      <name val="Menlo"/>
      <family val="2"/>
    </font>
    <font>
      <sz val="12"/>
      <color rgb="FF008000"/>
      <name val="Menlo"/>
      <family val="2"/>
    </font>
    <font>
      <sz val="12"/>
      <color rgb="FF267F99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10" fillId="0" borderId="0" xfId="0" applyFont="1"/>
    <xf numFmtId="0" fontId="8" fillId="0" borderId="1" xfId="0" applyFont="1" applyBorder="1"/>
    <xf numFmtId="0" fontId="8" fillId="0" borderId="0" xfId="0" applyFont="1"/>
    <xf numFmtId="0" fontId="12" fillId="0" borderId="0" xfId="0" applyFont="1"/>
    <xf numFmtId="0" fontId="11" fillId="0" borderId="0" xfId="0" applyFont="1"/>
    <xf numFmtId="0" fontId="14" fillId="0" borderId="0" xfId="0" applyFont="1"/>
    <xf numFmtId="0" fontId="18" fillId="0" borderId="0" xfId="0" applyFont="1"/>
    <xf numFmtId="0" fontId="21" fillId="0" borderId="0" xfId="0" applyFont="1"/>
    <xf numFmtId="0" fontId="23" fillId="0" borderId="0" xfId="0" applyFont="1"/>
    <xf numFmtId="0" fontId="17" fillId="0" borderId="0" xfId="0" applyFont="1"/>
    <xf numFmtId="0" fontId="19" fillId="0" borderId="0" xfId="0" applyFont="1"/>
    <xf numFmtId="0" fontId="7" fillId="0" borderId="0" xfId="0" applyFont="1" applyBorder="1"/>
    <xf numFmtId="0" fontId="23" fillId="0" borderId="0" xfId="0" applyFont="1" applyFill="1" applyBorder="1"/>
    <xf numFmtId="0" fontId="2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6FEC-61FC-064D-918E-3943ED98FC00}">
  <dimension ref="A1:Q42"/>
  <sheetViews>
    <sheetView workbookViewId="0">
      <selection activeCell="D2" sqref="D2:D15"/>
    </sheetView>
  </sheetViews>
  <sheetFormatPr baseColWidth="10" defaultRowHeight="16"/>
  <cols>
    <col min="1" max="7" width="16.6640625" style="3" customWidth="1"/>
    <col min="8" max="8" width="16.5" style="3" customWidth="1"/>
    <col min="9" max="9" width="0.1640625" style="2" customWidth="1"/>
    <col min="10" max="10" width="10.83203125" style="2"/>
    <col min="11" max="16" width="16.6640625" style="3" customWidth="1"/>
    <col min="17" max="17" width="16.5" style="3" customWidth="1"/>
    <col min="18" max="16384" width="10.83203125" style="2"/>
  </cols>
  <sheetData>
    <row r="1" spans="1:17" s="5" customFormat="1" ht="19">
      <c r="A1" s="6" t="s">
        <v>1</v>
      </c>
      <c r="B1" s="6" t="s">
        <v>2</v>
      </c>
      <c r="C1" s="6" t="s">
        <v>8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9</v>
      </c>
      <c r="K1" s="6" t="s">
        <v>2</v>
      </c>
      <c r="L1" s="6" t="s">
        <v>8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</row>
    <row r="2" spans="1:17" s="8" customFormat="1" ht="14">
      <c r="A2" s="9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10" t="s">
        <v>9</v>
      </c>
      <c r="K2" s="9" t="s">
        <v>64</v>
      </c>
      <c r="L2" s="9" t="s">
        <v>64</v>
      </c>
      <c r="M2" s="9" t="s">
        <v>64</v>
      </c>
      <c r="N2" s="9" t="s">
        <v>64</v>
      </c>
      <c r="O2" s="9" t="s">
        <v>64</v>
      </c>
      <c r="P2" s="9" t="s">
        <v>65</v>
      </c>
      <c r="Q2" s="9" t="s">
        <v>64</v>
      </c>
    </row>
    <row r="3" spans="1:17" s="8" customFormat="1" ht="14">
      <c r="A3" s="9" t="s">
        <v>18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18</v>
      </c>
      <c r="I3" s="10" t="s">
        <v>9</v>
      </c>
      <c r="K3" s="9" t="s">
        <v>66</v>
      </c>
      <c r="L3" s="9" t="s">
        <v>67</v>
      </c>
      <c r="M3" s="9" t="s">
        <v>68</v>
      </c>
      <c r="N3" s="9" t="s">
        <v>69</v>
      </c>
      <c r="O3" s="9" t="s">
        <v>66</v>
      </c>
      <c r="P3" s="9" t="s">
        <v>70</v>
      </c>
      <c r="Q3" s="9" t="s">
        <v>66</v>
      </c>
    </row>
    <row r="4" spans="1:17" s="8" customFormat="1" ht="14">
      <c r="A4" s="9" t="s">
        <v>24</v>
      </c>
      <c r="B4" s="9" t="s">
        <v>25</v>
      </c>
      <c r="C4" s="9" t="s">
        <v>26</v>
      </c>
      <c r="D4" s="9" t="s">
        <v>27</v>
      </c>
      <c r="E4" s="9" t="s">
        <v>18</v>
      </c>
      <c r="F4" s="9" t="s">
        <v>24</v>
      </c>
      <c r="G4" s="9" t="s">
        <v>28</v>
      </c>
      <c r="H4" s="9" t="s">
        <v>29</v>
      </c>
      <c r="I4" s="10" t="s">
        <v>9</v>
      </c>
      <c r="K4" s="9" t="s">
        <v>71</v>
      </c>
      <c r="L4" s="9" t="s">
        <v>72</v>
      </c>
      <c r="M4" s="9" t="s">
        <v>73</v>
      </c>
      <c r="N4" s="9" t="s">
        <v>66</v>
      </c>
      <c r="O4" s="9" t="s">
        <v>74</v>
      </c>
      <c r="P4" s="9" t="s">
        <v>75</v>
      </c>
      <c r="Q4" s="9" t="s">
        <v>76</v>
      </c>
    </row>
    <row r="5" spans="1:17" s="8" customFormat="1" ht="14">
      <c r="A5" s="9" t="s">
        <v>30</v>
      </c>
      <c r="B5" s="9" t="s">
        <v>31</v>
      </c>
      <c r="C5" s="9" t="s">
        <v>25</v>
      </c>
      <c r="D5" s="9" t="s">
        <v>24</v>
      </c>
      <c r="E5" s="9" t="s">
        <v>32</v>
      </c>
      <c r="F5" s="9" t="s">
        <v>25</v>
      </c>
      <c r="G5" s="9" t="s">
        <v>33</v>
      </c>
      <c r="H5" s="9" t="s">
        <v>34</v>
      </c>
      <c r="I5" s="10" t="s">
        <v>9</v>
      </c>
      <c r="K5" s="9" t="s">
        <v>77</v>
      </c>
      <c r="L5" s="9" t="s">
        <v>71</v>
      </c>
      <c r="M5" s="9" t="s">
        <v>74</v>
      </c>
      <c r="N5" s="9" t="s">
        <v>78</v>
      </c>
      <c r="O5" s="9" t="s">
        <v>71</v>
      </c>
      <c r="P5" s="9" t="s">
        <v>79</v>
      </c>
      <c r="Q5" s="9" t="s">
        <v>80</v>
      </c>
    </row>
    <row r="6" spans="1:17" s="8" customFormat="1" ht="14">
      <c r="A6" s="9" t="s">
        <v>35</v>
      </c>
      <c r="B6" s="9" t="s">
        <v>36</v>
      </c>
      <c r="C6" s="9" t="s">
        <v>37</v>
      </c>
      <c r="D6" s="9" t="s">
        <v>38</v>
      </c>
      <c r="E6" s="9" t="s">
        <v>39</v>
      </c>
      <c r="F6" s="9" t="s">
        <v>36</v>
      </c>
      <c r="G6" s="11"/>
      <c r="H6" s="11"/>
      <c r="I6" s="10" t="s">
        <v>9</v>
      </c>
      <c r="K6" s="9" t="s">
        <v>81</v>
      </c>
      <c r="L6" s="9" t="s">
        <v>82</v>
      </c>
      <c r="M6" s="9" t="s">
        <v>2</v>
      </c>
      <c r="N6" s="9" t="s">
        <v>83</v>
      </c>
      <c r="O6" s="9" t="s">
        <v>81</v>
      </c>
      <c r="P6" s="11"/>
      <c r="Q6" s="11"/>
    </row>
    <row r="7" spans="1:17" s="8" customFormat="1" ht="14">
      <c r="A7" s="9" t="s">
        <v>40</v>
      </c>
      <c r="B7" s="9" t="s">
        <v>41</v>
      </c>
      <c r="C7" s="9" t="s">
        <v>42</v>
      </c>
      <c r="D7" s="9" t="s">
        <v>43</v>
      </c>
      <c r="E7" s="9" t="s">
        <v>31</v>
      </c>
      <c r="F7" s="9" t="s">
        <v>44</v>
      </c>
      <c r="G7" s="11"/>
      <c r="H7" s="11"/>
      <c r="I7" s="10" t="s">
        <v>9</v>
      </c>
      <c r="K7" s="9" t="s">
        <v>84</v>
      </c>
      <c r="L7" s="9" t="s">
        <v>85</v>
      </c>
      <c r="M7" s="9" t="s">
        <v>86</v>
      </c>
      <c r="N7" s="9" t="s">
        <v>77</v>
      </c>
      <c r="O7" s="9" t="s">
        <v>87</v>
      </c>
      <c r="P7" s="11"/>
      <c r="Q7" s="11"/>
    </row>
    <row r="8" spans="1:17" s="8" customFormat="1" ht="14">
      <c r="A8" s="9" t="s">
        <v>45</v>
      </c>
      <c r="B8" s="7"/>
      <c r="C8" s="9" t="s">
        <v>46</v>
      </c>
      <c r="D8" s="9" t="s">
        <v>47</v>
      </c>
      <c r="E8" s="9" t="s">
        <v>48</v>
      </c>
      <c r="F8" s="9" t="s">
        <v>35</v>
      </c>
      <c r="G8" s="11"/>
      <c r="H8" s="11"/>
      <c r="I8" s="10" t="s">
        <v>9</v>
      </c>
      <c r="K8" s="7"/>
      <c r="L8" s="9" t="s">
        <v>88</v>
      </c>
      <c r="M8" s="9" t="s">
        <v>89</v>
      </c>
      <c r="N8" s="9" t="s">
        <v>90</v>
      </c>
      <c r="O8" s="9" t="s">
        <v>91</v>
      </c>
      <c r="P8" s="11"/>
      <c r="Q8" s="11"/>
    </row>
    <row r="9" spans="1:17" s="8" customFormat="1" ht="14">
      <c r="A9" s="11"/>
      <c r="B9" s="11"/>
      <c r="C9" s="9" t="s">
        <v>31</v>
      </c>
      <c r="D9" s="9" t="s">
        <v>49</v>
      </c>
      <c r="E9" s="9" t="s">
        <v>50</v>
      </c>
      <c r="F9" s="9" t="s">
        <v>49</v>
      </c>
      <c r="G9" s="11"/>
      <c r="H9" s="11"/>
      <c r="I9" s="10" t="s">
        <v>9</v>
      </c>
      <c r="K9" s="11"/>
      <c r="L9" s="9" t="s">
        <v>77</v>
      </c>
      <c r="M9" s="9" t="s">
        <v>92</v>
      </c>
      <c r="N9" s="9" t="s">
        <v>93</v>
      </c>
      <c r="O9" s="9" t="s">
        <v>92</v>
      </c>
      <c r="P9" s="11"/>
      <c r="Q9" s="11"/>
    </row>
    <row r="10" spans="1:17" s="8" customFormat="1" ht="14">
      <c r="A10" s="11"/>
      <c r="B10" s="11"/>
      <c r="C10" s="9" t="s">
        <v>48</v>
      </c>
      <c r="D10" s="9" t="s">
        <v>51</v>
      </c>
      <c r="E10" s="9" t="s">
        <v>52</v>
      </c>
      <c r="F10" s="11"/>
      <c r="G10" s="11"/>
      <c r="H10" s="11"/>
      <c r="I10" s="10" t="s">
        <v>9</v>
      </c>
      <c r="K10" s="11"/>
      <c r="L10" s="9" t="s">
        <v>90</v>
      </c>
      <c r="M10" s="9" t="s">
        <v>94</v>
      </c>
      <c r="N10" s="9" t="s">
        <v>95</v>
      </c>
      <c r="O10" s="11"/>
      <c r="P10" s="11"/>
      <c r="Q10" s="11"/>
    </row>
    <row r="11" spans="1:17" s="8" customFormat="1" ht="14">
      <c r="A11" s="11"/>
      <c r="B11" s="11"/>
      <c r="C11" s="9" t="s">
        <v>41</v>
      </c>
      <c r="D11" s="9" t="s">
        <v>53</v>
      </c>
      <c r="E11" s="9" t="s">
        <v>25</v>
      </c>
      <c r="F11" s="11"/>
      <c r="G11" s="11"/>
      <c r="H11" s="11"/>
      <c r="I11" s="10" t="s">
        <v>9</v>
      </c>
      <c r="K11" s="11"/>
      <c r="L11" s="9" t="s">
        <v>84</v>
      </c>
      <c r="M11" s="9" t="s">
        <v>96</v>
      </c>
      <c r="N11" s="9" t="s">
        <v>71</v>
      </c>
      <c r="O11" s="11"/>
      <c r="P11" s="11"/>
      <c r="Q11" s="11"/>
    </row>
    <row r="12" spans="1:17" s="8" customFormat="1" ht="14">
      <c r="A12" s="11"/>
      <c r="B12" s="11"/>
      <c r="C12" s="9" t="s">
        <v>54</v>
      </c>
      <c r="D12" s="9" t="s">
        <v>55</v>
      </c>
      <c r="E12" s="15" t="s">
        <v>119</v>
      </c>
      <c r="F12" s="11"/>
      <c r="G12" s="11"/>
      <c r="H12" s="11"/>
      <c r="I12" s="10" t="s">
        <v>9</v>
      </c>
      <c r="K12" s="11"/>
      <c r="L12" s="9" t="s">
        <v>97</v>
      </c>
      <c r="M12" s="9" t="s">
        <v>98</v>
      </c>
      <c r="N12" s="9" t="s">
        <v>118</v>
      </c>
      <c r="O12" s="11"/>
      <c r="P12" s="11"/>
      <c r="Q12" s="11"/>
    </row>
    <row r="13" spans="1:17" s="8" customFormat="1" ht="14">
      <c r="A13" s="11"/>
      <c r="B13" s="11"/>
      <c r="C13" s="9" t="s">
        <v>57</v>
      </c>
      <c r="D13" s="9" t="s">
        <v>58</v>
      </c>
      <c r="E13" s="11"/>
      <c r="F13" s="11"/>
      <c r="G13" s="11"/>
      <c r="H13" s="11"/>
      <c r="I13" s="10" t="s">
        <v>9</v>
      </c>
      <c r="K13" s="11"/>
      <c r="L13" s="9" t="s">
        <v>100</v>
      </c>
      <c r="M13" s="9" t="s">
        <v>101</v>
      </c>
      <c r="N13" s="11"/>
      <c r="O13" s="11"/>
      <c r="P13" s="11"/>
      <c r="Q13" s="11"/>
    </row>
    <row r="14" spans="1:17" s="8" customFormat="1" ht="14">
      <c r="A14" s="11"/>
      <c r="B14" s="11"/>
      <c r="C14" s="9" t="s">
        <v>59</v>
      </c>
      <c r="D14" s="9" t="s">
        <v>60</v>
      </c>
      <c r="E14" s="11"/>
      <c r="F14" s="11"/>
      <c r="G14" s="11"/>
      <c r="H14" s="11"/>
      <c r="I14" s="10" t="s">
        <v>9</v>
      </c>
      <c r="K14" s="11"/>
      <c r="L14" s="9" t="s">
        <v>87</v>
      </c>
      <c r="M14" s="9" t="s">
        <v>102</v>
      </c>
      <c r="N14" s="11"/>
      <c r="O14" s="11"/>
      <c r="P14" s="11"/>
      <c r="Q14" s="11"/>
    </row>
    <row r="15" spans="1:17" s="8" customFormat="1" ht="14">
      <c r="A15" s="11"/>
      <c r="B15" s="11"/>
      <c r="C15" s="9" t="s">
        <v>56</v>
      </c>
      <c r="D15" s="9" t="s">
        <v>61</v>
      </c>
      <c r="E15" s="11"/>
      <c r="F15" s="11"/>
      <c r="G15" s="11"/>
      <c r="H15" s="11"/>
      <c r="I15" s="10" t="s">
        <v>9</v>
      </c>
      <c r="K15" s="11"/>
      <c r="L15" s="9" t="s">
        <v>99</v>
      </c>
      <c r="M15" s="9" t="s">
        <v>103</v>
      </c>
      <c r="N15" s="11"/>
      <c r="O15" s="11"/>
      <c r="P15" s="11"/>
      <c r="Q15" s="11"/>
    </row>
    <row r="16" spans="1:17" s="8" customFormat="1" ht="14">
      <c r="A16" s="11"/>
      <c r="B16" s="11"/>
      <c r="C16" s="9" t="s">
        <v>62</v>
      </c>
      <c r="D16" s="11"/>
      <c r="E16" s="11"/>
      <c r="F16" s="11"/>
      <c r="G16" s="11"/>
      <c r="H16" s="11"/>
      <c r="I16" s="10" t="s">
        <v>9</v>
      </c>
      <c r="K16" s="11"/>
      <c r="L16" s="9" t="s">
        <v>104</v>
      </c>
      <c r="M16" s="11"/>
      <c r="N16" s="11"/>
      <c r="O16" s="11"/>
      <c r="P16" s="11"/>
      <c r="Q16" s="11"/>
    </row>
    <row r="17" spans="1:17" s="8" customFormat="1" ht="14">
      <c r="A17" s="11"/>
      <c r="B17" s="11"/>
      <c r="C17" s="9" t="s">
        <v>63</v>
      </c>
      <c r="D17" s="11"/>
      <c r="E17" s="11"/>
      <c r="F17" s="11"/>
      <c r="G17" s="11"/>
      <c r="H17" s="11"/>
      <c r="I17" s="10" t="s">
        <v>9</v>
      </c>
      <c r="K17" s="11"/>
      <c r="L17" s="9" t="s">
        <v>105</v>
      </c>
      <c r="M17" s="11"/>
      <c r="N17" s="11"/>
      <c r="O17" s="11"/>
      <c r="P17" s="11"/>
      <c r="Q17" s="11"/>
    </row>
    <row r="18" spans="1:17" s="8" customFormat="1" ht="14">
      <c r="A18" s="11"/>
      <c r="B18" s="11"/>
      <c r="C18" s="9" t="s">
        <v>51</v>
      </c>
      <c r="D18" s="11"/>
      <c r="E18" s="11"/>
      <c r="F18" s="11"/>
      <c r="G18" s="11"/>
      <c r="H18" s="11"/>
      <c r="I18" s="10" t="s">
        <v>9</v>
      </c>
      <c r="K18" s="11"/>
      <c r="L18" s="9" t="s">
        <v>94</v>
      </c>
      <c r="M18" s="11"/>
      <c r="N18" s="11"/>
      <c r="O18" s="11"/>
      <c r="P18" s="11"/>
      <c r="Q18" s="11"/>
    </row>
    <row r="19" spans="1:17" s="8" customFormat="1" ht="14">
      <c r="A19" s="12"/>
      <c r="B19" s="12"/>
      <c r="C19" s="12"/>
      <c r="D19" s="12"/>
      <c r="E19" s="12"/>
      <c r="F19" s="12"/>
      <c r="G19" s="12"/>
      <c r="H19" s="12"/>
      <c r="I19" s="10" t="s">
        <v>9</v>
      </c>
      <c r="K19" s="12"/>
      <c r="L19" s="12"/>
      <c r="M19" s="12"/>
      <c r="N19" s="12"/>
      <c r="O19" s="12"/>
      <c r="P19" s="12"/>
      <c r="Q19" s="12"/>
    </row>
    <row r="20" spans="1:17" s="8" customFormat="1" ht="14">
      <c r="A20" s="12"/>
      <c r="B20" s="12"/>
      <c r="C20" s="12"/>
      <c r="D20" s="12"/>
      <c r="E20" s="12"/>
      <c r="F20" s="12"/>
      <c r="G20" s="12"/>
      <c r="H20" s="12"/>
      <c r="I20" s="10" t="s">
        <v>9</v>
      </c>
      <c r="K20" s="12"/>
      <c r="L20" s="12"/>
      <c r="M20" s="12"/>
      <c r="N20" s="12"/>
      <c r="O20" s="12"/>
      <c r="P20" s="12"/>
      <c r="Q20" s="12"/>
    </row>
    <row r="21" spans="1:17" s="8" customFormat="1" ht="14">
      <c r="A21" s="12"/>
      <c r="B21" s="12"/>
      <c r="C21" s="12"/>
      <c r="D21" s="12"/>
      <c r="E21" s="12"/>
      <c r="F21" s="12"/>
      <c r="G21" s="12"/>
      <c r="H21" s="12"/>
      <c r="I21" s="10" t="s">
        <v>9</v>
      </c>
      <c r="K21" s="12"/>
      <c r="L21" s="12"/>
      <c r="M21" s="12"/>
      <c r="N21" s="12"/>
      <c r="O21" s="12"/>
      <c r="P21" s="12"/>
      <c r="Q21" s="12"/>
    </row>
    <row r="22" spans="1:17" ht="18">
      <c r="I22" s="1" t="s">
        <v>9</v>
      </c>
      <c r="N22" s="13" t="s">
        <v>108</v>
      </c>
    </row>
    <row r="23" spans="1:17" ht="18">
      <c r="I23" s="1" t="s">
        <v>9</v>
      </c>
      <c r="N23" s="14" t="s">
        <v>106</v>
      </c>
    </row>
    <row r="24" spans="1:17" ht="19">
      <c r="A24" s="4" t="s">
        <v>0</v>
      </c>
      <c r="I24" s="1" t="s">
        <v>9</v>
      </c>
      <c r="N24" s="13" t="s">
        <v>109</v>
      </c>
    </row>
    <row r="25" spans="1:17" ht="18">
      <c r="A25" s="7" t="s">
        <v>1</v>
      </c>
      <c r="I25" s="1" t="s">
        <v>9</v>
      </c>
      <c r="N25" s="14" t="s">
        <v>106</v>
      </c>
    </row>
    <row r="26" spans="1:17" ht="18">
      <c r="A26" s="7" t="s">
        <v>2</v>
      </c>
      <c r="N26" s="13" t="s">
        <v>107</v>
      </c>
    </row>
    <row r="27" spans="1:17" ht="18">
      <c r="A27" s="7" t="s">
        <v>8</v>
      </c>
      <c r="N27" s="14" t="s">
        <v>106</v>
      </c>
    </row>
    <row r="28" spans="1:17" ht="18">
      <c r="A28" s="7" t="s">
        <v>3</v>
      </c>
      <c r="N28" s="13" t="s">
        <v>110</v>
      </c>
    </row>
    <row r="29" spans="1:17" ht="18">
      <c r="A29" s="7" t="s">
        <v>4</v>
      </c>
      <c r="N29" s="14" t="s">
        <v>106</v>
      </c>
    </row>
    <row r="30" spans="1:17" ht="18">
      <c r="A30" s="7" t="s">
        <v>5</v>
      </c>
      <c r="N30" s="13" t="s">
        <v>111</v>
      </c>
    </row>
    <row r="31" spans="1:17" ht="18">
      <c r="A31" s="7" t="s">
        <v>6</v>
      </c>
      <c r="N31" s="14" t="s">
        <v>106</v>
      </c>
    </row>
    <row r="32" spans="1:17" ht="18">
      <c r="A32" s="7" t="s">
        <v>7</v>
      </c>
      <c r="N32" s="13" t="s">
        <v>112</v>
      </c>
    </row>
    <row r="33" spans="14:14" ht="18">
      <c r="N33" s="14" t="s">
        <v>106</v>
      </c>
    </row>
    <row r="34" spans="14:14" ht="18">
      <c r="N34" s="13" t="s">
        <v>113</v>
      </c>
    </row>
    <row r="35" spans="14:14" ht="18">
      <c r="N35" s="14" t="s">
        <v>106</v>
      </c>
    </row>
    <row r="36" spans="14:14" ht="18">
      <c r="N36" s="13" t="s">
        <v>114</v>
      </c>
    </row>
    <row r="37" spans="14:14" ht="18">
      <c r="N37" s="14" t="s">
        <v>106</v>
      </c>
    </row>
    <row r="38" spans="14:14" ht="18">
      <c r="N38" s="13" t="s">
        <v>115</v>
      </c>
    </row>
    <row r="39" spans="14:14" ht="18">
      <c r="N39" s="14" t="s">
        <v>106</v>
      </c>
    </row>
    <row r="40" spans="14:14" ht="18">
      <c r="N40" s="13" t="s">
        <v>116</v>
      </c>
    </row>
    <row r="41" spans="14:14" ht="18">
      <c r="N41" s="14" t="s">
        <v>106</v>
      </c>
    </row>
    <row r="42" spans="14:14" ht="18">
      <c r="N42" s="13" t="s">
        <v>117</v>
      </c>
    </row>
  </sheetData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8D2-A7B2-3D4B-8C12-909BDA1AFEF1}">
  <dimension ref="A1:P38"/>
  <sheetViews>
    <sheetView workbookViewId="0">
      <selection activeCell="H13" sqref="H13"/>
    </sheetView>
  </sheetViews>
  <sheetFormatPr baseColWidth="10" defaultRowHeight="16"/>
  <cols>
    <col min="1" max="1" width="25.6640625" customWidth="1"/>
    <col min="2" max="2" width="18.5" customWidth="1"/>
    <col min="3" max="3" width="15.1640625" customWidth="1"/>
    <col min="4" max="4" width="12.83203125" customWidth="1"/>
    <col min="5" max="5" width="16.1640625" customWidth="1"/>
    <col min="12" max="12" width="35.1640625" customWidth="1"/>
    <col min="13" max="13" width="5.1640625" customWidth="1"/>
    <col min="14" max="14" width="12.6640625" customWidth="1"/>
    <col min="15" max="15" width="5" customWidth="1"/>
  </cols>
  <sheetData>
    <row r="1" spans="1:16">
      <c r="A1" t="s">
        <v>154</v>
      </c>
      <c r="B1" s="1" t="s">
        <v>4</v>
      </c>
    </row>
    <row r="2" spans="1:16">
      <c r="A2" t="s">
        <v>155</v>
      </c>
      <c r="B2" t="s">
        <v>179</v>
      </c>
      <c r="C2" t="s">
        <v>161</v>
      </c>
      <c r="D2" t="s">
        <v>187</v>
      </c>
      <c r="E2" t="s">
        <v>188</v>
      </c>
      <c r="F2" t="s">
        <v>189</v>
      </c>
    </row>
    <row r="3" spans="1:16">
      <c r="P3" t="s">
        <v>193</v>
      </c>
    </row>
    <row r="4" spans="1:16">
      <c r="F4" t="s">
        <v>174</v>
      </c>
      <c r="G4" t="s">
        <v>176</v>
      </c>
      <c r="H4" t="s">
        <v>170</v>
      </c>
      <c r="I4" t="s">
        <v>175</v>
      </c>
      <c r="J4" t="s">
        <v>172</v>
      </c>
      <c r="K4" t="s">
        <v>173</v>
      </c>
      <c r="L4" t="s">
        <v>171</v>
      </c>
      <c r="N4" t="s">
        <v>211</v>
      </c>
      <c r="O4" t="s">
        <v>211</v>
      </c>
    </row>
    <row r="5" spans="1:16" s="1" customFormat="1">
      <c r="A5" s="1" t="s">
        <v>120</v>
      </c>
      <c r="B5" s="1" t="s">
        <v>121</v>
      </c>
      <c r="C5" s="1" t="s">
        <v>177</v>
      </c>
      <c r="D5" s="1" t="s">
        <v>219</v>
      </c>
      <c r="E5" s="1" t="s">
        <v>194</v>
      </c>
      <c r="F5" s="1" t="s">
        <v>162</v>
      </c>
      <c r="G5" s="1" t="s">
        <v>163</v>
      </c>
      <c r="H5" s="1" t="s">
        <v>164</v>
      </c>
      <c r="I5" s="1" t="s">
        <v>168</v>
      </c>
      <c r="J5" s="1" t="s">
        <v>165</v>
      </c>
      <c r="K5" s="1" t="s">
        <v>166</v>
      </c>
      <c r="N5" s="1" t="s">
        <v>218</v>
      </c>
      <c r="O5" s="1" t="s">
        <v>210</v>
      </c>
      <c r="P5" s="1" t="s">
        <v>178</v>
      </c>
    </row>
    <row r="6" spans="1:16" s="18" customFormat="1">
      <c r="A6" s="17" t="s">
        <v>64</v>
      </c>
      <c r="B6" s="17" t="s">
        <v>132</v>
      </c>
      <c r="C6" s="17" t="s">
        <v>124</v>
      </c>
      <c r="D6" s="20" t="s">
        <v>213</v>
      </c>
      <c r="E6" s="17"/>
      <c r="F6" s="18" t="s">
        <v>64</v>
      </c>
      <c r="G6" s="17" t="s">
        <v>64</v>
      </c>
      <c r="H6" s="17" t="s">
        <v>124</v>
      </c>
      <c r="I6" s="17" t="s">
        <v>153</v>
      </c>
      <c r="J6" s="18" t="str">
        <f>IF(E6="","true","false")</f>
        <v>true</v>
      </c>
      <c r="K6" s="18" t="s">
        <v>167</v>
      </c>
      <c r="N6" s="18" t="str">
        <f>_xlfn.CONCAT("$",A6,": ",D6,",")</f>
        <v>$id: Int!,</v>
      </c>
      <c r="O6" s="18" t="str">
        <f>_xlfn.CONCAT(A6,": $",A6,",")</f>
        <v>id: $id,</v>
      </c>
      <c r="P6" s="18" t="str">
        <f t="shared" ref="P6:P16" si="0">_xlfn.CONCAT($B$2,$F$5,$D$2,F6,$E$2,$G$5,$D$2,G6,$E$2,$H$5,$D$2,H6,$E$2,$I$5,I6,$F$2,$J$5,J6,$F$2,$K$5,K6,L6,$C$2)</f>
        <v>{Header: "id", accessor: "id", type: "integer", show: false, required: true, initialState: ""},</v>
      </c>
    </row>
    <row r="7" spans="1:16" s="18" customFormat="1">
      <c r="A7" s="17" t="s">
        <v>69</v>
      </c>
      <c r="B7" s="17" t="s">
        <v>133</v>
      </c>
      <c r="C7" s="17" t="s">
        <v>122</v>
      </c>
      <c r="D7" s="20" t="s">
        <v>212</v>
      </c>
      <c r="E7" s="17" t="s">
        <v>126</v>
      </c>
      <c r="F7" s="18" t="s">
        <v>143</v>
      </c>
      <c r="G7" s="17" t="s">
        <v>69</v>
      </c>
      <c r="H7" s="17" t="s">
        <v>122</v>
      </c>
      <c r="I7" s="17" t="s">
        <v>152</v>
      </c>
      <c r="J7" s="18" t="str">
        <f t="shared" ref="J7:J16" si="1">IF(E7="","true","false")</f>
        <v>false</v>
      </c>
      <c r="K7" s="18" t="s">
        <v>167</v>
      </c>
      <c r="N7" s="18" t="str">
        <f t="shared" ref="N7:N16" si="2">_xlfn.CONCAT("$",A7,": ",D7,",")</f>
        <v>$surname: String,</v>
      </c>
      <c r="O7" s="18" t="str">
        <f t="shared" ref="O7:O16" si="3">_xlfn.CONCAT(A7,": $",A7,",")</f>
        <v>surname: $surname,</v>
      </c>
      <c r="P7" s="18" t="str">
        <f t="shared" si="0"/>
        <v>{Header: "Фамилия", accessor: "surname", type: "text", show: true, required: false, initialState: ""},</v>
      </c>
    </row>
    <row r="8" spans="1:16" s="18" customFormat="1">
      <c r="A8" s="17" t="s">
        <v>66</v>
      </c>
      <c r="B8" s="17" t="s">
        <v>134</v>
      </c>
      <c r="C8" s="17" t="s">
        <v>122</v>
      </c>
      <c r="D8" s="20" t="s">
        <v>215</v>
      </c>
      <c r="E8" s="17"/>
      <c r="F8" s="18" t="s">
        <v>144</v>
      </c>
      <c r="G8" s="17" t="s">
        <v>66</v>
      </c>
      <c r="H8" s="17" t="s">
        <v>122</v>
      </c>
      <c r="I8" s="17" t="s">
        <v>152</v>
      </c>
      <c r="J8" s="18" t="str">
        <f t="shared" si="1"/>
        <v>true</v>
      </c>
      <c r="K8" s="18" t="s">
        <v>167</v>
      </c>
      <c r="N8" s="18" t="str">
        <f t="shared" si="2"/>
        <v>$name: String!,</v>
      </c>
      <c r="O8" s="18" t="str">
        <f t="shared" si="3"/>
        <v>name: $name,</v>
      </c>
      <c r="P8" s="18" t="str">
        <f t="shared" si="0"/>
        <v>{Header: "Имя", accessor: "name", type: "text", show: true, required: true, initialState: ""},</v>
      </c>
    </row>
    <row r="9" spans="1:16" s="18" customFormat="1">
      <c r="A9" s="17" t="s">
        <v>78</v>
      </c>
      <c r="B9" s="17" t="s">
        <v>135</v>
      </c>
      <c r="C9" s="17" t="s">
        <v>122</v>
      </c>
      <c r="D9" s="20" t="s">
        <v>212</v>
      </c>
      <c r="E9" s="17" t="s">
        <v>126</v>
      </c>
      <c r="F9" s="18" t="s">
        <v>145</v>
      </c>
      <c r="G9" s="17" t="s">
        <v>78</v>
      </c>
      <c r="H9" s="17" t="s">
        <v>122</v>
      </c>
      <c r="I9" s="17" t="s">
        <v>152</v>
      </c>
      <c r="J9" s="18" t="str">
        <f t="shared" si="1"/>
        <v>false</v>
      </c>
      <c r="K9" s="18" t="s">
        <v>167</v>
      </c>
      <c r="N9" s="18" t="str">
        <f t="shared" si="2"/>
        <v>$middle_name: String,</v>
      </c>
      <c r="O9" s="18" t="str">
        <f t="shared" si="3"/>
        <v>middle_name: $middle_name,</v>
      </c>
      <c r="P9" s="18" t="str">
        <f t="shared" si="0"/>
        <v>{Header: "Отчество", accessor: "middle_name", type: "text", show: true, required: false, initialState: ""},</v>
      </c>
    </row>
    <row r="10" spans="1:16" s="18" customFormat="1">
      <c r="A10" s="17" t="s">
        <v>83</v>
      </c>
      <c r="B10" s="17" t="s">
        <v>136</v>
      </c>
      <c r="C10" s="17" t="s">
        <v>122</v>
      </c>
      <c r="D10" s="20" t="s">
        <v>215</v>
      </c>
      <c r="E10" s="17"/>
      <c r="F10" s="18" t="s">
        <v>146</v>
      </c>
      <c r="G10" s="17" t="s">
        <v>83</v>
      </c>
      <c r="H10" s="17" t="s">
        <v>122</v>
      </c>
      <c r="I10" s="17" t="s">
        <v>152</v>
      </c>
      <c r="J10" s="18" t="str">
        <f t="shared" si="1"/>
        <v>true</v>
      </c>
      <c r="K10" s="18" t="s">
        <v>167</v>
      </c>
      <c r="N10" s="18" t="str">
        <f t="shared" si="2"/>
        <v>$name_in_mail: String!,</v>
      </c>
      <c r="O10" s="18" t="str">
        <f t="shared" si="3"/>
        <v>name_in_mail: $name_in_mail,</v>
      </c>
      <c r="P10" s="18" t="str">
        <f t="shared" si="0"/>
        <v>{Header: "Имя в мейл", accessor: "name_in_mail", type: "text", show: true, required: true, initialState: ""},</v>
      </c>
    </row>
    <row r="11" spans="1:16" s="18" customFormat="1">
      <c r="A11" s="17" t="s">
        <v>77</v>
      </c>
      <c r="B11" s="17" t="s">
        <v>137</v>
      </c>
      <c r="C11" s="17" t="s">
        <v>122</v>
      </c>
      <c r="D11" s="20" t="s">
        <v>212</v>
      </c>
      <c r="E11" s="17" t="s">
        <v>126</v>
      </c>
      <c r="F11" s="18" t="s">
        <v>147</v>
      </c>
      <c r="G11" s="17" t="s">
        <v>77</v>
      </c>
      <c r="H11" s="17" t="s">
        <v>122</v>
      </c>
      <c r="I11" s="17" t="s">
        <v>152</v>
      </c>
      <c r="J11" s="18" t="str">
        <f t="shared" si="1"/>
        <v>false</v>
      </c>
      <c r="K11" s="18" t="s">
        <v>167</v>
      </c>
      <c r="N11" s="18" t="str">
        <f t="shared" si="2"/>
        <v>$phone: String,</v>
      </c>
      <c r="O11" s="18" t="str">
        <f t="shared" si="3"/>
        <v>phone: $phone,</v>
      </c>
      <c r="P11" s="18" t="str">
        <f t="shared" si="0"/>
        <v>{Header: "Телефон", accessor: "phone", type: "text", show: true, required: false, initialState: ""},</v>
      </c>
    </row>
    <row r="12" spans="1:16" s="18" customFormat="1">
      <c r="A12" s="17" t="s">
        <v>90</v>
      </c>
      <c r="B12" s="17" t="s">
        <v>138</v>
      </c>
      <c r="C12" s="17" t="s">
        <v>122</v>
      </c>
      <c r="D12" s="20" t="s">
        <v>212</v>
      </c>
      <c r="E12" s="17" t="s">
        <v>126</v>
      </c>
      <c r="F12" s="18" t="s">
        <v>148</v>
      </c>
      <c r="G12" s="17" t="s">
        <v>90</v>
      </c>
      <c r="H12" s="17" t="s">
        <v>122</v>
      </c>
      <c r="I12" s="17" t="s">
        <v>152</v>
      </c>
      <c r="J12" s="18" t="str">
        <f t="shared" si="1"/>
        <v>false</v>
      </c>
      <c r="K12" s="18" t="s">
        <v>167</v>
      </c>
      <c r="N12" s="18" t="str">
        <f t="shared" si="2"/>
        <v>$email: String,</v>
      </c>
      <c r="O12" s="18" t="str">
        <f t="shared" si="3"/>
        <v>email: $email,</v>
      </c>
      <c r="P12" s="18" t="str">
        <f t="shared" si="0"/>
        <v>{Header: "Email", accessor: "email", type: "text", show: true, required: false, initialState: ""},</v>
      </c>
    </row>
    <row r="13" spans="1:16" s="18" customFormat="1">
      <c r="A13" s="17" t="s">
        <v>93</v>
      </c>
      <c r="B13" s="17" t="s">
        <v>139</v>
      </c>
      <c r="C13" s="17" t="s">
        <v>125</v>
      </c>
      <c r="D13" s="20" t="s">
        <v>216</v>
      </c>
      <c r="E13" s="17" t="s">
        <v>126</v>
      </c>
      <c r="F13" s="18" t="s">
        <v>149</v>
      </c>
      <c r="G13" s="17" t="s">
        <v>93</v>
      </c>
      <c r="H13" s="17" t="s">
        <v>125</v>
      </c>
      <c r="I13" s="17" t="s">
        <v>152</v>
      </c>
      <c r="J13" s="18" t="str">
        <f t="shared" si="1"/>
        <v>false</v>
      </c>
      <c r="K13" s="18" t="s">
        <v>167</v>
      </c>
      <c r="N13" s="18" t="str">
        <f t="shared" si="2"/>
        <v>$birthday: timestamptz,</v>
      </c>
      <c r="O13" s="18" t="str">
        <f t="shared" si="3"/>
        <v>birthday: $birthday,</v>
      </c>
      <c r="P13" s="18" t="str">
        <f t="shared" si="0"/>
        <v>{Header: "ДР", accessor: "birthday", type: "date", show: true, required: false, initialState: ""},</v>
      </c>
    </row>
    <row r="14" spans="1:16" s="18" customFormat="1">
      <c r="A14" s="17" t="s">
        <v>95</v>
      </c>
      <c r="B14" s="17" t="s">
        <v>140</v>
      </c>
      <c r="C14" s="17" t="s">
        <v>123</v>
      </c>
      <c r="D14" s="20" t="s">
        <v>217</v>
      </c>
      <c r="E14" s="17"/>
      <c r="F14" s="18" t="s">
        <v>192</v>
      </c>
      <c r="G14" s="17" t="s">
        <v>95</v>
      </c>
      <c r="H14" s="20" t="s">
        <v>191</v>
      </c>
      <c r="I14" s="17" t="s">
        <v>152</v>
      </c>
      <c r="J14" s="18" t="str">
        <f t="shared" si="1"/>
        <v>true</v>
      </c>
      <c r="K14" s="18" t="s">
        <v>152</v>
      </c>
      <c r="N14" s="18" t="str">
        <f t="shared" si="2"/>
        <v>$gender: Boolean!,</v>
      </c>
      <c r="O14" s="18" t="str">
        <f t="shared" si="3"/>
        <v>gender: $gender,</v>
      </c>
      <c r="P14" s="18" t="str">
        <f t="shared" si="0"/>
        <v>{Header: "Муж/Жен", accessor: "gender", type: "checkbox", show: true, required: true, initialState: true},</v>
      </c>
    </row>
    <row r="15" spans="1:16" s="18" customFormat="1">
      <c r="A15" s="17" t="s">
        <v>71</v>
      </c>
      <c r="B15" s="17" t="s">
        <v>141</v>
      </c>
      <c r="C15" s="17" t="s">
        <v>122</v>
      </c>
      <c r="D15" s="20" t="s">
        <v>212</v>
      </c>
      <c r="E15" s="17" t="s">
        <v>126</v>
      </c>
      <c r="F15" s="18" t="s">
        <v>150</v>
      </c>
      <c r="G15" s="17" t="s">
        <v>71</v>
      </c>
      <c r="H15" s="17" t="s">
        <v>122</v>
      </c>
      <c r="I15" s="17" t="s">
        <v>152</v>
      </c>
      <c r="J15" s="18" t="str">
        <f t="shared" si="1"/>
        <v>false</v>
      </c>
      <c r="K15" s="18" t="s">
        <v>167</v>
      </c>
      <c r="N15" s="18" t="str">
        <f t="shared" si="2"/>
        <v>$address: String,</v>
      </c>
      <c r="O15" s="18" t="str">
        <f t="shared" si="3"/>
        <v>address: $address,</v>
      </c>
      <c r="P15" s="18" t="str">
        <f t="shared" si="0"/>
        <v>{Header: "Адрес", accessor: "address", type: "text", show: true, required: false, initialState: ""},</v>
      </c>
    </row>
    <row r="16" spans="1:16" s="18" customFormat="1">
      <c r="A16" s="17" t="s">
        <v>118</v>
      </c>
      <c r="B16" s="17" t="s">
        <v>142</v>
      </c>
      <c r="C16" s="17" t="s">
        <v>124</v>
      </c>
      <c r="D16" s="20" t="s">
        <v>214</v>
      </c>
      <c r="E16" s="17" t="s">
        <v>126</v>
      </c>
      <c r="F16" s="18" t="s">
        <v>151</v>
      </c>
      <c r="G16" s="17" t="s">
        <v>118</v>
      </c>
      <c r="H16" s="17" t="s">
        <v>169</v>
      </c>
      <c r="I16" s="17" t="s">
        <v>152</v>
      </c>
      <c r="J16" s="18" t="str">
        <f t="shared" si="1"/>
        <v>false</v>
      </c>
      <c r="L16" s="16" t="s">
        <v>190</v>
      </c>
      <c r="M16" s="16"/>
      <c r="N16" s="18" t="str">
        <f t="shared" si="2"/>
        <v>$type_id: Int,</v>
      </c>
      <c r="O16" s="18" t="str">
        <f t="shared" si="3"/>
        <v>type_id: $type_id,</v>
      </c>
      <c r="P16" s="18" t="str">
        <f t="shared" si="0"/>
        <v>{Header: "Тип контакта", accessor: "type_id", type: "select", show: true, required: false, initialState: selectorSetting: {arrData: data.type_person, inputLabelText: "Тип контакта", showInItem: ["description"], },},</v>
      </c>
    </row>
    <row r="23" spans="7:13">
      <c r="G23" s="16" t="s">
        <v>127</v>
      </c>
    </row>
    <row r="24" spans="7:13">
      <c r="G24" s="16" t="s">
        <v>128</v>
      </c>
      <c r="L24" s="19" t="s">
        <v>179</v>
      </c>
      <c r="M24" s="19"/>
    </row>
    <row r="25" spans="7:13">
      <c r="G25" s="16" t="s">
        <v>129</v>
      </c>
      <c r="L25" s="16" t="s">
        <v>180</v>
      </c>
      <c r="M25" s="16"/>
    </row>
    <row r="26" spans="7:13">
      <c r="G26" s="16" t="s">
        <v>130</v>
      </c>
      <c r="L26" s="16" t="s">
        <v>181</v>
      </c>
      <c r="M26" s="16"/>
    </row>
    <row r="27" spans="7:13">
      <c r="G27" s="16" t="s">
        <v>131</v>
      </c>
      <c r="L27" s="16" t="s">
        <v>182</v>
      </c>
      <c r="M27" s="16"/>
    </row>
    <row r="28" spans="7:13">
      <c r="L28" s="16" t="s">
        <v>183</v>
      </c>
      <c r="M28" s="16"/>
    </row>
    <row r="29" spans="7:13">
      <c r="L29" s="16" t="s">
        <v>184</v>
      </c>
      <c r="M29" s="16"/>
    </row>
    <row r="30" spans="7:13">
      <c r="G30" s="16" t="s">
        <v>156</v>
      </c>
      <c r="L30" s="19" t="s">
        <v>161</v>
      </c>
      <c r="M30" s="19"/>
    </row>
    <row r="31" spans="7:13">
      <c r="G31" s="16" t="s">
        <v>157</v>
      </c>
      <c r="L31" s="19" t="s">
        <v>179</v>
      </c>
      <c r="M31" s="19"/>
    </row>
    <row r="32" spans="7:13">
      <c r="G32" s="16" t="s">
        <v>158</v>
      </c>
      <c r="L32" s="16" t="s">
        <v>185</v>
      </c>
      <c r="M32" s="16"/>
    </row>
    <row r="33" spans="7:13">
      <c r="G33" s="16" t="s">
        <v>159</v>
      </c>
      <c r="L33" s="16" t="s">
        <v>186</v>
      </c>
      <c r="M33" s="16"/>
    </row>
    <row r="34" spans="7:13">
      <c r="L34" s="16" t="s">
        <v>129</v>
      </c>
      <c r="M34" s="16"/>
    </row>
    <row r="35" spans="7:13">
      <c r="G35" s="16"/>
      <c r="L35" s="16" t="s">
        <v>183</v>
      </c>
      <c r="M35" s="16"/>
    </row>
    <row r="36" spans="7:13">
      <c r="G36" s="16" t="s">
        <v>160</v>
      </c>
      <c r="L36" s="16" t="s">
        <v>131</v>
      </c>
      <c r="M36" s="16"/>
    </row>
    <row r="37" spans="7:13">
      <c r="G37" s="19" t="s">
        <v>161</v>
      </c>
      <c r="L37" s="19" t="s">
        <v>161</v>
      </c>
      <c r="M37" s="19"/>
    </row>
    <row r="38" spans="7:13">
      <c r="G38" s="16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445B-CEF1-6045-9F6B-7F32087BDD0B}">
  <dimension ref="A1:P41"/>
  <sheetViews>
    <sheetView workbookViewId="0">
      <selection activeCell="J6" sqref="J6"/>
    </sheetView>
  </sheetViews>
  <sheetFormatPr baseColWidth="10" defaultRowHeight="16"/>
  <cols>
    <col min="1" max="1" width="25.6640625" customWidth="1"/>
    <col min="2" max="2" width="18.5" customWidth="1"/>
    <col min="3" max="3" width="9.1640625" customWidth="1"/>
    <col min="4" max="4" width="9.5" customWidth="1"/>
    <col min="5" max="5" width="11" customWidth="1"/>
    <col min="11" max="11" width="8" customWidth="1"/>
    <col min="12" max="12" width="47" customWidth="1"/>
    <col min="13" max="13" width="5.1640625" customWidth="1"/>
    <col min="14" max="14" width="16.33203125" customWidth="1"/>
    <col min="15" max="15" width="12.83203125" customWidth="1"/>
  </cols>
  <sheetData>
    <row r="1" spans="1:16">
      <c r="A1" t="s">
        <v>154</v>
      </c>
      <c r="B1" s="1" t="s">
        <v>8</v>
      </c>
    </row>
    <row r="2" spans="1:16">
      <c r="A2" t="s">
        <v>155</v>
      </c>
      <c r="B2" t="s">
        <v>179</v>
      </c>
      <c r="C2" t="s">
        <v>161</v>
      </c>
      <c r="D2" t="s">
        <v>187</v>
      </c>
      <c r="E2" t="s">
        <v>188</v>
      </c>
      <c r="F2" t="s">
        <v>189</v>
      </c>
    </row>
    <row r="3" spans="1:16">
      <c r="P3" t="s">
        <v>193</v>
      </c>
    </row>
    <row r="4" spans="1:16">
      <c r="F4" t="s">
        <v>174</v>
      </c>
      <c r="G4" t="s">
        <v>176</v>
      </c>
      <c r="H4" t="s">
        <v>170</v>
      </c>
      <c r="I4" t="s">
        <v>175</v>
      </c>
      <c r="J4" t="s">
        <v>172</v>
      </c>
      <c r="K4" t="s">
        <v>173</v>
      </c>
      <c r="L4" t="s">
        <v>171</v>
      </c>
      <c r="N4" t="s">
        <v>211</v>
      </c>
      <c r="O4" t="s">
        <v>211</v>
      </c>
    </row>
    <row r="5" spans="1:16" s="1" customFormat="1">
      <c r="A5" s="1" t="s">
        <v>120</v>
      </c>
      <c r="B5" s="1" t="s">
        <v>121</v>
      </c>
      <c r="C5" s="1" t="s">
        <v>177</v>
      </c>
      <c r="D5" s="1" t="s">
        <v>219</v>
      </c>
      <c r="E5" s="1" t="s">
        <v>194</v>
      </c>
      <c r="F5" s="1" t="s">
        <v>162</v>
      </c>
      <c r="G5" s="1" t="s">
        <v>163</v>
      </c>
      <c r="H5" s="1" t="s">
        <v>164</v>
      </c>
      <c r="I5" s="1" t="s">
        <v>168</v>
      </c>
      <c r="J5" s="1" t="s">
        <v>165</v>
      </c>
      <c r="K5" s="1" t="s">
        <v>166</v>
      </c>
      <c r="N5" s="1" t="s">
        <v>218</v>
      </c>
      <c r="O5" s="1" t="s">
        <v>210</v>
      </c>
      <c r="P5" s="1" t="s">
        <v>178</v>
      </c>
    </row>
    <row r="6" spans="1:16" s="18" customFormat="1">
      <c r="A6" s="9" t="s">
        <v>64</v>
      </c>
      <c r="B6" s="9" t="s">
        <v>12</v>
      </c>
      <c r="C6" s="9" t="s">
        <v>124</v>
      </c>
      <c r="D6" s="9" t="s">
        <v>213</v>
      </c>
      <c r="E6" s="9"/>
      <c r="F6" s="18" t="s">
        <v>64</v>
      </c>
      <c r="G6" s="17" t="s">
        <v>64</v>
      </c>
      <c r="H6" s="17" t="s">
        <v>124</v>
      </c>
      <c r="I6" s="17" t="s">
        <v>153</v>
      </c>
      <c r="J6" s="18" t="str">
        <f>IF(E6="","true","false")</f>
        <v>true</v>
      </c>
      <c r="K6" s="18" t="s">
        <v>167</v>
      </c>
      <c r="N6" s="18" t="str">
        <f>_xlfn.CONCAT("$",A6,": ",D6,",")</f>
        <v>$id: Int!,</v>
      </c>
      <c r="O6" s="18" t="str">
        <f>_xlfn.CONCAT(A6,": $",A6,",")</f>
        <v>id: $id,</v>
      </c>
      <c r="P6" s="18" t="str">
        <f t="shared" ref="P6:P22" si="0">_xlfn.CONCAT($B$2,$F$5,$D$2,F6,$E$2,$G$5,$D$2,G6,$E$2,$H$5,$D$2,H6,$E$2,$I$5,I6,$F$2,$J$5,J6,$F$2,$K$5,K6,L6,$C$2)</f>
        <v>{Header: "id", accessor: "id", type: "integer", show: false, required: true, initialState: ""},</v>
      </c>
    </row>
    <row r="7" spans="1:16" s="18" customFormat="1">
      <c r="A7" s="9" t="s">
        <v>67</v>
      </c>
      <c r="B7" s="9" t="s">
        <v>19</v>
      </c>
      <c r="C7" s="9" t="s">
        <v>122</v>
      </c>
      <c r="D7" s="9" t="s">
        <v>215</v>
      </c>
      <c r="E7" s="9"/>
      <c r="F7" s="18" t="s">
        <v>196</v>
      </c>
      <c r="G7" s="17" t="s">
        <v>67</v>
      </c>
      <c r="H7" s="9" t="s">
        <v>122</v>
      </c>
      <c r="I7" s="17" t="s">
        <v>152</v>
      </c>
      <c r="J7" s="18" t="str">
        <f t="shared" ref="J7:J22" si="1">IF(E7="","true","false")</f>
        <v>true</v>
      </c>
      <c r="K7" s="18" t="s">
        <v>167</v>
      </c>
      <c r="N7" s="18" t="str">
        <f t="shared" ref="N7:N22" si="2">_xlfn.CONCAT("$",A7,": ",D7,",")</f>
        <v>$name_short: String!,</v>
      </c>
      <c r="O7" s="18" t="str">
        <f t="shared" ref="O7:O22" si="3">_xlfn.CONCAT(A7,": $",A7,",")</f>
        <v>name_short: $name_short,</v>
      </c>
      <c r="P7" s="18" t="str">
        <f t="shared" si="0"/>
        <v>{Header: "Короткое название", accessor: "name_short", type: "text", show: true, required: true, initialState: ""},</v>
      </c>
    </row>
    <row r="8" spans="1:16" s="18" customFormat="1">
      <c r="A8" s="9" t="s">
        <v>72</v>
      </c>
      <c r="B8" s="9" t="s">
        <v>26</v>
      </c>
      <c r="C8" s="9" t="s">
        <v>122</v>
      </c>
      <c r="D8" s="9" t="s">
        <v>215</v>
      </c>
      <c r="E8" s="9"/>
      <c r="F8" s="18" t="s">
        <v>197</v>
      </c>
      <c r="G8" s="17" t="s">
        <v>72</v>
      </c>
      <c r="H8" s="9" t="s">
        <v>122</v>
      </c>
      <c r="I8" s="17" t="s">
        <v>152</v>
      </c>
      <c r="J8" s="18" t="str">
        <f t="shared" si="1"/>
        <v>true</v>
      </c>
      <c r="K8" s="18" t="s">
        <v>167</v>
      </c>
      <c r="N8" s="18" t="str">
        <f t="shared" si="2"/>
        <v>$name_full: String!,</v>
      </c>
      <c r="O8" s="18" t="str">
        <f t="shared" si="3"/>
        <v>name_full: $name_full,</v>
      </c>
      <c r="P8" s="18" t="str">
        <f t="shared" si="0"/>
        <v>{Header: "Длинное название", accessor: "name_full", type: "text", show: true, required: true, initialState: ""},</v>
      </c>
    </row>
    <row r="9" spans="1:16" s="18" customFormat="1">
      <c r="A9" s="9" t="s">
        <v>71</v>
      </c>
      <c r="B9" s="9" t="s">
        <v>25</v>
      </c>
      <c r="C9" s="9" t="s">
        <v>122</v>
      </c>
      <c r="D9" s="9" t="s">
        <v>212</v>
      </c>
      <c r="E9" s="9" t="s">
        <v>126</v>
      </c>
      <c r="F9" s="18" t="s">
        <v>150</v>
      </c>
      <c r="G9" s="17" t="s">
        <v>71</v>
      </c>
      <c r="H9" s="9" t="s">
        <v>122</v>
      </c>
      <c r="I9" s="17" t="s">
        <v>152</v>
      </c>
      <c r="J9" s="18" t="str">
        <f t="shared" si="1"/>
        <v>false</v>
      </c>
      <c r="K9" s="18" t="s">
        <v>167</v>
      </c>
      <c r="N9" s="18" t="str">
        <f t="shared" si="2"/>
        <v>$address: String,</v>
      </c>
      <c r="O9" s="18" t="str">
        <f t="shared" si="3"/>
        <v>address: $address,</v>
      </c>
      <c r="P9" s="18" t="str">
        <f t="shared" si="0"/>
        <v>{Header: "Адрес", accessor: "address", type: "text", show: true, required: false, initialState: ""},</v>
      </c>
    </row>
    <row r="10" spans="1:16" s="18" customFormat="1">
      <c r="A10" s="9" t="s">
        <v>82</v>
      </c>
      <c r="B10" s="9" t="s">
        <v>37</v>
      </c>
      <c r="C10" s="9" t="s">
        <v>124</v>
      </c>
      <c r="D10" s="9" t="s">
        <v>195</v>
      </c>
      <c r="E10" s="9" t="s">
        <v>126</v>
      </c>
      <c r="F10" s="18" t="s">
        <v>198</v>
      </c>
      <c r="G10" s="17" t="s">
        <v>82</v>
      </c>
      <c r="H10" s="9" t="s">
        <v>124</v>
      </c>
      <c r="I10" s="17" t="s">
        <v>152</v>
      </c>
      <c r="J10" s="18" t="str">
        <f t="shared" si="1"/>
        <v>false</v>
      </c>
      <c r="K10" s="18" t="s">
        <v>167</v>
      </c>
      <c r="N10" s="18" t="str">
        <f t="shared" si="2"/>
        <v>$inn: numeric,</v>
      </c>
      <c r="O10" s="18" t="str">
        <f t="shared" si="3"/>
        <v>inn: $inn,</v>
      </c>
      <c r="P10" s="18" t="str">
        <f t="shared" si="0"/>
        <v>{Header: "ИНН", accessor: "inn", type: "integer", show: true, required: false, initialState: ""},</v>
      </c>
    </row>
    <row r="11" spans="1:16" s="18" customFormat="1">
      <c r="A11" s="9" t="s">
        <v>85</v>
      </c>
      <c r="B11" s="9" t="s">
        <v>42</v>
      </c>
      <c r="C11" s="9" t="s">
        <v>124</v>
      </c>
      <c r="D11" s="9" t="s">
        <v>195</v>
      </c>
      <c r="E11" s="9" t="s">
        <v>126</v>
      </c>
      <c r="F11" s="18" t="s">
        <v>199</v>
      </c>
      <c r="G11" s="17" t="s">
        <v>85</v>
      </c>
      <c r="H11" s="9" t="s">
        <v>124</v>
      </c>
      <c r="I11" s="17" t="s">
        <v>152</v>
      </c>
      <c r="J11" s="18" t="str">
        <f t="shared" si="1"/>
        <v>false</v>
      </c>
      <c r="K11" s="18" t="s">
        <v>167</v>
      </c>
      <c r="N11" s="18" t="str">
        <f t="shared" si="2"/>
        <v>$kpp: numeric,</v>
      </c>
      <c r="O11" s="18" t="str">
        <f t="shared" si="3"/>
        <v>kpp: $kpp,</v>
      </c>
      <c r="P11" s="18" t="str">
        <f t="shared" si="0"/>
        <v>{Header: "КПП", accessor: "kpp", type: "integer", show: true, required: false, initialState: ""},</v>
      </c>
    </row>
    <row r="12" spans="1:16" s="18" customFormat="1">
      <c r="A12" s="9" t="s">
        <v>88</v>
      </c>
      <c r="B12" s="9" t="s">
        <v>46</v>
      </c>
      <c r="C12" s="9" t="s">
        <v>124</v>
      </c>
      <c r="D12" s="9" t="s">
        <v>195</v>
      </c>
      <c r="E12" s="9" t="s">
        <v>126</v>
      </c>
      <c r="F12" s="18" t="s">
        <v>200</v>
      </c>
      <c r="G12" s="17" t="s">
        <v>88</v>
      </c>
      <c r="H12" s="9" t="s">
        <v>124</v>
      </c>
      <c r="I12" s="17" t="s">
        <v>152</v>
      </c>
      <c r="J12" s="18" t="str">
        <f t="shared" si="1"/>
        <v>false</v>
      </c>
      <c r="K12" s="18" t="s">
        <v>167</v>
      </c>
      <c r="N12" s="18" t="str">
        <f t="shared" si="2"/>
        <v>$okpo: numeric,</v>
      </c>
      <c r="O12" s="18" t="str">
        <f t="shared" si="3"/>
        <v>okpo: $okpo,</v>
      </c>
      <c r="P12" s="18" t="str">
        <f t="shared" si="0"/>
        <v>{Header: "ОКПО", accessor: "okpo", type: "integer", show: true, required: false, initialState: ""},</v>
      </c>
    </row>
    <row r="13" spans="1:16" s="18" customFormat="1">
      <c r="A13" s="9" t="s">
        <v>77</v>
      </c>
      <c r="B13" s="9" t="s">
        <v>31</v>
      </c>
      <c r="C13" s="9" t="s">
        <v>122</v>
      </c>
      <c r="D13" s="9" t="s">
        <v>212</v>
      </c>
      <c r="E13" s="9" t="s">
        <v>126</v>
      </c>
      <c r="F13" s="18" t="s">
        <v>201</v>
      </c>
      <c r="G13" s="17" t="s">
        <v>77</v>
      </c>
      <c r="H13" s="9" t="s">
        <v>122</v>
      </c>
      <c r="I13" s="17" t="s">
        <v>152</v>
      </c>
      <c r="J13" s="18" t="str">
        <f t="shared" si="1"/>
        <v>false</v>
      </c>
      <c r="K13" s="18" t="s">
        <v>167</v>
      </c>
      <c r="N13" s="18" t="str">
        <f t="shared" si="2"/>
        <v>$phone: String,</v>
      </c>
      <c r="O13" s="18" t="str">
        <f t="shared" si="3"/>
        <v>phone: $phone,</v>
      </c>
      <c r="P13" s="18" t="str">
        <f t="shared" si="0"/>
        <v>{Header: "телефон", accessor: "phone", type: "text", show: true, required: false, initialState: ""},</v>
      </c>
    </row>
    <row r="14" spans="1:16" s="18" customFormat="1">
      <c r="A14" s="9" t="s">
        <v>90</v>
      </c>
      <c r="B14" s="9" t="s">
        <v>48</v>
      </c>
      <c r="C14" s="9" t="s">
        <v>122</v>
      </c>
      <c r="D14" s="9" t="s">
        <v>212</v>
      </c>
      <c r="E14" s="9" t="s">
        <v>126</v>
      </c>
      <c r="F14" s="9" t="s">
        <v>90</v>
      </c>
      <c r="G14" s="17" t="s">
        <v>90</v>
      </c>
      <c r="H14" s="9" t="s">
        <v>122</v>
      </c>
      <c r="I14" s="17" t="s">
        <v>152</v>
      </c>
      <c r="J14" s="18" t="str">
        <f t="shared" si="1"/>
        <v>false</v>
      </c>
      <c r="K14" s="18" t="s">
        <v>167</v>
      </c>
      <c r="N14" s="18" t="str">
        <f t="shared" si="2"/>
        <v>$email: String,</v>
      </c>
      <c r="O14" s="18" t="str">
        <f t="shared" si="3"/>
        <v>email: $email,</v>
      </c>
      <c r="P14" s="18" t="str">
        <f t="shared" si="0"/>
        <v>{Header: "email", accessor: "email", type: "text", show: true, required: false, initialState: ""},</v>
      </c>
    </row>
    <row r="15" spans="1:16" s="18" customFormat="1">
      <c r="A15" s="9" t="s">
        <v>84</v>
      </c>
      <c r="B15" s="9" t="s">
        <v>41</v>
      </c>
      <c r="C15" s="9" t="s">
        <v>122</v>
      </c>
      <c r="D15" s="9" t="s">
        <v>212</v>
      </c>
      <c r="E15" s="9" t="s">
        <v>126</v>
      </c>
      <c r="F15" s="18" t="s">
        <v>202</v>
      </c>
      <c r="G15" s="17" t="s">
        <v>84</v>
      </c>
      <c r="H15" s="9" t="s">
        <v>122</v>
      </c>
      <c r="I15" s="17" t="s">
        <v>152</v>
      </c>
      <c r="J15" s="18" t="str">
        <f t="shared" si="1"/>
        <v>false</v>
      </c>
      <c r="K15" s="18" t="s">
        <v>167</v>
      </c>
      <c r="N15" s="18" t="str">
        <f t="shared" si="2"/>
        <v>$site: String,</v>
      </c>
      <c r="O15" s="18" t="str">
        <f t="shared" si="3"/>
        <v>site: $site,</v>
      </c>
      <c r="P15" s="18" t="str">
        <f t="shared" si="0"/>
        <v>{Header: "Сайт", accessor: "site", type: "text", show: true, required: false, initialState: ""},</v>
      </c>
    </row>
    <row r="16" spans="1:16" s="18" customFormat="1">
      <c r="A16" s="9" t="s">
        <v>97</v>
      </c>
      <c r="B16" s="9" t="s">
        <v>54</v>
      </c>
      <c r="C16" s="9" t="s">
        <v>122</v>
      </c>
      <c r="D16" s="9" t="s">
        <v>212</v>
      </c>
      <c r="E16" s="9" t="s">
        <v>126</v>
      </c>
      <c r="F16" s="18" t="s">
        <v>203</v>
      </c>
      <c r="G16" s="17" t="s">
        <v>97</v>
      </c>
      <c r="H16" s="9" t="s">
        <v>122</v>
      </c>
      <c r="I16" s="17" t="s">
        <v>152</v>
      </c>
      <c r="J16" s="18" t="str">
        <f t="shared" si="1"/>
        <v>false</v>
      </c>
      <c r="K16" s="18" t="s">
        <v>167</v>
      </c>
      <c r="M16" s="16"/>
      <c r="N16" s="18" t="str">
        <f t="shared" si="2"/>
        <v>$bank_data: String,</v>
      </c>
      <c r="O16" s="18" t="str">
        <f t="shared" si="3"/>
        <v>bank_data: $bank_data,</v>
      </c>
      <c r="P16" s="18" t="str">
        <f t="shared" si="0"/>
        <v>{Header: "Банковские реквизиты", accessor: "bank_data", type: "text", show: true, required: false, initialState: ""},</v>
      </c>
    </row>
    <row r="17" spans="1:16">
      <c r="A17" s="9" t="s">
        <v>100</v>
      </c>
      <c r="B17" s="9" t="s">
        <v>57</v>
      </c>
      <c r="C17" s="9" t="s">
        <v>122</v>
      </c>
      <c r="D17" s="9" t="s">
        <v>212</v>
      </c>
      <c r="E17" s="9" t="s">
        <v>126</v>
      </c>
      <c r="F17" s="22" t="s">
        <v>209</v>
      </c>
      <c r="G17" t="s">
        <v>100</v>
      </c>
      <c r="H17" s="9" t="s">
        <v>122</v>
      </c>
      <c r="I17" s="17" t="s">
        <v>152</v>
      </c>
      <c r="J17" s="18" t="str">
        <f t="shared" si="1"/>
        <v>false</v>
      </c>
      <c r="K17" s="18" t="s">
        <v>167</v>
      </c>
      <c r="N17" s="18" t="str">
        <f t="shared" si="2"/>
        <v>$agreement_data: String,</v>
      </c>
      <c r="O17" s="18" t="str">
        <f t="shared" si="3"/>
        <v>agreement_data: $agreement_data,</v>
      </c>
      <c r="P17" s="18" t="str">
        <f t="shared" si="0"/>
        <v>{Header: "Реквизиты договора", accessor: "agreement_data", type: "text", show: true, required: false, initialState: ""},</v>
      </c>
    </row>
    <row r="18" spans="1:16">
      <c r="A18" s="9" t="s">
        <v>87</v>
      </c>
      <c r="B18" s="9" t="s">
        <v>59</v>
      </c>
      <c r="C18" s="9" t="s">
        <v>122</v>
      </c>
      <c r="D18" s="9" t="s">
        <v>212</v>
      </c>
      <c r="E18" s="9" t="s">
        <v>126</v>
      </c>
      <c r="F18" s="22" t="s">
        <v>204</v>
      </c>
      <c r="G18" t="s">
        <v>87</v>
      </c>
      <c r="H18" s="9" t="s">
        <v>122</v>
      </c>
      <c r="I18" s="17" t="s">
        <v>152</v>
      </c>
      <c r="J18" s="18" t="str">
        <f t="shared" si="1"/>
        <v>false</v>
      </c>
      <c r="K18" s="18" t="s">
        <v>167</v>
      </c>
      <c r="N18" s="18" t="str">
        <f t="shared" si="2"/>
        <v>$tags: String,</v>
      </c>
      <c r="O18" s="18" t="str">
        <f t="shared" si="3"/>
        <v>tags: $tags,</v>
      </c>
      <c r="P18" s="18" t="str">
        <f t="shared" si="0"/>
        <v>{Header: "Тэги", accessor: "tags", type: "text", show: true, required: false, initialState: ""},</v>
      </c>
    </row>
    <row r="19" spans="1:16">
      <c r="A19" s="9" t="s">
        <v>99</v>
      </c>
      <c r="B19" s="9" t="s">
        <v>56</v>
      </c>
      <c r="C19" s="9" t="s">
        <v>122</v>
      </c>
      <c r="D19" s="9" t="s">
        <v>212</v>
      </c>
      <c r="E19" s="9" t="s">
        <v>126</v>
      </c>
      <c r="F19" s="22" t="s">
        <v>205</v>
      </c>
      <c r="G19" t="s">
        <v>99</v>
      </c>
      <c r="H19" s="9" t="s">
        <v>122</v>
      </c>
      <c r="I19" s="17" t="s">
        <v>152</v>
      </c>
      <c r="J19" s="18" t="str">
        <f t="shared" si="1"/>
        <v>false</v>
      </c>
      <c r="K19" s="18" t="s">
        <v>167</v>
      </c>
      <c r="L19" s="16"/>
      <c r="N19" s="18" t="str">
        <f t="shared" si="2"/>
        <v>$type: String,</v>
      </c>
      <c r="O19" s="18" t="str">
        <f t="shared" si="3"/>
        <v>type: $type,</v>
      </c>
      <c r="P19" s="18" t="str">
        <f t="shared" si="0"/>
        <v>{Header: "Тип", accessor: "type", type: "text", show: true, required: false, initialState: ""},</v>
      </c>
    </row>
    <row r="20" spans="1:16">
      <c r="A20" s="9" t="s">
        <v>104</v>
      </c>
      <c r="B20" s="9" t="s">
        <v>62</v>
      </c>
      <c r="C20" s="9" t="s">
        <v>124</v>
      </c>
      <c r="D20" s="9" t="s">
        <v>214</v>
      </c>
      <c r="E20" s="9" t="s">
        <v>126</v>
      </c>
      <c r="F20" s="22" t="s">
        <v>206</v>
      </c>
      <c r="G20" t="s">
        <v>104</v>
      </c>
      <c r="H20" s="9" t="s">
        <v>124</v>
      </c>
      <c r="I20" s="17" t="s">
        <v>152</v>
      </c>
      <c r="J20" s="18" t="str">
        <f t="shared" si="1"/>
        <v>false</v>
      </c>
      <c r="K20" s="18" t="s">
        <v>167</v>
      </c>
      <c r="L20" s="16"/>
      <c r="N20" s="18" t="str">
        <f t="shared" si="2"/>
        <v>$director_id: Int,</v>
      </c>
      <c r="O20" s="18" t="str">
        <f t="shared" si="3"/>
        <v>director_id: $director_id,</v>
      </c>
      <c r="P20" s="18" t="str">
        <f t="shared" si="0"/>
        <v>{Header: "Директор", accessor: "director_id", type: "integer", show: true, required: false, initialState: ""},</v>
      </c>
    </row>
    <row r="21" spans="1:16">
      <c r="A21" s="9" t="s">
        <v>105</v>
      </c>
      <c r="B21" s="9" t="s">
        <v>63</v>
      </c>
      <c r="C21" s="9" t="s">
        <v>195</v>
      </c>
      <c r="D21" s="9" t="s">
        <v>220</v>
      </c>
      <c r="E21" s="9"/>
      <c r="F21" s="22" t="s">
        <v>207</v>
      </c>
      <c r="G21" t="s">
        <v>105</v>
      </c>
      <c r="H21" s="9" t="s">
        <v>195</v>
      </c>
      <c r="I21" s="17" t="s">
        <v>152</v>
      </c>
      <c r="J21" s="18" t="str">
        <f t="shared" si="1"/>
        <v>true</v>
      </c>
      <c r="K21">
        <v>0</v>
      </c>
      <c r="N21" s="18" t="str">
        <f t="shared" si="2"/>
        <v>$discount: numeric!,</v>
      </c>
      <c r="O21" s="18" t="str">
        <f t="shared" si="3"/>
        <v>discount: $discount,</v>
      </c>
      <c r="P21" s="18" t="str">
        <f t="shared" si="0"/>
        <v>{Header: "Скидка", accessor: "discount", type: "numeric", show: true, required: true, initialState: 0},</v>
      </c>
    </row>
    <row r="22" spans="1:16">
      <c r="A22" s="9" t="s">
        <v>94</v>
      </c>
      <c r="B22" s="9" t="s">
        <v>51</v>
      </c>
      <c r="C22" s="9" t="s">
        <v>124</v>
      </c>
      <c r="D22" s="9" t="s">
        <v>214</v>
      </c>
      <c r="E22" s="9" t="s">
        <v>126</v>
      </c>
      <c r="F22" s="22" t="s">
        <v>208</v>
      </c>
      <c r="G22" t="s">
        <v>94</v>
      </c>
      <c r="H22" s="9" t="s">
        <v>124</v>
      </c>
      <c r="I22" s="17" t="s">
        <v>152</v>
      </c>
      <c r="J22" s="18" t="str">
        <f t="shared" si="1"/>
        <v>false</v>
      </c>
      <c r="K22" s="18" t="s">
        <v>167</v>
      </c>
      <c r="L22" s="16"/>
      <c r="N22" s="18" t="str">
        <f t="shared" si="2"/>
        <v>$our_firm_id: Int,</v>
      </c>
      <c r="O22" s="18" t="str">
        <f t="shared" si="3"/>
        <v>our_firm_id: $our_firm_id,</v>
      </c>
      <c r="P22" s="18" t="str">
        <f t="shared" si="0"/>
        <v>{Header: "Наша фирма", accessor: "our_firm_id", type: "integer", show: true, required: false, initialState: ""},</v>
      </c>
    </row>
    <row r="23" spans="1:16">
      <c r="A23" s="21"/>
      <c r="B23" s="21"/>
      <c r="C23" s="21"/>
      <c r="D23" s="21"/>
      <c r="E23" s="21"/>
    </row>
    <row r="24" spans="1:16">
      <c r="A24" s="21"/>
      <c r="B24" s="21"/>
      <c r="C24" s="21"/>
      <c r="D24" s="21"/>
      <c r="E24" s="21"/>
    </row>
    <row r="25" spans="1:16">
      <c r="A25" s="21"/>
      <c r="B25" s="21"/>
      <c r="C25" s="21"/>
      <c r="D25" s="21"/>
      <c r="E25" s="21"/>
    </row>
    <row r="26" spans="1:16">
      <c r="G26" s="16" t="s">
        <v>127</v>
      </c>
    </row>
    <row r="27" spans="1:16">
      <c r="G27" s="16" t="s">
        <v>128</v>
      </c>
      <c r="L27" s="19" t="s">
        <v>179</v>
      </c>
      <c r="M27" s="19"/>
    </row>
    <row r="28" spans="1:16">
      <c r="G28" s="16" t="s">
        <v>129</v>
      </c>
      <c r="L28" s="16" t="s">
        <v>180</v>
      </c>
      <c r="M28" s="16"/>
    </row>
    <row r="29" spans="1:16">
      <c r="G29" s="16" t="s">
        <v>130</v>
      </c>
      <c r="L29" s="16" t="s">
        <v>181</v>
      </c>
      <c r="M29" s="16"/>
    </row>
    <row r="30" spans="1:16">
      <c r="G30" s="16" t="s">
        <v>131</v>
      </c>
      <c r="L30" s="16" t="s">
        <v>182</v>
      </c>
      <c r="M30" s="16"/>
    </row>
    <row r="31" spans="1:16">
      <c r="L31" s="16" t="s">
        <v>183</v>
      </c>
      <c r="M31" s="16"/>
    </row>
    <row r="32" spans="1:16">
      <c r="L32" s="16" t="s">
        <v>184</v>
      </c>
      <c r="M32" s="16"/>
    </row>
    <row r="33" spans="7:13">
      <c r="G33" s="16" t="s">
        <v>156</v>
      </c>
      <c r="L33" s="19" t="s">
        <v>161</v>
      </c>
      <c r="M33" s="19"/>
    </row>
    <row r="34" spans="7:13">
      <c r="G34" s="16" t="s">
        <v>157</v>
      </c>
      <c r="L34" s="19" t="s">
        <v>179</v>
      </c>
      <c r="M34" s="19"/>
    </row>
    <row r="35" spans="7:13">
      <c r="G35" s="16" t="s">
        <v>158</v>
      </c>
      <c r="L35" s="16" t="s">
        <v>185</v>
      </c>
      <c r="M35" s="16"/>
    </row>
    <row r="36" spans="7:13">
      <c r="G36" s="16" t="s">
        <v>159</v>
      </c>
      <c r="L36" s="16" t="s">
        <v>186</v>
      </c>
      <c r="M36" s="16"/>
    </row>
    <row r="37" spans="7:13">
      <c r="L37" s="16" t="s">
        <v>129</v>
      </c>
      <c r="M37" s="16"/>
    </row>
    <row r="38" spans="7:13">
      <c r="G38" s="16"/>
      <c r="L38" s="16" t="s">
        <v>183</v>
      </c>
      <c r="M38" s="16"/>
    </row>
    <row r="39" spans="7:13">
      <c r="G39" s="16" t="s">
        <v>160</v>
      </c>
      <c r="L39" s="16" t="s">
        <v>131</v>
      </c>
      <c r="M39" s="16"/>
    </row>
    <row r="40" spans="7:13">
      <c r="G40" s="19" t="s">
        <v>161</v>
      </c>
      <c r="L40" s="19" t="s">
        <v>161</v>
      </c>
      <c r="M40" s="19"/>
    </row>
    <row r="41" spans="7:13">
      <c r="G41" s="16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85E9-ACF0-D944-AC5F-073F93DA0C88}">
  <dimension ref="A1:P41"/>
  <sheetViews>
    <sheetView workbookViewId="0">
      <selection activeCell="J6" sqref="J6:J13"/>
    </sheetView>
  </sheetViews>
  <sheetFormatPr baseColWidth="10" defaultRowHeight="16"/>
  <cols>
    <col min="1" max="1" width="25.6640625" customWidth="1"/>
    <col min="2" max="2" width="18.5" customWidth="1"/>
    <col min="3" max="3" width="9.1640625" customWidth="1"/>
    <col min="4" max="4" width="9.5" customWidth="1"/>
    <col min="5" max="5" width="11" customWidth="1"/>
    <col min="11" max="11" width="8" customWidth="1"/>
    <col min="12" max="12" width="47" customWidth="1"/>
    <col min="13" max="13" width="5.1640625" customWidth="1"/>
    <col min="14" max="14" width="16.33203125" customWidth="1"/>
    <col min="15" max="15" width="12.83203125" customWidth="1"/>
  </cols>
  <sheetData>
    <row r="1" spans="1:16">
      <c r="A1" t="s">
        <v>154</v>
      </c>
      <c r="B1" s="1" t="s">
        <v>8</v>
      </c>
    </row>
    <row r="2" spans="1:16">
      <c r="A2" t="s">
        <v>155</v>
      </c>
      <c r="B2" t="s">
        <v>179</v>
      </c>
      <c r="C2" t="s">
        <v>161</v>
      </c>
      <c r="D2" t="s">
        <v>187</v>
      </c>
      <c r="E2" t="s">
        <v>188</v>
      </c>
      <c r="F2" t="s">
        <v>189</v>
      </c>
    </row>
    <row r="3" spans="1:16">
      <c r="P3" t="s">
        <v>193</v>
      </c>
    </row>
    <row r="4" spans="1:16">
      <c r="F4" t="s">
        <v>174</v>
      </c>
      <c r="G4" t="s">
        <v>176</v>
      </c>
      <c r="H4" t="s">
        <v>170</v>
      </c>
      <c r="I4" t="s">
        <v>175</v>
      </c>
      <c r="J4" t="s">
        <v>172</v>
      </c>
      <c r="K4" t="s">
        <v>173</v>
      </c>
      <c r="L4" t="s">
        <v>171</v>
      </c>
      <c r="N4" t="s">
        <v>211</v>
      </c>
      <c r="O4" t="s">
        <v>211</v>
      </c>
    </row>
    <row r="5" spans="1:16" s="1" customFormat="1">
      <c r="A5" s="1" t="s">
        <v>120</v>
      </c>
      <c r="B5" s="1" t="s">
        <v>121</v>
      </c>
      <c r="C5" s="1" t="s">
        <v>177</v>
      </c>
      <c r="D5" s="1" t="s">
        <v>219</v>
      </c>
      <c r="E5" s="1" t="s">
        <v>194</v>
      </c>
      <c r="F5" s="1" t="s">
        <v>162</v>
      </c>
      <c r="G5" s="1" t="s">
        <v>163</v>
      </c>
      <c r="H5" s="1" t="s">
        <v>164</v>
      </c>
      <c r="I5" s="1" t="s">
        <v>168</v>
      </c>
      <c r="J5" s="1" t="s">
        <v>165</v>
      </c>
      <c r="K5" s="1" t="s">
        <v>166</v>
      </c>
      <c r="N5" s="1" t="s">
        <v>218</v>
      </c>
      <c r="O5" s="1" t="s">
        <v>210</v>
      </c>
      <c r="P5" s="1" t="s">
        <v>178</v>
      </c>
    </row>
    <row r="6" spans="1:16" s="18" customFormat="1">
      <c r="A6" s="9" t="s">
        <v>64</v>
      </c>
      <c r="B6" s="9" t="s">
        <v>15</v>
      </c>
      <c r="C6" s="9" t="s">
        <v>124</v>
      </c>
      <c r="D6" s="9" t="s">
        <v>213</v>
      </c>
      <c r="E6" s="9"/>
      <c r="F6" s="17" t="s">
        <v>64</v>
      </c>
      <c r="G6" s="9" t="s">
        <v>64</v>
      </c>
      <c r="H6" s="9" t="s">
        <v>124</v>
      </c>
      <c r="I6" s="17" t="s">
        <v>153</v>
      </c>
      <c r="J6" s="18" t="str">
        <f>IF(E6="","true","false")</f>
        <v>true</v>
      </c>
      <c r="K6" s="18" t="s">
        <v>167</v>
      </c>
      <c r="N6" s="18" t="str">
        <f>_xlfn.CONCAT("$",A6,": ",D6,",")</f>
        <v>$id: Int!,</v>
      </c>
      <c r="O6" s="18" t="str">
        <f>_xlfn.CONCAT(A6,": $",A6,",")</f>
        <v>id: $id,</v>
      </c>
      <c r="P6" s="18" t="str">
        <f t="shared" ref="P6:P22" si="0">_xlfn.CONCAT($B$2,$F$5,$D$2,F6,$E$2,$G$5,$D$2,G6,$E$2,$H$5,$D$2,H6,$E$2,$I$5,I6,$F$2,$J$5,J6,$F$2,$K$5,K6,L6,$C$2)</f>
        <v>{Header: "id", accessor: "id", type: "integer", show: false, required: true, initialState: ""},</v>
      </c>
    </row>
    <row r="7" spans="1:16" s="18" customFormat="1">
      <c r="A7" s="9" t="s">
        <v>66</v>
      </c>
      <c r="B7" s="9" t="s">
        <v>22</v>
      </c>
      <c r="C7" s="9" t="s">
        <v>122</v>
      </c>
      <c r="D7" s="9" t="s">
        <v>215</v>
      </c>
      <c r="E7" s="9"/>
      <c r="F7" s="17" t="s">
        <v>222</v>
      </c>
      <c r="G7" s="9" t="s">
        <v>66</v>
      </c>
      <c r="H7" s="9" t="s">
        <v>122</v>
      </c>
      <c r="I7" s="17" t="s">
        <v>152</v>
      </c>
      <c r="J7" s="18" t="str">
        <f t="shared" ref="J7:J13" si="1">IF(E7="","true","false")</f>
        <v>true</v>
      </c>
      <c r="K7" s="18" t="s">
        <v>167</v>
      </c>
      <c r="N7" s="18" t="str">
        <f t="shared" ref="N7:N22" si="2">_xlfn.CONCAT("$",A7,": ",D7,",")</f>
        <v>$name: String!,</v>
      </c>
      <c r="O7" s="18" t="str">
        <f t="shared" ref="O7:O22" si="3">_xlfn.CONCAT(A7,": $",A7,",")</f>
        <v>name: $name,</v>
      </c>
      <c r="P7" s="18" t="str">
        <f t="shared" si="0"/>
        <v>{Header: "Название", accessor: "name", type: "text", show: true, required: true, initialState: ""},</v>
      </c>
    </row>
    <row r="8" spans="1:16" s="18" customFormat="1">
      <c r="A8" s="9" t="s">
        <v>74</v>
      </c>
      <c r="B8" s="9" t="s">
        <v>24</v>
      </c>
      <c r="C8" s="9" t="s">
        <v>122</v>
      </c>
      <c r="D8" s="9" t="s">
        <v>215</v>
      </c>
      <c r="E8" s="9"/>
      <c r="F8" s="17" t="s">
        <v>223</v>
      </c>
      <c r="G8" s="9" t="s">
        <v>74</v>
      </c>
      <c r="H8" s="9" t="s">
        <v>122</v>
      </c>
      <c r="I8" s="17" t="s">
        <v>152</v>
      </c>
      <c r="J8" s="18" t="str">
        <f t="shared" si="1"/>
        <v>true</v>
      </c>
      <c r="K8" s="18" t="s">
        <v>167</v>
      </c>
      <c r="N8" s="18" t="str">
        <f t="shared" si="2"/>
        <v>$town: String!,</v>
      </c>
      <c r="O8" s="18" t="str">
        <f t="shared" si="3"/>
        <v>town: $town,</v>
      </c>
      <c r="P8" s="18" t="str">
        <f t="shared" si="0"/>
        <v>{Header: "Город", accessor: "town", type: "text", show: true, required: true, initialState: ""},</v>
      </c>
    </row>
    <row r="9" spans="1:16" s="18" customFormat="1">
      <c r="A9" s="9" t="s">
        <v>71</v>
      </c>
      <c r="B9" s="9" t="s">
        <v>25</v>
      </c>
      <c r="C9" s="9" t="s">
        <v>122</v>
      </c>
      <c r="D9" s="9" t="s">
        <v>212</v>
      </c>
      <c r="E9" s="9" t="s">
        <v>126</v>
      </c>
      <c r="F9" s="18" t="s">
        <v>150</v>
      </c>
      <c r="G9" s="9" t="s">
        <v>71</v>
      </c>
      <c r="H9" s="9" t="s">
        <v>122</v>
      </c>
      <c r="I9" s="17" t="s">
        <v>152</v>
      </c>
      <c r="J9" s="18" t="str">
        <f t="shared" si="1"/>
        <v>false</v>
      </c>
      <c r="K9" s="18" t="s">
        <v>167</v>
      </c>
      <c r="N9" s="18" t="str">
        <f t="shared" si="2"/>
        <v>$address: String,</v>
      </c>
      <c r="O9" s="18" t="str">
        <f t="shared" si="3"/>
        <v>address: $address,</v>
      </c>
      <c r="P9" s="18" t="str">
        <f t="shared" si="0"/>
        <v>{Header: "Адрес", accessor: "address", type: "text", show: true, required: false, initialState: ""},</v>
      </c>
    </row>
    <row r="10" spans="1:16" s="18" customFormat="1">
      <c r="A10" s="9" t="s">
        <v>81</v>
      </c>
      <c r="B10" s="9" t="s">
        <v>36</v>
      </c>
      <c r="C10" s="9" t="s">
        <v>124</v>
      </c>
      <c r="D10" s="9" t="s">
        <v>214</v>
      </c>
      <c r="E10" s="9" t="s">
        <v>126</v>
      </c>
      <c r="F10" s="18" t="s">
        <v>224</v>
      </c>
      <c r="G10" s="9" t="s">
        <v>81</v>
      </c>
      <c r="H10" s="9" t="s">
        <v>124</v>
      </c>
      <c r="I10" s="17" t="s">
        <v>152</v>
      </c>
      <c r="J10" s="18" t="str">
        <f t="shared" si="1"/>
        <v>false</v>
      </c>
      <c r="K10" s="18" t="s">
        <v>167</v>
      </c>
      <c r="N10" s="18" t="str">
        <f t="shared" si="2"/>
        <v>$contact_id: Int,</v>
      </c>
      <c r="O10" s="18" t="str">
        <f t="shared" si="3"/>
        <v>contact_id: $contact_id,</v>
      </c>
      <c r="P10" s="18" t="str">
        <f t="shared" si="0"/>
        <v>{Header: "Контакт", accessor: "contact_id", type: "integer", show: true, required: false, initialState: ""},</v>
      </c>
    </row>
    <row r="11" spans="1:16" s="18" customFormat="1">
      <c r="A11" s="9" t="s">
        <v>87</v>
      </c>
      <c r="B11" s="9" t="s">
        <v>44</v>
      </c>
      <c r="C11" s="9" t="s">
        <v>122</v>
      </c>
      <c r="D11" s="9" t="s">
        <v>212</v>
      </c>
      <c r="E11" s="9" t="s">
        <v>126</v>
      </c>
      <c r="F11" s="18" t="s">
        <v>204</v>
      </c>
      <c r="G11" s="9" t="s">
        <v>87</v>
      </c>
      <c r="H11" s="9" t="s">
        <v>122</v>
      </c>
      <c r="I11" s="17" t="s">
        <v>152</v>
      </c>
      <c r="J11" s="18" t="str">
        <f t="shared" si="1"/>
        <v>false</v>
      </c>
      <c r="K11" s="18" t="s">
        <v>167</v>
      </c>
      <c r="N11" s="18" t="str">
        <f t="shared" si="2"/>
        <v>$tags: String,</v>
      </c>
      <c r="O11" s="18" t="str">
        <f t="shared" si="3"/>
        <v>tags: $tags,</v>
      </c>
      <c r="P11" s="18" t="str">
        <f t="shared" si="0"/>
        <v>{Header: "Тэги", accessor: "tags", type: "text", show: true, required: false, initialState: ""},</v>
      </c>
    </row>
    <row r="12" spans="1:16" s="18" customFormat="1">
      <c r="A12" s="9" t="s">
        <v>91</v>
      </c>
      <c r="B12" s="9" t="s">
        <v>35</v>
      </c>
      <c r="C12" s="9" t="s">
        <v>221</v>
      </c>
      <c r="D12" s="9" t="s">
        <v>227</v>
      </c>
      <c r="E12" s="9" t="s">
        <v>126</v>
      </c>
      <c r="F12" s="18" t="s">
        <v>225</v>
      </c>
      <c r="G12" s="9" t="s">
        <v>91</v>
      </c>
      <c r="H12" s="9" t="s">
        <v>122</v>
      </c>
      <c r="I12" s="17" t="s">
        <v>152</v>
      </c>
      <c r="J12" s="18" t="str">
        <f t="shared" si="1"/>
        <v>false</v>
      </c>
      <c r="K12" s="18" t="s">
        <v>167</v>
      </c>
      <c r="N12" s="18" t="str">
        <f t="shared" si="2"/>
        <v>$firms_ids: int2vector,</v>
      </c>
      <c r="O12" s="18" t="str">
        <f t="shared" si="3"/>
        <v>firms_ids: $firms_ids,</v>
      </c>
      <c r="P12" s="18" t="str">
        <f t="shared" si="0"/>
        <v>{Header: "Фирмы", accessor: "firms_ids", type: "text", show: true, required: false, initialState: ""},</v>
      </c>
    </row>
    <row r="13" spans="1:16" s="18" customFormat="1">
      <c r="A13" s="9" t="s">
        <v>92</v>
      </c>
      <c r="B13" s="9" t="s">
        <v>49</v>
      </c>
      <c r="C13" s="9" t="s">
        <v>124</v>
      </c>
      <c r="D13" s="9" t="s">
        <v>214</v>
      </c>
      <c r="E13" s="9" t="s">
        <v>126</v>
      </c>
      <c r="F13" s="18" t="s">
        <v>226</v>
      </c>
      <c r="G13" s="9" t="s">
        <v>92</v>
      </c>
      <c r="H13" s="9" t="s">
        <v>124</v>
      </c>
      <c r="I13" s="17" t="s">
        <v>152</v>
      </c>
      <c r="J13" s="18" t="str">
        <f t="shared" si="1"/>
        <v>false</v>
      </c>
      <c r="K13" s="18" t="s">
        <v>167</v>
      </c>
      <c r="N13" s="18" t="str">
        <f t="shared" si="2"/>
        <v>$firm_id: Int,</v>
      </c>
      <c r="O13" s="18" t="str">
        <f t="shared" si="3"/>
        <v>firm_id: $firm_id,</v>
      </c>
      <c r="P13" s="18" t="str">
        <f t="shared" si="0"/>
        <v>{Header: "Фирма", accessor: "firm_id", type: "integer", show: true, required: false, initialState: ""},</v>
      </c>
    </row>
    <row r="14" spans="1:16" s="18" customFormat="1">
      <c r="A14" s="9"/>
      <c r="B14" s="9"/>
      <c r="C14" s="9"/>
      <c r="D14" s="9"/>
      <c r="E14" s="9"/>
      <c r="F14" s="9"/>
      <c r="G14" s="17"/>
      <c r="H14" s="9"/>
      <c r="I14" s="17"/>
    </row>
    <row r="15" spans="1:16" s="18" customFormat="1">
      <c r="A15" s="9"/>
      <c r="B15" s="9"/>
      <c r="C15" s="9"/>
      <c r="D15" s="9"/>
      <c r="E15" s="9"/>
      <c r="G15" s="17"/>
      <c r="H15" s="9"/>
      <c r="I15" s="17"/>
    </row>
    <row r="16" spans="1:16" s="18" customFormat="1">
      <c r="A16" s="9"/>
      <c r="B16" s="9"/>
      <c r="C16" s="9"/>
      <c r="D16" s="9"/>
      <c r="E16" s="9"/>
      <c r="G16" s="17"/>
      <c r="H16" s="9"/>
      <c r="I16" s="17"/>
      <c r="M16" s="16"/>
    </row>
    <row r="17" spans="1:16">
      <c r="A17" s="9"/>
      <c r="B17" s="9"/>
      <c r="C17" s="9"/>
      <c r="D17" s="9"/>
      <c r="E17" s="9"/>
      <c r="F17" s="22"/>
      <c r="H17" s="9"/>
      <c r="I17" s="17"/>
      <c r="J17" s="18"/>
      <c r="K17" s="18"/>
      <c r="N17" s="18"/>
      <c r="O17" s="18"/>
      <c r="P17" s="18"/>
    </row>
    <row r="18" spans="1:16">
      <c r="A18" s="9"/>
      <c r="B18" s="9"/>
      <c r="C18" s="9"/>
      <c r="D18" s="9"/>
      <c r="E18" s="9"/>
      <c r="F18" s="22"/>
      <c r="H18" s="9"/>
      <c r="I18" s="17"/>
      <c r="J18" s="18"/>
      <c r="K18" s="18"/>
      <c r="N18" s="18"/>
      <c r="O18" s="18"/>
      <c r="P18" s="18"/>
    </row>
    <row r="19" spans="1:16">
      <c r="A19" s="9"/>
      <c r="B19" s="9"/>
      <c r="C19" s="9"/>
      <c r="D19" s="9"/>
      <c r="E19" s="9"/>
      <c r="F19" s="22"/>
      <c r="H19" s="9"/>
      <c r="I19" s="17"/>
      <c r="J19" s="18"/>
      <c r="K19" s="18"/>
      <c r="L19" s="16"/>
      <c r="N19" s="18"/>
      <c r="O19" s="18"/>
      <c r="P19" s="18"/>
    </row>
    <row r="20" spans="1:16">
      <c r="A20" s="9"/>
      <c r="B20" s="9"/>
      <c r="C20" s="9"/>
      <c r="D20" s="9"/>
      <c r="E20" s="9"/>
      <c r="F20" s="22"/>
      <c r="H20" s="9"/>
      <c r="I20" s="17"/>
      <c r="J20" s="18"/>
      <c r="K20" s="18"/>
      <c r="L20" s="16"/>
      <c r="N20" s="18"/>
      <c r="O20" s="18"/>
      <c r="P20" s="18"/>
    </row>
    <row r="21" spans="1:16">
      <c r="A21" s="9"/>
      <c r="B21" s="9"/>
      <c r="C21" s="9"/>
      <c r="D21" s="9"/>
      <c r="E21" s="9"/>
      <c r="F21" s="22"/>
      <c r="H21" s="9"/>
      <c r="I21" s="17"/>
      <c r="J21" s="18"/>
      <c r="N21" s="18"/>
      <c r="O21" s="18"/>
      <c r="P21" s="18"/>
    </row>
    <row r="22" spans="1:16">
      <c r="A22" s="9"/>
      <c r="B22" s="9"/>
      <c r="C22" s="9"/>
      <c r="D22" s="9"/>
      <c r="E22" s="9"/>
      <c r="F22" s="22"/>
      <c r="H22" s="9"/>
      <c r="I22" s="17"/>
      <c r="J22" s="18"/>
      <c r="K22" s="18"/>
      <c r="L22" s="16"/>
      <c r="N22" s="18"/>
      <c r="O22" s="18"/>
      <c r="P22" s="18"/>
    </row>
    <row r="23" spans="1:16">
      <c r="A23" s="21"/>
      <c r="B23" s="21"/>
      <c r="C23" s="21"/>
      <c r="D23" s="21"/>
      <c r="E23" s="21"/>
    </row>
    <row r="24" spans="1:16">
      <c r="A24" s="21"/>
      <c r="B24" s="21"/>
      <c r="C24" s="21"/>
      <c r="D24" s="21"/>
      <c r="E24" s="21"/>
    </row>
    <row r="25" spans="1:16">
      <c r="A25" s="21"/>
      <c r="B25" s="21"/>
      <c r="C25" s="21"/>
      <c r="D25" s="21"/>
      <c r="E25" s="21"/>
    </row>
    <row r="26" spans="1:16">
      <c r="G26" s="16" t="s">
        <v>127</v>
      </c>
    </row>
    <row r="27" spans="1:16">
      <c r="G27" s="16" t="s">
        <v>128</v>
      </c>
      <c r="L27" s="19" t="s">
        <v>179</v>
      </c>
      <c r="M27" s="19"/>
    </row>
    <row r="28" spans="1:16">
      <c r="G28" s="16" t="s">
        <v>129</v>
      </c>
      <c r="L28" s="16" t="s">
        <v>180</v>
      </c>
      <c r="M28" s="16"/>
    </row>
    <row r="29" spans="1:16">
      <c r="G29" s="16" t="s">
        <v>130</v>
      </c>
      <c r="L29" s="16" t="s">
        <v>181</v>
      </c>
      <c r="M29" s="16"/>
    </row>
    <row r="30" spans="1:16">
      <c r="G30" s="16" t="s">
        <v>131</v>
      </c>
      <c r="L30" s="16" t="s">
        <v>182</v>
      </c>
      <c r="M30" s="16"/>
    </row>
    <row r="31" spans="1:16">
      <c r="L31" s="16" t="s">
        <v>183</v>
      </c>
      <c r="M31" s="16"/>
    </row>
    <row r="32" spans="1:16">
      <c r="L32" s="16" t="s">
        <v>184</v>
      </c>
      <c r="M32" s="16"/>
    </row>
    <row r="33" spans="7:13">
      <c r="G33" s="16" t="s">
        <v>156</v>
      </c>
      <c r="L33" s="19" t="s">
        <v>161</v>
      </c>
      <c r="M33" s="19"/>
    </row>
    <row r="34" spans="7:13">
      <c r="G34" s="16" t="s">
        <v>157</v>
      </c>
      <c r="L34" s="19" t="s">
        <v>179</v>
      </c>
      <c r="M34" s="19"/>
    </row>
    <row r="35" spans="7:13">
      <c r="G35" s="16" t="s">
        <v>158</v>
      </c>
      <c r="L35" s="16" t="s">
        <v>185</v>
      </c>
      <c r="M35" s="16"/>
    </row>
    <row r="36" spans="7:13">
      <c r="G36" s="16" t="s">
        <v>159</v>
      </c>
      <c r="L36" s="16" t="s">
        <v>186</v>
      </c>
      <c r="M36" s="16"/>
    </row>
    <row r="37" spans="7:13">
      <c r="L37" s="16" t="s">
        <v>129</v>
      </c>
      <c r="M37" s="16"/>
    </row>
    <row r="38" spans="7:13">
      <c r="G38" s="16"/>
      <c r="L38" s="16" t="s">
        <v>183</v>
      </c>
      <c r="M38" s="16"/>
    </row>
    <row r="39" spans="7:13">
      <c r="G39" s="16" t="s">
        <v>160</v>
      </c>
      <c r="L39" s="16" t="s">
        <v>131</v>
      </c>
      <c r="M39" s="16"/>
    </row>
    <row r="40" spans="7:13">
      <c r="G40" s="19" t="s">
        <v>161</v>
      </c>
      <c r="L40" s="19" t="s">
        <v>161</v>
      </c>
      <c r="M40" s="19"/>
    </row>
    <row r="41" spans="7:13">
      <c r="G41" s="16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6869-9261-4F46-B2E4-AA1523674AA1}">
  <dimension ref="A1:P41"/>
  <sheetViews>
    <sheetView tabSelected="1" workbookViewId="0">
      <selection activeCell="K25" sqref="K25"/>
    </sheetView>
  </sheetViews>
  <sheetFormatPr baseColWidth="10" defaultRowHeight="16"/>
  <cols>
    <col min="1" max="1" width="25.6640625" customWidth="1"/>
    <col min="2" max="2" width="18.5" customWidth="1"/>
    <col min="3" max="3" width="9.1640625" customWidth="1"/>
    <col min="4" max="4" width="11.5" customWidth="1"/>
    <col min="5" max="5" width="11" customWidth="1"/>
    <col min="11" max="11" width="8" customWidth="1"/>
    <col min="12" max="12" width="28" customWidth="1"/>
    <col min="13" max="13" width="5.1640625" customWidth="1"/>
    <col min="14" max="14" width="16.33203125" customWidth="1"/>
    <col min="15" max="15" width="28.83203125" customWidth="1"/>
  </cols>
  <sheetData>
    <row r="1" spans="1:16">
      <c r="A1" t="s">
        <v>154</v>
      </c>
      <c r="B1" s="1" t="s">
        <v>8</v>
      </c>
    </row>
    <row r="2" spans="1:16">
      <c r="A2" t="s">
        <v>155</v>
      </c>
      <c r="B2" t="s">
        <v>179</v>
      </c>
      <c r="C2" t="s">
        <v>161</v>
      </c>
      <c r="D2" t="s">
        <v>187</v>
      </c>
      <c r="E2" t="s">
        <v>188</v>
      </c>
      <c r="F2" t="s">
        <v>189</v>
      </c>
    </row>
    <row r="3" spans="1:16">
      <c r="P3" t="s">
        <v>193</v>
      </c>
    </row>
    <row r="4" spans="1:16">
      <c r="F4" t="s">
        <v>174</v>
      </c>
      <c r="G4" t="s">
        <v>176</v>
      </c>
      <c r="H4" t="s">
        <v>170</v>
      </c>
      <c r="I4" t="s">
        <v>175</v>
      </c>
      <c r="J4" t="s">
        <v>172</v>
      </c>
      <c r="K4" t="s">
        <v>173</v>
      </c>
      <c r="L4" t="s">
        <v>171</v>
      </c>
      <c r="N4" t="s">
        <v>211</v>
      </c>
      <c r="O4" t="s">
        <v>211</v>
      </c>
    </row>
    <row r="5" spans="1:16" s="1" customFormat="1">
      <c r="A5" s="1" t="s">
        <v>120</v>
      </c>
      <c r="B5" s="1" t="s">
        <v>121</v>
      </c>
      <c r="C5" s="1" t="s">
        <v>177</v>
      </c>
      <c r="D5" s="1" t="s">
        <v>219</v>
      </c>
      <c r="E5" s="1" t="s">
        <v>194</v>
      </c>
      <c r="F5" s="1" t="s">
        <v>162</v>
      </c>
      <c r="G5" s="1" t="s">
        <v>163</v>
      </c>
      <c r="H5" s="1" t="s">
        <v>164</v>
      </c>
      <c r="I5" s="1" t="s">
        <v>168</v>
      </c>
      <c r="J5" s="1" t="s">
        <v>165</v>
      </c>
      <c r="K5" s="1" t="s">
        <v>166</v>
      </c>
      <c r="N5" s="1" t="s">
        <v>218</v>
      </c>
      <c r="O5" s="1" t="s">
        <v>210</v>
      </c>
      <c r="P5" s="1" t="s">
        <v>178</v>
      </c>
    </row>
    <row r="6" spans="1:16" s="18" customFormat="1">
      <c r="A6" s="9" t="s">
        <v>64</v>
      </c>
      <c r="B6" s="9" t="s">
        <v>13</v>
      </c>
      <c r="C6" s="9" t="s">
        <v>124</v>
      </c>
      <c r="D6" s="9" t="s">
        <v>213</v>
      </c>
      <c r="E6" s="9"/>
      <c r="F6" s="18" t="s">
        <v>64</v>
      </c>
      <c r="G6" s="9" t="s">
        <v>64</v>
      </c>
      <c r="H6" s="17" t="s">
        <v>124</v>
      </c>
      <c r="I6" s="17" t="s">
        <v>153</v>
      </c>
      <c r="J6" s="18" t="str">
        <f>IF(E6="","true","false")</f>
        <v>true</v>
      </c>
      <c r="K6" s="18" t="s">
        <v>167</v>
      </c>
      <c r="N6" s="18" t="str">
        <f>_xlfn.CONCAT("$",A6,": ",D6,",")</f>
        <v>$id: Int!,</v>
      </c>
      <c r="O6" s="18" t="str">
        <f>_xlfn.CONCAT(A6,": $",A6,",")</f>
        <v>id: $id,</v>
      </c>
      <c r="P6" s="18" t="str">
        <f t="shared" ref="P6:P22" si="0">_xlfn.CONCAT($B$2,$F$5,$D$2,F6,$E$2,$G$5,$D$2,G6,$E$2,$H$5,$D$2,H6,$E$2,$I$5,I6,$F$2,$J$5,J6,$F$2,$K$5,K6,L6,$C$2)</f>
        <v>{Header: "id", accessor: "id", type: "integer", show: false, required: true, initialState: ""},</v>
      </c>
    </row>
    <row r="7" spans="1:16" s="18" customFormat="1">
      <c r="A7" s="9" t="s">
        <v>68</v>
      </c>
      <c r="B7" s="9" t="s">
        <v>20</v>
      </c>
      <c r="C7" s="9" t="s">
        <v>228</v>
      </c>
      <c r="D7" s="9" t="s">
        <v>216</v>
      </c>
      <c r="E7" s="9"/>
      <c r="F7" s="18" t="s">
        <v>230</v>
      </c>
      <c r="G7" s="9" t="s">
        <v>68</v>
      </c>
      <c r="H7" s="9" t="s">
        <v>125</v>
      </c>
      <c r="I7" s="17" t="s">
        <v>152</v>
      </c>
      <c r="J7" s="18" t="str">
        <f t="shared" ref="J7:J19" si="1">IF(E7="","true","false")</f>
        <v>true</v>
      </c>
      <c r="K7" s="23" t="s">
        <v>242</v>
      </c>
      <c r="N7" s="18" t="str">
        <f t="shared" ref="N7:N22" si="2">_xlfn.CONCAT("$",A7,": ",D7,",")</f>
        <v>$date_in: timestamptz,</v>
      </c>
      <c r="O7" s="18" t="str">
        <f t="shared" ref="O7:O22" si="3">_xlfn.CONCAT(A7,": $",A7,",")</f>
        <v>date_in: $date_in,</v>
      </c>
      <c r="P7" s="18" t="str">
        <f t="shared" si="0"/>
        <v>{Header: "Дата размещения", accessor: "date_in", type: "date", show: true, required: true, initialState: new Date()},</v>
      </c>
    </row>
    <row r="8" spans="1:16" s="18" customFormat="1">
      <c r="A8" s="9" t="s">
        <v>73</v>
      </c>
      <c r="B8" s="9" t="s">
        <v>27</v>
      </c>
      <c r="C8" s="9" t="s">
        <v>228</v>
      </c>
      <c r="D8" s="9" t="s">
        <v>229</v>
      </c>
      <c r="E8" s="9" t="s">
        <v>126</v>
      </c>
      <c r="F8" s="18" t="s">
        <v>231</v>
      </c>
      <c r="G8" s="9" t="s">
        <v>73</v>
      </c>
      <c r="H8" s="9" t="s">
        <v>125</v>
      </c>
      <c r="I8" s="17" t="s">
        <v>152</v>
      </c>
      <c r="J8" s="18" t="str">
        <f t="shared" si="1"/>
        <v>false</v>
      </c>
      <c r="K8" s="23" t="s">
        <v>242</v>
      </c>
      <c r="N8" s="18" t="str">
        <f t="shared" si="2"/>
        <v>$date_out: timestamptz!,</v>
      </c>
      <c r="O8" s="18" t="str">
        <f t="shared" si="3"/>
        <v>date_out: $date_out,</v>
      </c>
      <c r="P8" s="18" t="str">
        <f t="shared" si="0"/>
        <v>{Header: "Дата отгрузки", accessor: "date_out", type: "date", show: true, required: false, initialState: new Date()},</v>
      </c>
    </row>
    <row r="9" spans="1:16" s="18" customFormat="1">
      <c r="A9" s="9" t="s">
        <v>74</v>
      </c>
      <c r="B9" s="9" t="s">
        <v>24</v>
      </c>
      <c r="C9" s="9" t="s">
        <v>122</v>
      </c>
      <c r="D9" s="9" t="s">
        <v>215</v>
      </c>
      <c r="E9" s="9"/>
      <c r="F9" s="18" t="s">
        <v>223</v>
      </c>
      <c r="G9" s="9" t="s">
        <v>74</v>
      </c>
      <c r="H9" s="9" t="s">
        <v>122</v>
      </c>
      <c r="I9" s="17" t="s">
        <v>152</v>
      </c>
      <c r="J9" s="18" t="str">
        <f t="shared" si="1"/>
        <v>true</v>
      </c>
      <c r="K9" s="18" t="s">
        <v>167</v>
      </c>
      <c r="N9" s="18" t="str">
        <f t="shared" si="2"/>
        <v>$town: String!,</v>
      </c>
      <c r="O9" s="18" t="str">
        <f t="shared" si="3"/>
        <v>town: $town,</v>
      </c>
      <c r="P9" s="18" t="str">
        <f t="shared" si="0"/>
        <v>{Header: "Город", accessor: "town", type: "text", show: true, required: true, initialState: ""},</v>
      </c>
    </row>
    <row r="10" spans="1:16" s="18" customFormat="1">
      <c r="A10" s="9" t="s">
        <v>2</v>
      </c>
      <c r="B10" s="9" t="s">
        <v>38</v>
      </c>
      <c r="C10" s="9" t="s">
        <v>122</v>
      </c>
      <c r="D10" s="9" t="s">
        <v>212</v>
      </c>
      <c r="E10" s="9" t="s">
        <v>126</v>
      </c>
      <c r="F10" s="18" t="s">
        <v>232</v>
      </c>
      <c r="G10" s="9" t="s">
        <v>2</v>
      </c>
      <c r="H10" s="9" t="s">
        <v>122</v>
      </c>
      <c r="I10" s="17" t="s">
        <v>152</v>
      </c>
      <c r="J10" s="18" t="str">
        <f t="shared" si="1"/>
        <v>false</v>
      </c>
      <c r="K10" s="18" t="s">
        <v>167</v>
      </c>
      <c r="N10" s="18" t="str">
        <f t="shared" si="2"/>
        <v>$delivery: String,</v>
      </c>
      <c r="O10" s="18" t="str">
        <f t="shared" si="3"/>
        <v>delivery: $delivery,</v>
      </c>
      <c r="P10" s="18" t="str">
        <f t="shared" si="0"/>
        <v>{Header: "ТК", accessor: "delivery", type: "text", show: true, required: false, initialState: ""},</v>
      </c>
    </row>
    <row r="11" spans="1:16" s="18" customFormat="1">
      <c r="A11" s="9" t="s">
        <v>86</v>
      </c>
      <c r="B11" s="9" t="s">
        <v>43</v>
      </c>
      <c r="C11" s="9" t="s">
        <v>124</v>
      </c>
      <c r="D11" s="9" t="s">
        <v>214</v>
      </c>
      <c r="E11" s="9" t="s">
        <v>126</v>
      </c>
      <c r="F11" s="18" t="s">
        <v>233</v>
      </c>
      <c r="G11" s="9" t="s">
        <v>86</v>
      </c>
      <c r="H11" s="9" t="s">
        <v>124</v>
      </c>
      <c r="I11" s="17" t="s">
        <v>152</v>
      </c>
      <c r="J11" s="18" t="str">
        <f t="shared" si="1"/>
        <v>false</v>
      </c>
      <c r="N11" s="18" t="str">
        <f t="shared" si="2"/>
        <v>$customer_id: Int,</v>
      </c>
      <c r="O11" s="18" t="str">
        <f t="shared" si="3"/>
        <v>customer_id: $customer_id,</v>
      </c>
      <c r="P11" s="18" t="str">
        <f t="shared" si="0"/>
        <v>{Header: "Заказчик", accessor: "customer_id", type: "integer", show: true, required: false, initialState: },</v>
      </c>
    </row>
    <row r="12" spans="1:16" s="18" customFormat="1">
      <c r="A12" s="9" t="s">
        <v>89</v>
      </c>
      <c r="B12" s="9" t="s">
        <v>47</v>
      </c>
      <c r="C12" s="9" t="s">
        <v>124</v>
      </c>
      <c r="D12" s="9" t="s">
        <v>214</v>
      </c>
      <c r="E12" s="9" t="s">
        <v>126</v>
      </c>
      <c r="F12" s="18" t="s">
        <v>234</v>
      </c>
      <c r="G12" s="9" t="s">
        <v>89</v>
      </c>
      <c r="H12" s="9" t="s">
        <v>124</v>
      </c>
      <c r="I12" s="17" t="s">
        <v>152</v>
      </c>
      <c r="J12" s="18" t="str">
        <f t="shared" si="1"/>
        <v>false</v>
      </c>
      <c r="N12" s="18" t="str">
        <f t="shared" si="2"/>
        <v>$customer_shop_id: Int,</v>
      </c>
      <c r="O12" s="18" t="str">
        <f t="shared" si="3"/>
        <v>customer_shop_id: $customer_shop_id,</v>
      </c>
      <c r="P12" s="18" t="str">
        <f t="shared" si="0"/>
        <v>{Header: "Магазин заказчика", accessor: "customer_shop_id", type: "integer", show: true, required: false, initialState: },</v>
      </c>
    </row>
    <row r="13" spans="1:16" s="18" customFormat="1">
      <c r="A13" s="9" t="s">
        <v>92</v>
      </c>
      <c r="B13" s="9" t="s">
        <v>49</v>
      </c>
      <c r="C13" s="9" t="s">
        <v>124</v>
      </c>
      <c r="D13" s="9" t="s">
        <v>214</v>
      </c>
      <c r="E13" s="9" t="s">
        <v>126</v>
      </c>
      <c r="F13" s="18" t="s">
        <v>235</v>
      </c>
      <c r="G13" s="9" t="s">
        <v>92</v>
      </c>
      <c r="H13" s="9" t="s">
        <v>124</v>
      </c>
      <c r="I13" s="17" t="s">
        <v>152</v>
      </c>
      <c r="J13" s="18" t="str">
        <f t="shared" si="1"/>
        <v>false</v>
      </c>
      <c r="N13" s="18" t="str">
        <f t="shared" si="2"/>
        <v>$firm_id: Int,</v>
      </c>
      <c r="O13" s="18" t="str">
        <f t="shared" si="3"/>
        <v>firm_id: $firm_id,</v>
      </c>
      <c r="P13" s="18" t="str">
        <f t="shared" si="0"/>
        <v>{Header: "Доки на фирму", accessor: "firm_id", type: "integer", show: true, required: false, initialState: },</v>
      </c>
    </row>
    <row r="14" spans="1:16" s="18" customFormat="1">
      <c r="A14" s="9" t="s">
        <v>94</v>
      </c>
      <c r="B14" s="9" t="s">
        <v>51</v>
      </c>
      <c r="C14" s="9" t="s">
        <v>124</v>
      </c>
      <c r="D14" s="9" t="s">
        <v>214</v>
      </c>
      <c r="E14" s="9" t="s">
        <v>126</v>
      </c>
      <c r="F14" s="9" t="s">
        <v>236</v>
      </c>
      <c r="G14" s="9" t="s">
        <v>94</v>
      </c>
      <c r="H14" s="9" t="s">
        <v>124</v>
      </c>
      <c r="I14" s="17" t="s">
        <v>152</v>
      </c>
      <c r="J14" s="18" t="str">
        <f t="shared" si="1"/>
        <v>false</v>
      </c>
      <c r="N14" s="18" t="str">
        <f t="shared" si="2"/>
        <v>$our_firm_id: Int,</v>
      </c>
      <c r="O14" s="18" t="str">
        <f t="shared" si="3"/>
        <v>our_firm_id: $our_firm_id,</v>
      </c>
      <c r="P14" s="18" t="str">
        <f t="shared" si="0"/>
        <v>{Header: "От какой нашей фирмы доки", accessor: "our_firm_id", type: "integer", show: true, required: false, initialState: },</v>
      </c>
    </row>
    <row r="15" spans="1:16" s="18" customFormat="1">
      <c r="A15" s="9" t="s">
        <v>96</v>
      </c>
      <c r="B15" s="9" t="s">
        <v>53</v>
      </c>
      <c r="C15" s="9" t="s">
        <v>124</v>
      </c>
      <c r="D15" s="9" t="s">
        <v>214</v>
      </c>
      <c r="E15" s="9" t="s">
        <v>126</v>
      </c>
      <c r="F15" s="18" t="s">
        <v>237</v>
      </c>
      <c r="G15" s="9" t="s">
        <v>96</v>
      </c>
      <c r="H15" s="9" t="s">
        <v>124</v>
      </c>
      <c r="I15" s="17" t="s">
        <v>152</v>
      </c>
      <c r="J15" s="18" t="str">
        <f t="shared" si="1"/>
        <v>false</v>
      </c>
      <c r="N15" s="18" t="str">
        <f t="shared" si="2"/>
        <v>$contact_person_id: Int,</v>
      </c>
      <c r="O15" s="18" t="str">
        <f t="shared" si="3"/>
        <v>contact_person_id: $contact_person_id,</v>
      </c>
      <c r="P15" s="18" t="str">
        <f t="shared" si="0"/>
        <v>{Header: "Контактное лицо", accessor: "contact_person_id", type: "integer", show: true, required: false, initialState: },</v>
      </c>
    </row>
    <row r="16" spans="1:16" s="18" customFormat="1">
      <c r="A16" s="9" t="s">
        <v>98</v>
      </c>
      <c r="B16" s="9" t="s">
        <v>55</v>
      </c>
      <c r="C16" s="9" t="s">
        <v>124</v>
      </c>
      <c r="D16" s="9" t="s">
        <v>214</v>
      </c>
      <c r="E16" s="9" t="s">
        <v>126</v>
      </c>
      <c r="F16" s="18" t="s">
        <v>238</v>
      </c>
      <c r="G16" s="9" t="s">
        <v>98</v>
      </c>
      <c r="H16" s="9" t="s">
        <v>124</v>
      </c>
      <c r="I16" s="17" t="s">
        <v>152</v>
      </c>
      <c r="J16" s="18" t="str">
        <f t="shared" si="1"/>
        <v>false</v>
      </c>
      <c r="M16" s="16"/>
      <c r="N16" s="18" t="str">
        <f t="shared" si="2"/>
        <v>$delivery_id: Int,</v>
      </c>
      <c r="O16" s="18" t="str">
        <f t="shared" si="3"/>
        <v>delivery_id: $delivery_id,</v>
      </c>
      <c r="P16" s="18" t="str">
        <f t="shared" si="0"/>
        <v>{Header: "ТК id", accessor: "delivery_id", type: "integer", show: true, required: false, initialState: },</v>
      </c>
    </row>
    <row r="17" spans="1:16">
      <c r="A17" s="9" t="s">
        <v>101</v>
      </c>
      <c r="B17" s="9" t="s">
        <v>58</v>
      </c>
      <c r="C17" s="9" t="s">
        <v>122</v>
      </c>
      <c r="D17" s="9" t="s">
        <v>212</v>
      </c>
      <c r="E17" s="9" t="s">
        <v>126</v>
      </c>
      <c r="F17" s="22" t="s">
        <v>239</v>
      </c>
      <c r="G17" s="9" t="s">
        <v>101</v>
      </c>
      <c r="H17" s="9" t="s">
        <v>122</v>
      </c>
      <c r="I17" s="17" t="s">
        <v>152</v>
      </c>
      <c r="J17" s="18" t="str">
        <f t="shared" si="1"/>
        <v>false</v>
      </c>
      <c r="K17" s="18" t="s">
        <v>167</v>
      </c>
      <c r="N17" s="18" t="str">
        <f t="shared" si="2"/>
        <v>$packing_note: String,</v>
      </c>
      <c r="O17" s="18" t="str">
        <f t="shared" si="3"/>
        <v>packing_note: $packing_note,</v>
      </c>
      <c r="P17" s="18" t="str">
        <f t="shared" si="0"/>
        <v>{Header: "ЖУ", accessor: "packing_note", type: "text", show: true, required: false, initialState: ""},</v>
      </c>
    </row>
    <row r="18" spans="1:16">
      <c r="A18" s="9" t="s">
        <v>102</v>
      </c>
      <c r="B18" s="9" t="s">
        <v>60</v>
      </c>
      <c r="C18" s="9" t="s">
        <v>124</v>
      </c>
      <c r="D18" s="9" t="s">
        <v>214</v>
      </c>
      <c r="E18" s="9" t="s">
        <v>126</v>
      </c>
      <c r="F18" s="22" t="s">
        <v>240</v>
      </c>
      <c r="G18" s="9" t="s">
        <v>102</v>
      </c>
      <c r="H18" s="9" t="s">
        <v>124</v>
      </c>
      <c r="I18" s="17" t="s">
        <v>152</v>
      </c>
      <c r="J18" s="18" t="str">
        <f t="shared" si="1"/>
        <v>false</v>
      </c>
      <c r="K18" s="18"/>
      <c r="N18" s="18" t="str">
        <f t="shared" si="2"/>
        <v>$consignee_firm_id: Int,</v>
      </c>
      <c r="O18" s="18" t="str">
        <f t="shared" si="3"/>
        <v>consignee_firm_id: $consignee_firm_id,</v>
      </c>
      <c r="P18" s="18" t="str">
        <f t="shared" si="0"/>
        <v>{Header: "Получатель (фирма)", accessor: "consignee_firm_id", type: "integer", show: true, required: false, initialState: },</v>
      </c>
    </row>
    <row r="19" spans="1:16">
      <c r="A19" s="9" t="s">
        <v>103</v>
      </c>
      <c r="B19" s="9" t="s">
        <v>61</v>
      </c>
      <c r="C19" s="9" t="s">
        <v>124</v>
      </c>
      <c r="D19" s="9" t="s">
        <v>214</v>
      </c>
      <c r="E19" s="9" t="s">
        <v>126</v>
      </c>
      <c r="F19" s="22" t="s">
        <v>241</v>
      </c>
      <c r="G19" s="9" t="s">
        <v>103</v>
      </c>
      <c r="H19" s="9" t="s">
        <v>124</v>
      </c>
      <c r="I19" s="17" t="s">
        <v>152</v>
      </c>
      <c r="J19" s="18" t="str">
        <f t="shared" si="1"/>
        <v>false</v>
      </c>
      <c r="K19" s="18"/>
      <c r="L19" s="16"/>
      <c r="N19" s="18" t="str">
        <f t="shared" si="2"/>
        <v>$consignee_person_id: Int,</v>
      </c>
      <c r="O19" s="18" t="str">
        <f t="shared" si="3"/>
        <v>consignee_person_id: $consignee_person_id,</v>
      </c>
      <c r="P19" s="18" t="str">
        <f t="shared" si="0"/>
        <v>{Header: "Получатель ЧЛ", accessor: "consignee_person_id", type: "integer", show: true, required: false, initialState: },</v>
      </c>
    </row>
    <row r="20" spans="1:16">
      <c r="A20" s="9"/>
      <c r="B20" s="9"/>
      <c r="C20" s="9"/>
      <c r="D20" s="9"/>
      <c r="E20" s="9"/>
      <c r="F20" s="22"/>
      <c r="H20" s="9"/>
      <c r="I20" s="17"/>
      <c r="J20" s="18"/>
      <c r="K20" s="18"/>
      <c r="L20" s="16"/>
      <c r="N20" s="18"/>
      <c r="O20" s="18"/>
      <c r="P20" s="18"/>
    </row>
    <row r="21" spans="1:16">
      <c r="A21" s="9"/>
      <c r="B21" s="9"/>
      <c r="C21" s="9"/>
      <c r="D21" s="9"/>
      <c r="E21" s="9"/>
      <c r="F21" s="22"/>
      <c r="H21" s="9"/>
      <c r="I21" s="17"/>
      <c r="J21" s="18"/>
      <c r="N21" s="18"/>
      <c r="O21" s="18"/>
      <c r="P21" s="18"/>
    </row>
    <row r="22" spans="1:16">
      <c r="A22" s="9"/>
      <c r="B22" s="9"/>
      <c r="C22" s="9"/>
      <c r="D22" s="9"/>
      <c r="E22" s="9"/>
      <c r="F22" s="22"/>
      <c r="H22" s="9"/>
      <c r="I22" s="17"/>
      <c r="J22" s="18"/>
      <c r="K22" s="18"/>
      <c r="L22" s="16"/>
      <c r="N22" s="18"/>
      <c r="O22" s="18"/>
      <c r="P22" s="18"/>
    </row>
    <row r="23" spans="1:16">
      <c r="A23" s="21"/>
      <c r="B23" s="21"/>
      <c r="C23" s="21"/>
      <c r="D23" s="21"/>
      <c r="E23" s="21"/>
    </row>
    <row r="24" spans="1:16">
      <c r="A24" s="21"/>
      <c r="B24" s="21"/>
      <c r="C24" s="21"/>
      <c r="D24" s="21"/>
      <c r="E24" s="21"/>
    </row>
    <row r="25" spans="1:16">
      <c r="A25" s="21"/>
      <c r="B25" s="21"/>
      <c r="C25" s="21"/>
      <c r="D25" s="21"/>
      <c r="E25" s="21"/>
    </row>
    <row r="26" spans="1:16">
      <c r="G26" s="16" t="s">
        <v>127</v>
      </c>
    </row>
    <row r="27" spans="1:16">
      <c r="G27" s="16" t="s">
        <v>128</v>
      </c>
      <c r="L27" s="19" t="s">
        <v>179</v>
      </c>
      <c r="M27" s="19"/>
    </row>
    <row r="28" spans="1:16">
      <c r="G28" s="16" t="s">
        <v>129</v>
      </c>
      <c r="L28" s="16" t="s">
        <v>180</v>
      </c>
      <c r="M28" s="16"/>
    </row>
    <row r="29" spans="1:16">
      <c r="G29" s="16" t="s">
        <v>130</v>
      </c>
      <c r="L29" s="16" t="s">
        <v>181</v>
      </c>
      <c r="M29" s="16"/>
    </row>
    <row r="30" spans="1:16">
      <c r="G30" s="16" t="s">
        <v>131</v>
      </c>
      <c r="L30" s="16" t="s">
        <v>182</v>
      </c>
      <c r="M30" s="16"/>
    </row>
    <row r="31" spans="1:16">
      <c r="L31" s="16" t="s">
        <v>183</v>
      </c>
      <c r="M31" s="16"/>
    </row>
    <row r="32" spans="1:16">
      <c r="L32" s="16" t="s">
        <v>184</v>
      </c>
      <c r="M32" s="16"/>
    </row>
    <row r="33" spans="7:13">
      <c r="G33" s="16" t="s">
        <v>156</v>
      </c>
      <c r="L33" s="19" t="s">
        <v>161</v>
      </c>
      <c r="M33" s="19"/>
    </row>
    <row r="34" spans="7:13">
      <c r="G34" s="16" t="s">
        <v>157</v>
      </c>
      <c r="L34" s="19" t="s">
        <v>179</v>
      </c>
      <c r="M34" s="19"/>
    </row>
    <row r="35" spans="7:13">
      <c r="G35" s="16" t="s">
        <v>158</v>
      </c>
      <c r="L35" s="16" t="s">
        <v>185</v>
      </c>
      <c r="M35" s="16"/>
    </row>
    <row r="36" spans="7:13">
      <c r="G36" s="16" t="s">
        <v>159</v>
      </c>
      <c r="L36" s="16" t="s">
        <v>186</v>
      </c>
      <c r="M36" s="16"/>
    </row>
    <row r="37" spans="7:13">
      <c r="L37" s="16" t="s">
        <v>129</v>
      </c>
      <c r="M37" s="16"/>
    </row>
    <row r="38" spans="7:13">
      <c r="G38" s="16"/>
      <c r="L38" s="16" t="s">
        <v>183</v>
      </c>
      <c r="M38" s="16"/>
    </row>
    <row r="39" spans="7:13">
      <c r="G39" s="16" t="s">
        <v>160</v>
      </c>
      <c r="L39" s="16" t="s">
        <v>131</v>
      </c>
      <c r="M39" s="16"/>
    </row>
    <row r="40" spans="7:13">
      <c r="G40" s="19" t="s">
        <v>161</v>
      </c>
      <c r="L40" s="19" t="s">
        <v>161</v>
      </c>
      <c r="M40" s="19"/>
    </row>
    <row r="41" spans="7:13">
      <c r="G41" s="16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9FBD-3883-2846-A0EF-1822C679297A}">
  <dimension ref="A1:E17"/>
  <sheetViews>
    <sheetView workbookViewId="0">
      <selection activeCell="A5" sqref="A5:XFD5"/>
    </sheetView>
  </sheetViews>
  <sheetFormatPr baseColWidth="10" defaultRowHeight="16"/>
  <cols>
    <col min="1" max="1" width="18.5" customWidth="1"/>
  </cols>
  <sheetData>
    <row r="1" spans="1:5" ht="18">
      <c r="A1" s="9" t="s">
        <v>13</v>
      </c>
      <c r="B1" s="9"/>
      <c r="C1" s="9" t="s">
        <v>124</v>
      </c>
      <c r="D1" s="9"/>
      <c r="E1" s="13" t="s">
        <v>243</v>
      </c>
    </row>
    <row r="2" spans="1:5" ht="18">
      <c r="A2" s="9" t="s">
        <v>20</v>
      </c>
      <c r="B2" s="9"/>
      <c r="C2" s="9" t="s">
        <v>228</v>
      </c>
      <c r="D2" s="9"/>
      <c r="E2" s="13" t="s">
        <v>244</v>
      </c>
    </row>
    <row r="3" spans="1:5" ht="18">
      <c r="A3" s="9" t="s">
        <v>27</v>
      </c>
      <c r="B3" s="9" t="s">
        <v>126</v>
      </c>
      <c r="C3" s="9" t="s">
        <v>228</v>
      </c>
      <c r="D3" s="9"/>
      <c r="E3" s="13" t="s">
        <v>245</v>
      </c>
    </row>
    <row r="4" spans="1:5" ht="18">
      <c r="A4" s="9" t="s">
        <v>24</v>
      </c>
      <c r="B4" s="9"/>
      <c r="C4" s="9" t="s">
        <v>122</v>
      </c>
      <c r="D4" s="9"/>
      <c r="E4" s="13" t="s">
        <v>246</v>
      </c>
    </row>
    <row r="5" spans="1:5" ht="18">
      <c r="A5" s="9" t="s">
        <v>38</v>
      </c>
      <c r="B5" s="9" t="s">
        <v>126</v>
      </c>
      <c r="C5" s="9" t="s">
        <v>122</v>
      </c>
      <c r="D5" s="9"/>
      <c r="E5" s="13" t="s">
        <v>247</v>
      </c>
    </row>
    <row r="6" spans="1:5" ht="18">
      <c r="A6" s="9" t="s">
        <v>43</v>
      </c>
      <c r="B6" s="9" t="s">
        <v>126</v>
      </c>
      <c r="C6" s="9" t="s">
        <v>124</v>
      </c>
      <c r="D6" s="9"/>
      <c r="E6" s="13" t="s">
        <v>248</v>
      </c>
    </row>
    <row r="7" spans="1:5" ht="18">
      <c r="A7" s="9" t="s">
        <v>47</v>
      </c>
      <c r="B7" s="9" t="s">
        <v>126</v>
      </c>
      <c r="C7" s="9" t="s">
        <v>124</v>
      </c>
      <c r="D7" s="9"/>
      <c r="E7" s="13" t="s">
        <v>249</v>
      </c>
    </row>
    <row r="8" spans="1:5" ht="18">
      <c r="A8" s="9" t="s">
        <v>49</v>
      </c>
      <c r="B8" s="9" t="s">
        <v>126</v>
      </c>
      <c r="C8" s="9" t="s">
        <v>124</v>
      </c>
      <c r="D8" s="9"/>
      <c r="E8" s="13" t="s">
        <v>250</v>
      </c>
    </row>
    <row r="9" spans="1:5" ht="18">
      <c r="A9" s="9" t="s">
        <v>51</v>
      </c>
      <c r="B9" s="9" t="s">
        <v>126</v>
      </c>
      <c r="C9" s="9" t="s">
        <v>124</v>
      </c>
      <c r="E9" s="13" t="s">
        <v>251</v>
      </c>
    </row>
    <row r="10" spans="1:5" ht="18">
      <c r="A10" s="9" t="s">
        <v>53</v>
      </c>
      <c r="B10" s="9" t="s">
        <v>126</v>
      </c>
      <c r="C10" s="9" t="s">
        <v>124</v>
      </c>
      <c r="E10" s="13" t="s">
        <v>252</v>
      </c>
    </row>
    <row r="11" spans="1:5" ht="18">
      <c r="A11" s="9" t="s">
        <v>55</v>
      </c>
      <c r="B11" s="9" t="s">
        <v>126</v>
      </c>
      <c r="C11" s="9" t="s">
        <v>124</v>
      </c>
      <c r="E11" s="13" t="s">
        <v>253</v>
      </c>
    </row>
    <row r="12" spans="1:5" ht="18">
      <c r="A12" s="9" t="s">
        <v>58</v>
      </c>
      <c r="B12" s="9" t="s">
        <v>126</v>
      </c>
      <c r="C12" s="9" t="s">
        <v>122</v>
      </c>
      <c r="E12" s="13" t="s">
        <v>254</v>
      </c>
    </row>
    <row r="13" spans="1:5" ht="18">
      <c r="A13" s="9" t="s">
        <v>60</v>
      </c>
      <c r="B13" s="9" t="s">
        <v>126</v>
      </c>
      <c r="C13" s="9" t="s">
        <v>124</v>
      </c>
      <c r="E13" s="13" t="s">
        <v>255</v>
      </c>
    </row>
    <row r="14" spans="1:5" ht="18">
      <c r="A14" s="9" t="s">
        <v>61</v>
      </c>
      <c r="B14" s="9" t="s">
        <v>126</v>
      </c>
      <c r="C14" s="9" t="s">
        <v>124</v>
      </c>
      <c r="E14" s="13" t="s">
        <v>256</v>
      </c>
    </row>
    <row r="15" spans="1:5">
      <c r="A15" s="9"/>
      <c r="B15" s="9"/>
    </row>
    <row r="16" spans="1:5">
      <c r="A16" s="9"/>
      <c r="B16" s="9"/>
    </row>
    <row r="17" spans="1:2">
      <c r="A17" s="9"/>
      <c r="B17" s="9"/>
    </row>
  </sheetData>
  <autoFilter ref="A1:B17" xr:uid="{BEDC7DF1-8854-A640-ABA1-A36396F5042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043F-2A19-124E-9ABE-44B6868D7772}">
  <dimension ref="A1:A14"/>
  <sheetViews>
    <sheetView workbookViewId="0">
      <selection sqref="A1:A14"/>
    </sheetView>
  </sheetViews>
  <sheetFormatPr baseColWidth="10" defaultRowHeight="16"/>
  <sheetData>
    <row r="1" spans="1:1" ht="18">
      <c r="A1" s="13" t="s">
        <v>243</v>
      </c>
    </row>
    <row r="2" spans="1:1" ht="18">
      <c r="A2" s="13" t="s">
        <v>244</v>
      </c>
    </row>
    <row r="3" spans="1:1" ht="18">
      <c r="A3" s="13" t="s">
        <v>245</v>
      </c>
    </row>
    <row r="4" spans="1:1" ht="18">
      <c r="A4" s="13" t="s">
        <v>246</v>
      </c>
    </row>
    <row r="5" spans="1:1" ht="18">
      <c r="A5" s="13" t="s">
        <v>247</v>
      </c>
    </row>
    <row r="6" spans="1:1" ht="18">
      <c r="A6" s="13" t="s">
        <v>248</v>
      </c>
    </row>
    <row r="7" spans="1:1" ht="18">
      <c r="A7" s="13" t="s">
        <v>249</v>
      </c>
    </row>
    <row r="8" spans="1:1" ht="18">
      <c r="A8" s="13" t="s">
        <v>250</v>
      </c>
    </row>
    <row r="9" spans="1:1" ht="18">
      <c r="A9" s="13" t="s">
        <v>251</v>
      </c>
    </row>
    <row r="10" spans="1:1" ht="18">
      <c r="A10" s="13" t="s">
        <v>252</v>
      </c>
    </row>
    <row r="11" spans="1:1" ht="18">
      <c r="A11" s="13" t="s">
        <v>253</v>
      </c>
    </row>
    <row r="12" spans="1:1" ht="18">
      <c r="A12" s="13" t="s">
        <v>254</v>
      </c>
    </row>
    <row r="13" spans="1:1" ht="18">
      <c r="A13" s="13" t="s">
        <v>255</v>
      </c>
    </row>
    <row r="14" spans="1:1" ht="18">
      <c r="A14" s="13" t="s">
        <v>256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7B65-DA57-6843-BC77-1402A02670E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9F81-4ECC-2540-90AD-3716C3169FDE}">
  <dimension ref="A1"/>
  <sheetViews>
    <sheetView workbookViewId="0">
      <selection activeCell="K33" sqref="K33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persons</vt:lpstr>
      <vt:lpstr>firms</vt:lpstr>
      <vt:lpstr>shops</vt:lpstr>
      <vt:lpstr>orders</vt:lpstr>
      <vt:lpstr>Лист8</vt:lpstr>
      <vt:lpstr>Лист2</vt:lpstr>
      <vt:lpstr>customers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2020-05-16T07:17:04Z</cp:lastPrinted>
  <dcterms:created xsi:type="dcterms:W3CDTF">2020-05-16T07:04:20Z</dcterms:created>
  <dcterms:modified xsi:type="dcterms:W3CDTF">2020-07-07T07:38:55Z</dcterms:modified>
</cp:coreProperties>
</file>