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dfc79da4630876e/Documentos/Cursos/Jornada dos Dados/bootcamp-aberto-aovivo/"/>
    </mc:Choice>
  </mc:AlternateContent>
  <xr:revisionPtr revIDLastSave="0" documentId="8_{AC642642-CC94-4A68-AD75-FB899FAFD4FA}" xr6:coauthVersionLast="47" xr6:coauthVersionMax="47" xr10:uidLastSave="{00000000-0000-0000-0000-000000000000}"/>
  <bookViews>
    <workbookView xWindow="-120" yWindow="-120" windowWidth="29040" windowHeight="15840" xr2:uid="{91D44287-69A5-42F0-9EB9-765DF0A6421F}"/>
  </bookViews>
  <sheets>
    <sheet name="Datab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46" i="1" l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AZ46" i="1"/>
  <c r="AU46" i="1"/>
  <c r="AO46" i="1"/>
  <c r="T46" i="1"/>
  <c r="H46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AZ45" i="1"/>
  <c r="AU45" i="1"/>
  <c r="AO45" i="1"/>
  <c r="T45" i="1"/>
  <c r="H45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AZ44" i="1"/>
  <c r="AU44" i="1"/>
  <c r="AO44" i="1"/>
  <c r="T44" i="1"/>
  <c r="H44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AZ43" i="1"/>
  <c r="AU43" i="1"/>
  <c r="AO43" i="1"/>
  <c r="T43" i="1"/>
  <c r="H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AZ42" i="1"/>
  <c r="AU42" i="1"/>
  <c r="AO42" i="1"/>
  <c r="T42" i="1"/>
  <c r="H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AZ41" i="1"/>
  <c r="AU41" i="1"/>
  <c r="AO41" i="1"/>
  <c r="T41" i="1"/>
  <c r="H41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AZ40" i="1"/>
  <c r="AU40" i="1"/>
  <c r="AO40" i="1"/>
  <c r="T40" i="1"/>
  <c r="H40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AZ39" i="1"/>
  <c r="AU39" i="1"/>
  <c r="AO39" i="1"/>
  <c r="T39" i="1"/>
  <c r="H39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AZ38" i="1"/>
  <c r="AU38" i="1"/>
  <c r="AO38" i="1"/>
  <c r="T38" i="1"/>
  <c r="H38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AZ37" i="1"/>
  <c r="AU37" i="1"/>
  <c r="AO37" i="1"/>
  <c r="T37" i="1"/>
  <c r="H37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AZ36" i="1"/>
  <c r="AU36" i="1"/>
  <c r="AO36" i="1"/>
  <c r="T36" i="1"/>
  <c r="H36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AZ35" i="1"/>
  <c r="AU35" i="1"/>
  <c r="AO35" i="1"/>
  <c r="T35" i="1"/>
  <c r="H35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AZ34" i="1"/>
  <c r="AU34" i="1"/>
  <c r="AO34" i="1"/>
  <c r="T34" i="1"/>
  <c r="H34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AZ33" i="1"/>
  <c r="AU33" i="1"/>
  <c r="AO33" i="1"/>
  <c r="T33" i="1"/>
  <c r="H33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AZ32" i="1"/>
  <c r="AU32" i="1"/>
  <c r="AO32" i="1"/>
  <c r="T32" i="1"/>
  <c r="H32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AZ31" i="1"/>
  <c r="AU31" i="1"/>
  <c r="AO31" i="1"/>
  <c r="T31" i="1"/>
  <c r="H31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AZ30" i="1"/>
  <c r="AU30" i="1"/>
  <c r="AO30" i="1"/>
  <c r="T30" i="1"/>
  <c r="H30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AZ29" i="1"/>
  <c r="AU29" i="1"/>
  <c r="AO29" i="1"/>
  <c r="T29" i="1"/>
  <c r="H29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AZ28" i="1"/>
  <c r="AU28" i="1"/>
  <c r="AO28" i="1"/>
  <c r="T28" i="1"/>
  <c r="H28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AZ27" i="1"/>
  <c r="AU27" i="1"/>
  <c r="AO27" i="1"/>
  <c r="T27" i="1"/>
  <c r="H27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AZ26" i="1"/>
  <c r="AU26" i="1"/>
  <c r="AO26" i="1"/>
  <c r="T26" i="1"/>
  <c r="H26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AZ25" i="1"/>
  <c r="AU25" i="1"/>
  <c r="AO25" i="1"/>
  <c r="T25" i="1"/>
  <c r="H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AZ24" i="1"/>
  <c r="AU24" i="1"/>
  <c r="AO24" i="1"/>
  <c r="T24" i="1"/>
  <c r="H24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AZ23" i="1"/>
  <c r="AU23" i="1"/>
  <c r="AO23" i="1"/>
  <c r="T23" i="1"/>
  <c r="H23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AZ22" i="1"/>
  <c r="AU22" i="1"/>
  <c r="AO22" i="1"/>
  <c r="T22" i="1"/>
  <c r="H22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AZ21" i="1"/>
  <c r="AU21" i="1"/>
  <c r="AO21" i="1"/>
  <c r="T21" i="1"/>
  <c r="H21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AZ20" i="1"/>
  <c r="AU20" i="1"/>
  <c r="AO20" i="1"/>
  <c r="T20" i="1"/>
  <c r="H20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AZ19" i="1"/>
  <c r="AU19" i="1"/>
  <c r="AO19" i="1"/>
  <c r="T19" i="1"/>
  <c r="H19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AZ18" i="1"/>
  <c r="AU18" i="1"/>
  <c r="AO18" i="1"/>
  <c r="T18" i="1"/>
  <c r="H18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AZ17" i="1"/>
  <c r="AU17" i="1"/>
  <c r="AO17" i="1"/>
  <c r="T17" i="1"/>
  <c r="H17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AZ16" i="1"/>
  <c r="AU16" i="1"/>
  <c r="AO16" i="1"/>
  <c r="T16" i="1"/>
  <c r="H16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AZ15" i="1"/>
  <c r="AU15" i="1"/>
  <c r="AO15" i="1"/>
  <c r="T15" i="1"/>
  <c r="H15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AZ14" i="1"/>
  <c r="AU14" i="1"/>
  <c r="AO14" i="1"/>
  <c r="T14" i="1"/>
  <c r="H14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AZ13" i="1"/>
  <c r="AU13" i="1"/>
  <c r="AO13" i="1"/>
  <c r="T13" i="1"/>
  <c r="H13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AZ12" i="1"/>
  <c r="AU12" i="1"/>
  <c r="AO12" i="1"/>
  <c r="T12" i="1"/>
  <c r="H12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AZ11" i="1"/>
  <c r="AU11" i="1"/>
  <c r="AO11" i="1"/>
  <c r="T11" i="1"/>
  <c r="H11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AZ10" i="1"/>
  <c r="AU10" i="1"/>
  <c r="AO10" i="1"/>
  <c r="T10" i="1"/>
  <c r="H10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AZ9" i="1"/>
  <c r="AU9" i="1"/>
  <c r="AO9" i="1"/>
  <c r="T9" i="1"/>
  <c r="H9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AZ8" i="1"/>
  <c r="AU8" i="1"/>
  <c r="AO8" i="1"/>
  <c r="T8" i="1"/>
  <c r="H8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AZ7" i="1"/>
  <c r="AU7" i="1"/>
  <c r="AO7" i="1"/>
  <c r="T7" i="1"/>
  <c r="H7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AZ6" i="1"/>
  <c r="AU6" i="1"/>
  <c r="AO6" i="1"/>
  <c r="T6" i="1"/>
  <c r="H6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AZ5" i="1"/>
  <c r="AU5" i="1"/>
  <c r="AO5" i="1"/>
  <c r="T5" i="1"/>
  <c r="H5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AZ4" i="1"/>
  <c r="AU4" i="1"/>
  <c r="AO4" i="1"/>
  <c r="T4" i="1"/>
  <c r="H4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AZ3" i="1"/>
  <c r="AU3" i="1"/>
  <c r="AO3" i="1"/>
  <c r="T3" i="1"/>
  <c r="H3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AZ2" i="1"/>
  <c r="AU2" i="1"/>
  <c r="AO2" i="1"/>
  <c r="T2" i="1"/>
  <c r="H2" i="1"/>
</calcChain>
</file>

<file path=xl/sharedStrings.xml><?xml version="1.0" encoding="utf-8"?>
<sst xmlns="http://schemas.openxmlformats.org/spreadsheetml/2006/main" count="2783" uniqueCount="193">
  <si>
    <t>Id</t>
  </si>
  <si>
    <t>Start time</t>
  </si>
  <si>
    <t>Completion time</t>
  </si>
  <si>
    <t>Please indicate who is executing the following freight tasks at your location.Requesting freight quotes</t>
  </si>
  <si>
    <t>Please indicate who is executing the following freight tasks at your location.Updating freight quotes in Local or Global database</t>
  </si>
  <si>
    <t>Please indicate who is executing the following freight tasks at your location.Approving freight invoices</t>
  </si>
  <si>
    <t>Please indicate who is executing the following freight tasks at your location.Freight rate negotiations with carriers</t>
  </si>
  <si>
    <t>Freight Anwers</t>
  </si>
  <si>
    <t>If you are executing any of the freight tasks mentioned before, please indicate how much time you spend on them on an average day</t>
  </si>
  <si>
    <t>Please indicate who is executing the following transport tasks at your location.Booking domestic shipments by truck</t>
  </si>
  <si>
    <t>Please indicate who is executing the following transport tasks at your location.Booking domestic shipments by container</t>
  </si>
  <si>
    <t>Please indicate who is executing the following transport tasks at your location.Booking export shipments by truck</t>
  </si>
  <si>
    <t>Please indicate who is executing the following transport tasks at your location.Booking export shipments by container</t>
  </si>
  <si>
    <t>Please indicate who is executing the following transport tasks at your location.Booking air shipments</t>
  </si>
  <si>
    <t>Please indicate who is executing the following transport tasks at your location.Booking import shipments</t>
  </si>
  <si>
    <t>Please indicate who is executing the following transport tasks at your location.Booking courier shipments (samples, etc)</t>
  </si>
  <si>
    <t>Please indicate who is executing the following transport tasks at your location.Receiving goods (inbound)</t>
  </si>
  <si>
    <t>Please indicate who is executing the following transport tasks at your location.Doing freight call-off</t>
  </si>
  <si>
    <t>Please indicate who is executing the following transport tasks at your location.Coordinating logistics with Production and sales/CS</t>
  </si>
  <si>
    <t>Transport Answers</t>
  </si>
  <si>
    <t>Indicate below to which countries or sales areas your location is shipping goods. (where does about 80% of your volume goes to?)</t>
  </si>
  <si>
    <t>If you are executing any of the transport tasks mentioned before, please indicate how much time you spend on them on an average day</t>
  </si>
  <si>
    <t>Please indicate who is executing the following documentation tasks at your location.Creating customs export documents</t>
  </si>
  <si>
    <t>Please indicate who is executing the following documentation tasks at your location.Issuing invoices in AX</t>
  </si>
  <si>
    <t>Please indicate who is executing the following documentation tasks at your location.Creating CMR (Truck doc)</t>
  </si>
  <si>
    <t>Please indicate who is executing the following documentation tasks at your location.Creating Packing Slip</t>
  </si>
  <si>
    <t>Please indicate who is executing the following documentation tasks at your location.Creating Phytosanitary Certificate</t>
  </si>
  <si>
    <t>Please indicate who is executing the following documentation tasks at your location.Creating Certificate of Origin (COO)</t>
  </si>
  <si>
    <t>Please indicate who is executing the following documentation tasks at your location.Creating Bill of Lading Instructions (BL)</t>
  </si>
  <si>
    <t xml:space="preserve">Please indicate who is executing the following documentation tasks at your location.Approving or checking BL drafts to shipping line </t>
  </si>
  <si>
    <t xml:space="preserve">Please indicate who is executing the following documentation tasks at your location.Sending out document set for customers (email or hardcopy) </t>
  </si>
  <si>
    <t>Please indicate who is executing the following documentation tasks at your location.Any tasks (or involved) relating to import shipments</t>
  </si>
  <si>
    <t>Please indicate who is executing the following documentation tasks at your location.Issuing shipping papers (Expedition)</t>
  </si>
  <si>
    <t>Please indicate who is executing the following documentation tasks at your location.Coordinating or issuing Analysis-type documents</t>
  </si>
  <si>
    <t>Please indicate who is executing the following documentation tasks at your location.Issuing Insurance Certificate</t>
  </si>
  <si>
    <t>Please indicate who is executing the following documentation tasks at your location.Issuing Material Safety Data Sheet</t>
  </si>
  <si>
    <t>Please indicate who is executing the following documentation tasks at your location.Issuing Technical Data Sheet</t>
  </si>
  <si>
    <t>Please indicate who is executing the following documentation tasks at your location.Issuing REACH Certification for EU shipments</t>
  </si>
  <si>
    <t>Please indicate who is executing the following documentation tasks at your location.Issuing Fumigation Certificate</t>
  </si>
  <si>
    <t>Please indicate who is executing the following documentation tasks at your location.Issuing Quality Certificate (product-related)</t>
  </si>
  <si>
    <t>Documentation answers</t>
  </si>
  <si>
    <t>If you are executing any of the documentation tasks mentioned before, please indicate how much time you spend on them on an average day</t>
  </si>
  <si>
    <t>Please indicate who is executing the following track and trace tasks for goods shipped from your location.Keeping track of shipped goods</t>
  </si>
  <si>
    <t>Please indicate who is executing the following track and trace tasks for goods shipped from your location.Updating customers about changes in schedules - Trucks</t>
  </si>
  <si>
    <t>Please indicate who is executing the following track and trace tasks for goods shipped from your location.Updating customers about changes in schedules - Containers</t>
  </si>
  <si>
    <t>Please indicate who is executing the following track and trace tasks for goods shipped from your location.Booking deliveries with customers</t>
  </si>
  <si>
    <t>Track and Trace answers</t>
  </si>
  <si>
    <t>If you are executing any of the track and trace tasks mentioned before, please indicate how much time you spend on them on an average day</t>
  </si>
  <si>
    <t>Please indicate who is executing the following compliance tasks at your location.Assisting customers to manage import permits</t>
  </si>
  <si>
    <t>Please indicate who is executing the following compliance tasks at your location.Working with local authorities (customs, chamber of commerce, etc)</t>
  </si>
  <si>
    <t>Please indicate who is executing the following compliance tasks at your location.Managing HS Codes</t>
  </si>
  <si>
    <t>Compliance answers</t>
  </si>
  <si>
    <t>If you are executing any of the compliance tasks mentioned before, please indicate how much time you spend on them on an average day</t>
  </si>
  <si>
    <t>Please indicate which tasks you are executing for company JAS (Denmark)</t>
  </si>
  <si>
    <t>Please indicate which tasks you are executing for company JBV (Unguri, Veenbaas, Meega, and other external parties)</t>
  </si>
  <si>
    <t>Please indicate which tasks you are executing for company JES (Raw materials / Peat harvesting Estonia)</t>
  </si>
  <si>
    <t>Please indicate which tasks you are executing for company JFR (France)</t>
  </si>
  <si>
    <t>Please indicate which tasks you are executing for company JNB (Canada)</t>
  </si>
  <si>
    <t>Please indicate which tasks you are executing for company JPA (Jiffy USA)</t>
  </si>
  <si>
    <t>Please indicate which tasks you are executing for company JPE (Spain)</t>
  </si>
  <si>
    <t>Please indicate which tasks you are executing for company JPP (Japan)</t>
  </si>
  <si>
    <t>Please indicate which tasks you are executing for company JSL (Sri Lanka)</t>
  </si>
  <si>
    <t>Please indicate which tasks you are executing for company JUK (Jiffy UK)</t>
  </si>
  <si>
    <t>Please indicate which tasks you are executing for company PPF (Hoek van Holland)</t>
  </si>
  <si>
    <t>Please indicate which tasks you are executing for company PPL (Lorain)</t>
  </si>
  <si>
    <t>Please indicate which tasks you are executing for company PPO (Portland)</t>
  </si>
  <si>
    <t>Please indicate which tasks you are executing for company PTR (Treffex)</t>
  </si>
  <si>
    <t>Please indicate which tasks you are executing for company PZW (1plant)</t>
  </si>
  <si>
    <t>FTE Freight - Worst Case</t>
  </si>
  <si>
    <t>FTE Freight - Best Case</t>
  </si>
  <si>
    <t>FTE Freight - Average</t>
  </si>
  <si>
    <t>FTE Transport - Worst Case</t>
  </si>
  <si>
    <t>FTE Transport - Best Case</t>
  </si>
  <si>
    <t>FTE Transport - Average</t>
  </si>
  <si>
    <t>FTE Documentation - Worst Case</t>
  </si>
  <si>
    <t>FTE Documentation - Best Case</t>
  </si>
  <si>
    <t>FTE Documentation - Average</t>
  </si>
  <si>
    <t>FTE Track and Trace - Worst Case</t>
  </si>
  <si>
    <t>FTE Track and Trace - Best Case</t>
  </si>
  <si>
    <t>FTE Track and Trace - Average</t>
  </si>
  <si>
    <t>FTE Compliance - Worst Case</t>
  </si>
  <si>
    <t>FTE Compliance - Best Case</t>
  </si>
  <si>
    <t>FTE Compliance - Average</t>
  </si>
  <si>
    <t>Someone else is doing this</t>
  </si>
  <si>
    <t>I don't execute freight-related tasks</t>
  </si>
  <si>
    <t>We don't execute this task</t>
  </si>
  <si>
    <t>Europa</t>
  </si>
  <si>
    <t>Around One hour</t>
  </si>
  <si>
    <t>Only a few minutes (5-30 minutes)</t>
  </si>
  <si>
    <t>I don't execute compliance-related tasks</t>
  </si>
  <si>
    <t xml:space="preserve">None of the above; </t>
  </si>
  <si>
    <t xml:space="preserve">Transport; </t>
  </si>
  <si>
    <t>I am doing this</t>
  </si>
  <si>
    <t>Europa.</t>
  </si>
  <si>
    <t>I don't execute documentation-related tasks</t>
  </si>
  <si>
    <t>Around Two hours</t>
  </si>
  <si>
    <t xml:space="preserve">Freight; Transport; </t>
  </si>
  <si>
    <t xml:space="preserve">Freight; Transport; Documentation; </t>
  </si>
  <si>
    <t>Other</t>
  </si>
  <si>
    <t>UK mainly, and IT, DK, NL, NZ, Japan, Korea</t>
  </si>
  <si>
    <t xml:space="preserve">Freight; Transport; Documentation; Track and Trace; Compliance; </t>
  </si>
  <si>
    <t xml:space="preserve">Freight; Transport; Track and Trace; </t>
  </si>
  <si>
    <t>Largest volume is for North America, then South America &amp; Europe</t>
  </si>
  <si>
    <t>From Six to Eight hours</t>
  </si>
  <si>
    <t>We outsource this activity</t>
  </si>
  <si>
    <t>.</t>
  </si>
  <si>
    <t>all the world</t>
  </si>
  <si>
    <t>I don't execute track-and-trace-related tasks</t>
  </si>
  <si>
    <t>US</t>
  </si>
  <si>
    <t>North America, Canada, Latin America, South America</t>
  </si>
  <si>
    <t>I don't execute logistics-related tasks</t>
  </si>
  <si>
    <t>EMEA and APAC</t>
  </si>
  <si>
    <t>US , CA , AU, JP , CN</t>
  </si>
  <si>
    <t xml:space="preserve">Netherlands-USA / Import from JSL to Europe /  Netherlands-UK </t>
  </si>
  <si>
    <t>From Two to Four hours</t>
  </si>
  <si>
    <t xml:space="preserve">Freight; Transport; Track and Trace; Compliance; Documentation; </t>
  </si>
  <si>
    <t xml:space="preserve">Track and Trace; Freight; Transport; </t>
  </si>
  <si>
    <t xml:space="preserve">Freight; Transport; Documentation; Track and Trace; </t>
  </si>
  <si>
    <t xml:space="preserve">Freight; Transport; Track and Trace; Compliance; </t>
  </si>
  <si>
    <t xml:space="preserve">Freight; Transport; Track and Trace; Documentation; Compliance; </t>
  </si>
  <si>
    <t>Spain</t>
  </si>
  <si>
    <t xml:space="preserve">Freight; Transport; Documentation; Compliance; Track and Trace; </t>
  </si>
  <si>
    <t>Europe</t>
  </si>
  <si>
    <t xml:space="preserve">Freight; </t>
  </si>
  <si>
    <t>US, Canada
Mexica, China and Australia make up about 10%</t>
  </si>
  <si>
    <t>Benelux, germany and france and USA</t>
  </si>
  <si>
    <t xml:space="preserve">Freight; Documentation; </t>
  </si>
  <si>
    <t>Benelux and USA, France and Germany.</t>
  </si>
  <si>
    <t xml:space="preserve">Documentation; </t>
  </si>
  <si>
    <t xml:space="preserve">Transport; Documentation; Freight; </t>
  </si>
  <si>
    <t>Netherlands 80% and below 80% = Belgium, Germany, France, UK, and outside Europe</t>
  </si>
  <si>
    <t>All over the world (Europa / America)</t>
  </si>
  <si>
    <t xml:space="preserve">Documentation; Transport; Freight; </t>
  </si>
  <si>
    <t>all over the world (US and Europe)</t>
  </si>
  <si>
    <t>APAC, EMEA, North America, Latin America</t>
  </si>
  <si>
    <t>From Four to Six hours</t>
  </si>
  <si>
    <t xml:space="preserve">Transport; Freight; </t>
  </si>
  <si>
    <t xml:space="preserve">Compliance; </t>
  </si>
  <si>
    <t>EMEA, APAC, LATM</t>
  </si>
  <si>
    <t xml:space="preserve">Documentation; Track and Trace; </t>
  </si>
  <si>
    <t xml:space="preserve">Freight; Documentation; Track and Trace; Transport; </t>
  </si>
  <si>
    <t xml:space="preserve">Documentation; Track and Trace; Transport; </t>
  </si>
  <si>
    <t xml:space="preserve">Transport; Documentation; Track and Trace; </t>
  </si>
  <si>
    <t>Mexico, Canada, France, Japan</t>
  </si>
  <si>
    <t xml:space="preserve">Documentation; Transport; Track and Trace; </t>
  </si>
  <si>
    <t>LATAM</t>
  </si>
  <si>
    <t xml:space="preserve">None of the above; Track and Trace; </t>
  </si>
  <si>
    <t xml:space="preserve">None of the above; Track and Trace; Documentation; </t>
  </si>
  <si>
    <t xml:space="preserve">Compliance; Track and Trace; Documentation; </t>
  </si>
  <si>
    <t xml:space="preserve">Documentation; Compliance; </t>
  </si>
  <si>
    <t>China, America, LATAM, Oman, UAE, Albania, Algeria, Panama, Colombia, Guatemala, Kuveit, Maroco Chile, Argentina, Ecuador, Peru, Costa Rica, Aruba, India, Singapore, Japan, Bahrain, Kenya, Ghana, Rwanda, Ugana Mexico, Türkiye, Sri Lanka, Jordania, Zambia, Urugay, Libanon, Korea, Israel, Dominican, Taiwan, Hong Kong, - All over the world</t>
  </si>
  <si>
    <t>EMEA / JPN / JPA</t>
  </si>
  <si>
    <t xml:space="preserve">Documentation; Track and Trace; Compliance; </t>
  </si>
  <si>
    <t>netherlands</t>
  </si>
  <si>
    <t xml:space="preserve">europe, china, southamerica, USA, Ukraine </t>
  </si>
  <si>
    <t>USA</t>
  </si>
  <si>
    <t>Mostly domestic. We have just started new business to New-Zealand.</t>
  </si>
  <si>
    <t>no location, globally involved</t>
  </si>
  <si>
    <t xml:space="preserve">Freight; Transport; Compliance; </t>
  </si>
  <si>
    <t>We deliver to all sales regions. 99% involve exports. Average 35%- LATAM, 20% -NA, 12% APAC, EMEA- 33%</t>
  </si>
  <si>
    <t xml:space="preserve">Freight; Documentation; Compliance; </t>
  </si>
  <si>
    <t xml:space="preserve">Freight; Compliance; </t>
  </si>
  <si>
    <t>USA, South America, Australia, South Africa, Europe, Asia, Middle East.</t>
  </si>
  <si>
    <t>Track and Trace</t>
  </si>
  <si>
    <t>Freight; Transport; Documentation; Track and Trace; Compliance</t>
  </si>
  <si>
    <t>None of the above</t>
  </si>
  <si>
    <t>Documentation; Transport; Track and Trace</t>
  </si>
  <si>
    <t>Transport; Documentation; Track and Trace</t>
  </si>
  <si>
    <t>coming from US or overseas (i am purchasing Agent)</t>
  </si>
  <si>
    <t xml:space="preserve">Germany, Switzerland, Austria or UK </t>
  </si>
  <si>
    <t>Freight ; Transport ; Documentation ; Track and Trace</t>
  </si>
  <si>
    <t>Transport</t>
  </si>
  <si>
    <t>Transport ; Freight</t>
  </si>
  <si>
    <t>Freight</t>
  </si>
  <si>
    <t>Domestic</t>
  </si>
  <si>
    <t>japan &amp; Auckland</t>
  </si>
  <si>
    <t>Freight ; Transport ; Documentation</t>
  </si>
  <si>
    <t>USA /  Canada</t>
  </si>
  <si>
    <t>Track and Trace;Freight</t>
  </si>
  <si>
    <t>Freight;Transport;Track and Trace</t>
  </si>
  <si>
    <t>Transport;Freight;Track and Trace</t>
  </si>
  <si>
    <t>Freight;Track and Trace</t>
  </si>
  <si>
    <t>France</t>
  </si>
  <si>
    <t>Transport;Freight</t>
  </si>
  <si>
    <t>Freight;Transport;Documentation</t>
  </si>
  <si>
    <t>DOM TOM and France</t>
  </si>
  <si>
    <t>Freight;Transport;Documentation;Track and Trace</t>
  </si>
  <si>
    <t>Freight;Transport</t>
  </si>
  <si>
    <t>Sample  mostly to USA and Canada</t>
  </si>
  <si>
    <t>Transport;Documentation</t>
  </si>
  <si>
    <t>Transport;Freight;Documentation;Compliance</t>
  </si>
  <si>
    <t>Transport;Documentation;Freight</t>
  </si>
  <si>
    <t xml:space="preserve">We have had one local customer, so far in a small neighboring community, and then the other two orders have both been shipped to customers in California.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</si>
</sst>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9" fontId="0" fillId="0" borderId="0" xfId="1" applyFont="1" applyAlignment="1">
      <alignment horizontal="center"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85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z\Downloads\Freight%20and%20Transport%20Survey%202024.xlsx" TargetMode="External"/><Relationship Id="rId1" Type="http://schemas.openxmlformats.org/officeDocument/2006/relationships/externalLinkPath" Target="file:///C:\Users\daniz\Downloads\Freight%20and%20Transport%20Surve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 1 FTE People per Locat"/>
      <sheetName val="Analysis 2 Tasks per Location"/>
      <sheetName val="Analysis 3 Consolidated"/>
      <sheetName val="Analysis 4 Teams per Task Group"/>
      <sheetName val="Analysis 5 Locations"/>
      <sheetName val="Analysis 6 FTE Per Task &amp; Local"/>
      <sheetName val="Analysis 7 Teams and Tasks Loc"/>
      <sheetName val="Detailed Analysis Freight"/>
      <sheetName val="Database"/>
      <sheetName val="Support"/>
      <sheetName val="Reviewed Database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I don't execute freight-related tasks</v>
          </cell>
          <cell r="D3">
            <v>0</v>
          </cell>
          <cell r="E3">
            <v>0</v>
          </cell>
          <cell r="F3">
            <v>0</v>
          </cell>
        </row>
        <row r="4">
          <cell r="C4" t="str">
            <v>Only a few minutes (5-30 minutes)</v>
          </cell>
          <cell r="D4">
            <v>6.25E-2</v>
          </cell>
          <cell r="E4">
            <v>1.0416666666666666E-2</v>
          </cell>
          <cell r="F4">
            <v>3.6458333333333336E-2</v>
          </cell>
        </row>
        <row r="5">
          <cell r="C5" t="str">
            <v>Around One hour</v>
          </cell>
          <cell r="D5">
            <v>0.125</v>
          </cell>
          <cell r="E5">
            <v>0.125</v>
          </cell>
          <cell r="F5">
            <v>0.125</v>
          </cell>
        </row>
        <row r="6">
          <cell r="C6" t="str">
            <v>Around Two hours</v>
          </cell>
          <cell r="D6">
            <v>0.25</v>
          </cell>
          <cell r="E6">
            <v>0.25</v>
          </cell>
          <cell r="F6">
            <v>0.25</v>
          </cell>
        </row>
        <row r="7">
          <cell r="C7" t="str">
            <v>From Six to Eight hours</v>
          </cell>
          <cell r="D7">
            <v>1</v>
          </cell>
          <cell r="E7">
            <v>0.75</v>
          </cell>
          <cell r="F7">
            <v>0.875</v>
          </cell>
        </row>
        <row r="8">
          <cell r="C8" t="str">
            <v>From Four to Six hours</v>
          </cell>
          <cell r="D8">
            <v>0.75</v>
          </cell>
          <cell r="E8">
            <v>0.5</v>
          </cell>
          <cell r="F8">
            <v>0.625</v>
          </cell>
        </row>
        <row r="9">
          <cell r="C9" t="str">
            <v>I don't execute logistics-related tasks</v>
          </cell>
          <cell r="D9">
            <v>0</v>
          </cell>
          <cell r="E9">
            <v>0</v>
          </cell>
          <cell r="F9">
            <v>0</v>
          </cell>
        </row>
        <row r="10">
          <cell r="C10" t="str">
            <v>From Two to Four hours</v>
          </cell>
          <cell r="D10">
            <v>0.5</v>
          </cell>
          <cell r="E10">
            <v>0.25</v>
          </cell>
          <cell r="F10">
            <v>0.375</v>
          </cell>
        </row>
        <row r="11">
          <cell r="C11" t="str">
            <v>I don't execute documentation-related tasks</v>
          </cell>
          <cell r="D11">
            <v>0</v>
          </cell>
          <cell r="E11">
            <v>0</v>
          </cell>
          <cell r="F11">
            <v>0</v>
          </cell>
        </row>
        <row r="12">
          <cell r="C12" t="str">
            <v>I don't execute track-and-trace-related tasks</v>
          </cell>
          <cell r="D12">
            <v>0</v>
          </cell>
          <cell r="E12">
            <v>0</v>
          </cell>
          <cell r="F12">
            <v>0</v>
          </cell>
        </row>
        <row r="13">
          <cell r="C13" t="str">
            <v>I don't execute compliance-related tasks</v>
          </cell>
          <cell r="D13">
            <v>0</v>
          </cell>
          <cell r="E13">
            <v>0</v>
          </cell>
          <cell r="F13">
            <v>0</v>
          </cell>
        </row>
      </sheetData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F8D18-B742-457D-996E-98558B64F660}" name="OfficeForms.Table" displayName="OfficeForms.Table" ref="A1:CE46" totalsRowShown="0" headerRowDxfId="84" dataDxfId="83">
  <autoFilter ref="A1:CE46" xr:uid="{00000000-0009-0000-0100-000001000000}"/>
  <tableColumns count="83">
    <tableColumn id="1" xr3:uid="{93383C51-9D9C-49B7-95C5-1F560EA26825}" name="Id" dataDxfId="82"/>
    <tableColumn id="2" xr3:uid="{666C47F4-CCF8-42AD-828B-DB62833BD154}" name="Start time" dataDxfId="81"/>
    <tableColumn id="3" xr3:uid="{DA4E7D87-264E-43DA-BB9E-2EA6C7A61149}" name="Completion time" dataDxfId="80"/>
    <tableColumn id="6" xr3:uid="{B85098F4-30A8-4891-9EBD-4F7AE21CFC48}" name="Please indicate who is executing the following freight tasks at your location.Requesting freight quotes" dataDxfId="79"/>
    <tableColumn id="7" xr3:uid="{F8BA0A36-BF8F-4E55-8291-0540B3ECFA5E}" name="Please indicate who is executing the following freight tasks at your location.Updating freight quotes in Local or Global database" dataDxfId="78"/>
    <tableColumn id="8" xr3:uid="{CF40A18F-3103-4C83-82C8-405D34D1284C}" name="Please indicate who is executing the following freight tasks at your location.Approving freight invoices" dataDxfId="77"/>
    <tableColumn id="9" xr3:uid="{4D4A954D-77CE-464A-8EEB-5FCBAF06A0F4}" name="Please indicate who is executing the following freight tasks at your location.Freight rate negotiations with carriers" dataDxfId="76"/>
    <tableColumn id="87" xr3:uid="{A33AC024-B05D-4071-97FD-B490A5F0B35F}" name="Freight Anwers" dataDxfId="75">
      <calculatedColumnFormula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calculatedColumnFormula>
    </tableColumn>
    <tableColumn id="11" xr3:uid="{8008DD44-D4C5-4705-899B-D5931ADB3B09}" name="If you are executing any of the freight tasks mentioned before, please indicate how much time you spend on them on an average day" dataDxfId="74"/>
    <tableColumn id="15" xr3:uid="{85EA23E7-710B-4BA9-AF98-C2E25F25DD8C}" name="Please indicate who is executing the following transport tasks at your location.Booking domestic shipments by truck" dataDxfId="73"/>
    <tableColumn id="16" xr3:uid="{E1E9C27F-B8BF-4296-A592-486BC8622BE2}" name="Please indicate who is executing the following transport tasks at your location.Booking domestic shipments by container" dataDxfId="72"/>
    <tableColumn id="17" xr3:uid="{493D801C-0ABE-451A-B268-11C44CE0603F}" name="Please indicate who is executing the following transport tasks at your location.Booking export shipments by truck" dataDxfId="71"/>
    <tableColumn id="18" xr3:uid="{71FF57E3-320F-4698-A416-D80A0EF3BBBB}" name="Please indicate who is executing the following transport tasks at your location.Booking export shipments by container" dataDxfId="70"/>
    <tableColumn id="19" xr3:uid="{49F1DF26-AA41-4EC5-8E37-A9447953931A}" name="Please indicate who is executing the following transport tasks at your location.Booking air shipments" dataDxfId="69"/>
    <tableColumn id="20" xr3:uid="{962F528B-5159-4C28-BEA0-DE219BE50E75}" name="Please indicate who is executing the following transport tasks at your location.Booking import shipments" dataDxfId="68"/>
    <tableColumn id="21" xr3:uid="{5D237EA3-652B-4138-96EA-311D5B71A511}" name="Please indicate who is executing the following transport tasks at your location.Booking courier shipments (samples, etc)" dataDxfId="67"/>
    <tableColumn id="22" xr3:uid="{838ABC97-87DB-4064-BE68-6A704F744AE4}" name="Please indicate who is executing the following transport tasks at your location.Receiving goods (inbound)" dataDxfId="66"/>
    <tableColumn id="23" xr3:uid="{F62B1694-EDBD-4AA2-A1B5-34518BC8FEB2}" name="Please indicate who is executing the following transport tasks at your location.Doing freight call-off" dataDxfId="65"/>
    <tableColumn id="24" xr3:uid="{F4B81CF3-9A5D-4DB3-87B4-9686EA09B70A}" name="Please indicate who is executing the following transport tasks at your location.Coordinating logistics with Production and sales/CS" dataDxfId="64"/>
    <tableColumn id="88" xr3:uid="{8064263B-ACD4-4AAD-BAA1-49D58FA61C40}" name="Transport Answers" dataDxfId="63">
      <calculatedColumnFormula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calculatedColumnFormula>
    </tableColumn>
    <tableColumn id="26" xr3:uid="{2EB812A5-D644-4700-9B30-281E8A6A941A}" name="Indicate below to which countries or sales areas your location is shipping goods. (where does about 80% of your volume goes to?)" dataDxfId="62"/>
    <tableColumn id="27" xr3:uid="{E5A5EF92-892B-4DC1-B819-5A75B59A971C}" name="If you are executing any of the transport tasks mentioned before, please indicate how much time you spend on them on an average day" dataDxfId="61"/>
    <tableColumn id="31" xr3:uid="{980CCE6A-81DB-40BA-BEAA-3E75E9D7FE89}" name="Please indicate who is executing the following documentation tasks at your location.Creating customs export documents" dataDxfId="60"/>
    <tableColumn id="32" xr3:uid="{C27E95E5-7BBA-4E0F-A5D4-EEA67A818D34}" name="Please indicate who is executing the following documentation tasks at your location.Issuing invoices in AX" dataDxfId="59"/>
    <tableColumn id="33" xr3:uid="{5ACA4FBB-AB32-49C1-955B-047B1E017D38}" name="Please indicate who is executing the following documentation tasks at your location.Creating CMR (Truck doc)" dataDxfId="58"/>
    <tableColumn id="34" xr3:uid="{A338D0CE-384C-44D4-804B-3C9A24B34944}" name="Please indicate who is executing the following documentation tasks at your location.Creating Packing Slip" dataDxfId="57"/>
    <tableColumn id="35" xr3:uid="{8F1F5DBF-CF71-4D99-8578-1B06912FB960}" name="Please indicate who is executing the following documentation tasks at your location.Creating Phytosanitary Certificate" dataDxfId="56"/>
    <tableColumn id="36" xr3:uid="{F74778DF-B6E9-4C4B-AAB2-A958F07CD798}" name="Please indicate who is executing the following documentation tasks at your location.Creating Certificate of Origin (COO)" dataDxfId="55"/>
    <tableColumn id="37" xr3:uid="{F0DA3719-4F01-4F11-8609-DDF4413EF352}" name="Please indicate who is executing the following documentation tasks at your location.Creating Bill of Lading Instructions (BL)" dataDxfId="54"/>
    <tableColumn id="38" xr3:uid="{9DD972B7-CB04-4038-8916-69E937213E1A}" name="Please indicate who is executing the following documentation tasks at your location.Approving or checking BL drafts to shipping line " dataDxfId="53"/>
    <tableColumn id="39" xr3:uid="{E56B3F34-20C3-4ED8-AA3B-6AA0B7CDB75E}" name="Please indicate who is executing the following documentation tasks at your location.Sending out document set for customers (email or hardcopy) " dataDxfId="52"/>
    <tableColumn id="40" xr3:uid="{BA30D093-B182-47B9-8165-1B8F48BF9BDF}" name="Please indicate who is executing the following documentation tasks at your location.Any tasks (or involved) relating to import shipments" dataDxfId="51"/>
    <tableColumn id="41" xr3:uid="{B79649B7-39B2-4AFA-B329-1902BFDD177E}" name="Please indicate who is executing the following documentation tasks at your location.Issuing shipping papers (Expedition)" dataDxfId="50"/>
    <tableColumn id="42" xr3:uid="{B8E7FC1F-C6F5-49CD-8BDB-DF41EE636F7C}" name="Please indicate who is executing the following documentation tasks at your location.Coordinating or issuing Analysis-type documents" dataDxfId="49"/>
    <tableColumn id="43" xr3:uid="{864F1030-7367-4A21-B0C3-2354E748176A}" name="Please indicate who is executing the following documentation tasks at your location.Issuing Insurance Certificate" dataDxfId="48"/>
    <tableColumn id="44" xr3:uid="{FDBCBCB8-45D9-4C41-838A-53A81627F0FC}" name="Please indicate who is executing the following documentation tasks at your location.Issuing Material Safety Data Sheet" dataDxfId="47"/>
    <tableColumn id="45" xr3:uid="{A751FD1D-B32E-433C-B86D-36ED5788F3AD}" name="Please indicate who is executing the following documentation tasks at your location.Issuing Technical Data Sheet" dataDxfId="46"/>
    <tableColumn id="46" xr3:uid="{C48ECEDA-E9E8-440C-B18E-4F89518D4C75}" name="Please indicate who is executing the following documentation tasks at your location.Issuing REACH Certification for EU shipments" dataDxfId="45"/>
    <tableColumn id="47" xr3:uid="{0F7B9420-6CBA-4822-B70D-2DB8118762F2}" name="Please indicate who is executing the following documentation tasks at your location.Issuing Fumigation Certificate" dataDxfId="44"/>
    <tableColumn id="48" xr3:uid="{68730EA8-F30C-428F-879B-1CA2B5B652EE}" name="Please indicate who is executing the following documentation tasks at your location.Issuing Quality Certificate (product-related)" dataDxfId="43"/>
    <tableColumn id="89" xr3:uid="{F5876D2B-C5BD-4DB9-910E-F4C05CC21E4C}" name="Documentation answers" dataDxfId="42">
      <calculatedColumnFormula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calculatedColumnFormula>
    </tableColumn>
    <tableColumn id="50" xr3:uid="{03D32447-DC99-4B66-A768-3EBCF7FA2771}" name="If you are executing any of the documentation tasks mentioned before, please indicate how much time you spend on them on an average day" dataDxfId="41"/>
    <tableColumn id="54" xr3:uid="{B9DE16B2-9FB4-4975-8B1D-EB1BFCA240E1}" name="Please indicate who is executing the following track and trace tasks for goods shipped from your location.Keeping track of shipped goods" dataDxfId="40"/>
    <tableColumn id="55" xr3:uid="{94166F88-EE65-42F6-951F-43955006ADE0}" name="Please indicate who is executing the following track and trace tasks for goods shipped from your location.Updating customers about changes in schedules - Trucks" dataDxfId="39"/>
    <tableColumn id="56" xr3:uid="{B74F21B8-0EBC-4838-A2EE-9821F06C0235}" name="Please indicate who is executing the following track and trace tasks for goods shipped from your location.Updating customers about changes in schedules - Containers" dataDxfId="38"/>
    <tableColumn id="57" xr3:uid="{3B06AB29-509C-49CF-B010-B515DA3E6D53}" name="Please indicate who is executing the following track and trace tasks for goods shipped from your location.Booking deliveries with customers" dataDxfId="37"/>
    <tableColumn id="90" xr3:uid="{4F465C0F-2A7D-4081-861A-9361FF2CE2C9}" name="Track and Trace answers" dataDxfId="36">
      <calculatedColumnFormula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calculatedColumnFormula>
    </tableColumn>
    <tableColumn id="59" xr3:uid="{348DD23D-F2DA-48A6-8016-814010F8EED0}" name="If you are executing any of the track and trace tasks mentioned before, please indicate how much time you spend on them on an average day" dataDxfId="35"/>
    <tableColumn id="63" xr3:uid="{8916BC1C-78AC-4C75-ACCF-9014D46E9583}" name="Please indicate who is executing the following compliance tasks at your location.Assisting customers to manage import permits" dataDxfId="34"/>
    <tableColumn id="64" xr3:uid="{67FCCF10-5E0A-4BDF-9AF7-F07DEA1BFC22}" name="Please indicate who is executing the following compliance tasks at your location.Working with local authorities (customs, chamber of commerce, etc)" dataDxfId="33"/>
    <tableColumn id="65" xr3:uid="{DF5966E3-4D31-4575-A2A4-10A07D3770B8}" name="Please indicate who is executing the following compliance tasks at your location.Managing HS Codes" dataDxfId="32"/>
    <tableColumn id="91" xr3:uid="{77AB8B08-62FD-41DB-8CE4-94821EBB0F1E}" name="Compliance answers" dataDxfId="31">
      <calculatedColumnFormula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calculatedColumnFormula>
    </tableColumn>
    <tableColumn id="67" xr3:uid="{516FD82A-CE26-43F9-A6D7-BC39B50E0D9C}" name="If you are executing any of the compliance tasks mentioned before, please indicate how much time you spend on them on an average day" dataDxfId="30"/>
    <tableColumn id="71" xr3:uid="{18BA9EFB-247C-4374-A842-8A5DB4C465CE}" name="Please indicate which tasks you are executing for company JAS (Denmark)" dataDxfId="29"/>
    <tableColumn id="72" xr3:uid="{E58101F1-E581-4764-8A0D-D80FF9AAADA2}" name="Please indicate which tasks you are executing for company JBV (Unguri, Veenbaas, Meega, and other external parties)" dataDxfId="28"/>
    <tableColumn id="73" xr3:uid="{09F20362-F450-4794-A41B-73CBCC8CEC5A}" name="Please indicate which tasks you are executing for company JES (Raw materials / Peat harvesting Estonia)" dataDxfId="27"/>
    <tableColumn id="74" xr3:uid="{6B17ECDF-873A-40FD-9252-FDB944D4BC9A}" name="Please indicate which tasks you are executing for company JFR (France)" dataDxfId="26"/>
    <tableColumn id="75" xr3:uid="{B518D14C-BAC1-48B2-9997-A959EF3F5A9B}" name="Please indicate which tasks you are executing for company JNB (Canada)" dataDxfId="25"/>
    <tableColumn id="76" xr3:uid="{F8F3792D-DF0D-46EB-8C9E-2DF28156819C}" name="Please indicate which tasks you are executing for company JPA (Jiffy USA)" dataDxfId="24"/>
    <tableColumn id="77" xr3:uid="{4911A0D3-0060-406F-BDB0-C5722BAF787A}" name="Please indicate which tasks you are executing for company JPE (Spain)" dataDxfId="23"/>
    <tableColumn id="78" xr3:uid="{16B433F7-350C-46E8-A6D9-F506CCF76240}" name="Please indicate which tasks you are executing for company JPP (Japan)" dataDxfId="22"/>
    <tableColumn id="79" xr3:uid="{6BB14813-1FFF-4832-9651-E6E8801ED9FF}" name="Please indicate which tasks you are executing for company JSL (Sri Lanka)" dataDxfId="21"/>
    <tableColumn id="80" xr3:uid="{476A4111-BEDC-4CC7-A38B-DC0A96D69B8F}" name="Please indicate which tasks you are executing for company JUK (Jiffy UK)" dataDxfId="20"/>
    <tableColumn id="81" xr3:uid="{B6638580-6167-496D-BD87-E7FF482F1F28}" name="Please indicate which tasks you are executing for company PPF (Hoek van Holland)" dataDxfId="19"/>
    <tableColumn id="82" xr3:uid="{2FA99F70-E100-476D-8499-F1B360CE253C}" name="Please indicate which tasks you are executing for company PPL (Lorain)" dataDxfId="18"/>
    <tableColumn id="83" xr3:uid="{FDA0CFDE-268B-45B0-A6A1-FECBABCF161E}" name="Please indicate which tasks you are executing for company PPO (Portland)" dataDxfId="17"/>
    <tableColumn id="84" xr3:uid="{F888DE84-F9B9-4300-B22D-640175E9947F}" name="Please indicate which tasks you are executing for company PTR (Treffex)" dataDxfId="16"/>
    <tableColumn id="85" xr3:uid="{27FAF553-2686-43CD-95E5-6D185C343469}" name="Please indicate which tasks you are executing for company PZW (1plant)" dataDxfId="15"/>
    <tableColumn id="92" xr3:uid="{DF6C1AB0-57AE-4BAE-8E8F-CD2B541A71B0}" name="FTE Freight - Worst Case" dataDxfId="14">
      <calculatedColumnFormula>VLOOKUP(OfficeForms.Table[[#This Row],[If you are executing any of the freight tasks mentioned before, please indicate how much time you spend on them on an average day]],[1]Support!$C$3:$F$13,2,0)</calculatedColumnFormula>
    </tableColumn>
    <tableColumn id="97" xr3:uid="{9E76DFA8-6378-49A3-97F0-FA0895C79343}" name="FTE Freight - Best Case" dataDxfId="13">
      <calculatedColumnFormula>VLOOKUP(OfficeForms.Table[[#This Row],[If you are executing any of the freight tasks mentioned before, please indicate how much time you spend on them on an average day]],[1]Support!$C$3:$F$13,3,0)</calculatedColumnFormula>
    </tableColumn>
    <tableColumn id="98" xr3:uid="{872D7D1D-8987-46BB-B090-6ED7F4A47BF6}" name="FTE Freight - Average" dataDxfId="12">
      <calculatedColumnFormula>VLOOKUP(OfficeForms.Table[[#This Row],[If you are executing any of the freight tasks mentioned before, please indicate how much time you spend on them on an average day]],[1]Support!$C$3:$F$13,4,0)</calculatedColumnFormula>
    </tableColumn>
    <tableColumn id="93" xr3:uid="{92B4E40D-EB5E-41EE-9E51-FCBAF4B5D96A}" name="FTE Transport - Worst Case" dataDxfId="11">
      <calculatedColumnFormula>VLOOKUP(OfficeForms.Table[[#This Row],[If you are executing any of the transport tasks mentioned before, please indicate how much time you spend on them on an average day]],[1]Support!$C$3:$F$13,2,0)</calculatedColumnFormula>
    </tableColumn>
    <tableColumn id="100" xr3:uid="{3F28D1AF-A9E3-4A2F-837E-B2C6E6ADE070}" name="FTE Transport - Best Case" dataDxfId="10">
      <calculatedColumnFormula>VLOOKUP(OfficeForms.Table[[#This Row],[If you are executing any of the transport tasks mentioned before, please indicate how much time you spend on them on an average day]],[1]Support!$C$3:$F$13,3,0)</calculatedColumnFormula>
    </tableColumn>
    <tableColumn id="99" xr3:uid="{777B02FF-3DCC-4B52-916E-81F3E05710C3}" name="FTE Transport - Average" dataDxfId="9">
      <calculatedColumnFormula>VLOOKUP(OfficeForms.Table[[#This Row],[If you are executing any of the transport tasks mentioned before, please indicate how much time you spend on them on an average day]],[1]Support!$C$3:$F$13,4,0)</calculatedColumnFormula>
    </tableColumn>
    <tableColumn id="94" xr3:uid="{9EA1971C-F0F5-4B33-B7DE-D5BF2A2250A9}" name="FTE Documentation - Worst Case" dataDxfId="8">
      <calculatedColumnFormula>VLOOKUP(OfficeForms.Table[[#This Row],[If you are executing any of the documentation tasks mentioned before, please indicate how much time you spend on them on an average day]],[1]Support!$C$3:$F$13,2,0)</calculatedColumnFormula>
    </tableColumn>
    <tableColumn id="102" xr3:uid="{B9E553DF-976E-4844-BB13-40013E0D08C5}" name="FTE Documentation - Best Case" dataDxfId="7">
      <calculatedColumnFormula>VLOOKUP(OfficeForms.Table[[#This Row],[If you are executing any of the documentation tasks mentioned before, please indicate how much time you spend on them on an average day]],[1]Support!$C$3:$F$13,3,0)</calculatedColumnFormula>
    </tableColumn>
    <tableColumn id="101" xr3:uid="{42069F1F-0022-461D-BED8-D387FC4014F3}" name="FTE Documentation - Average" dataDxfId="6">
      <calculatedColumnFormula>VLOOKUP(OfficeForms.Table[[#This Row],[If you are executing any of the documentation tasks mentioned before, please indicate how much time you spend on them on an average day]],[1]Support!$C$3:$F$13,4,0)</calculatedColumnFormula>
    </tableColumn>
    <tableColumn id="95" xr3:uid="{075E129E-E018-40E4-B262-ADFAF5D77CFD}" name="FTE Track and Trace - Worst Case" dataDxfId="5">
      <calculatedColumnFormula>VLOOKUP(OfficeForms.Table[[#This Row],[If you are executing any of the track and trace tasks mentioned before, please indicate how much time you spend on them on an average day]],[1]Support!$C$3:$F$13,2,0)</calculatedColumnFormula>
    </tableColumn>
    <tableColumn id="104" xr3:uid="{4C69C71D-1D92-4452-ACCF-F3417EA73CF0}" name="FTE Track and Trace - Best Case" dataDxfId="4">
      <calculatedColumnFormula>VLOOKUP(OfficeForms.Table[[#This Row],[If you are executing any of the track and trace tasks mentioned before, please indicate how much time you spend on them on an average day]],[1]Support!$C$3:$F$13,3,0)</calculatedColumnFormula>
    </tableColumn>
    <tableColumn id="103" xr3:uid="{153B89AE-B601-410A-B610-512A6244FC5F}" name="FTE Track and Trace - Average" dataDxfId="3">
      <calculatedColumnFormula>VLOOKUP(OfficeForms.Table[[#This Row],[If you are executing any of the track and trace tasks mentioned before, please indicate how much time you spend on them on an average day]],[1]Support!$C$3:$F$13,4,0)</calculatedColumnFormula>
    </tableColumn>
    <tableColumn id="106" xr3:uid="{B039D84E-7FD0-4C31-A4DD-CC07081AE354}" name="FTE Compliance - Worst Case" dataDxfId="2">
      <calculatedColumnFormula>VLOOKUP(OfficeForms.Table[[#This Row],[If you are executing any of the compliance tasks mentioned before, please indicate how much time you spend on them on an average day]],[1]Support!$C$3:$F$13,2,0)</calculatedColumnFormula>
    </tableColumn>
    <tableColumn id="105" xr3:uid="{06AEC46C-4AD6-4D32-B3C5-573B9C3DCC8F}" name="FTE Compliance - Best Case" dataDxfId="1">
      <calculatedColumnFormula>VLOOKUP(OfficeForms.Table[[#This Row],[If you are executing any of the compliance tasks mentioned before, please indicate how much time you spend on them on an average day]],[1]Support!$C$3:$F$13,3,0)</calculatedColumnFormula>
    </tableColumn>
    <tableColumn id="96" xr3:uid="{FCE2873C-B8F8-41A5-BB4F-AA87625AC4B0}" name="FTE Compliance - Average" dataDxfId="0">
      <calculatedColumnFormula>VLOOKUP(OfficeForms.Table[[#This Row],[If you are executing any of the compliance tasks mentioned before, please indicate how much time you spend on them on an average day]],[1]Support!$C$3:$F$13,4,0)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90A8-D04D-4376-9190-881F392AB9B5}">
  <dimension ref="A1:CP46"/>
  <sheetViews>
    <sheetView tabSelected="1" zoomScale="85" zoomScaleNormal="85" workbookViewId="0">
      <selection activeCell="B2" sqref="B2"/>
    </sheetView>
  </sheetViews>
  <sheetFormatPr defaultColWidth="8.85546875" defaultRowHeight="15" x14ac:dyDescent="0.25"/>
  <cols>
    <col min="1" max="7" width="20" bestFit="1" customWidth="1"/>
    <col min="8" max="8" width="20" customWidth="1"/>
    <col min="9" max="10" width="20" bestFit="1" customWidth="1"/>
    <col min="11" max="11" width="37.5703125" customWidth="1"/>
    <col min="12" max="12" width="29.7109375" customWidth="1"/>
    <col min="13" max="48" width="20" bestFit="1" customWidth="1"/>
    <col min="49" max="49" width="20" customWidth="1"/>
    <col min="50" max="58" width="20" bestFit="1" customWidth="1"/>
    <col min="59" max="59" width="20" customWidth="1"/>
    <col min="60" max="67" width="20" bestFit="1" customWidth="1"/>
    <col min="68" max="68" width="20" customWidth="1"/>
    <col min="69" max="73" width="20" bestFit="1" customWidth="1"/>
    <col min="74" max="74" width="15.7109375" customWidth="1"/>
    <col min="75" max="88" width="20" bestFit="1" customWidth="1"/>
    <col min="89" max="89" width="17.5703125" customWidth="1"/>
    <col min="90" max="94" width="12.42578125" style="9" customWidth="1"/>
    <col min="95" max="104" width="12.42578125" customWidth="1"/>
  </cols>
  <sheetData>
    <row r="1" spans="1:88" s="1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J1" s="3"/>
    </row>
    <row r="2" spans="1:88" s="4" customFormat="1" ht="45" x14ac:dyDescent="0.25">
      <c r="A2" s="4">
        <v>1</v>
      </c>
      <c r="B2" s="5">
        <v>45588.237071759257</v>
      </c>
      <c r="C2" s="5">
        <v>45588.274953703702</v>
      </c>
      <c r="D2" s="4" t="s">
        <v>83</v>
      </c>
      <c r="E2" s="4" t="s">
        <v>83</v>
      </c>
      <c r="F2" s="4" t="s">
        <v>83</v>
      </c>
      <c r="G2" s="4" t="s">
        <v>83</v>
      </c>
      <c r="H2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" s="4" t="s">
        <v>84</v>
      </c>
      <c r="J2" s="4" t="s">
        <v>83</v>
      </c>
      <c r="K2" s="4" t="s">
        <v>83</v>
      </c>
      <c r="L2" s="4" t="s">
        <v>83</v>
      </c>
      <c r="M2" s="4" t="s">
        <v>85</v>
      </c>
      <c r="N2" s="4" t="s">
        <v>85</v>
      </c>
      <c r="O2" s="4" t="s">
        <v>85</v>
      </c>
      <c r="P2" s="4" t="s">
        <v>85</v>
      </c>
      <c r="Q2" s="4" t="s">
        <v>83</v>
      </c>
      <c r="R2" s="4" t="s">
        <v>83</v>
      </c>
      <c r="S2" s="4" t="s">
        <v>83</v>
      </c>
      <c r="T2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2" s="4" t="s">
        <v>86</v>
      </c>
      <c r="V2" s="4" t="s">
        <v>87</v>
      </c>
      <c r="W2" s="4" t="s">
        <v>85</v>
      </c>
      <c r="X2" s="4" t="s">
        <v>85</v>
      </c>
      <c r="Y2" s="4" t="s">
        <v>83</v>
      </c>
      <c r="Z2" s="4" t="s">
        <v>83</v>
      </c>
      <c r="AA2" s="4" t="s">
        <v>85</v>
      </c>
      <c r="AB2" s="4" t="s">
        <v>85</v>
      </c>
      <c r="AC2" s="4" t="s">
        <v>85</v>
      </c>
      <c r="AD2" s="4" t="s">
        <v>85</v>
      </c>
      <c r="AE2" s="4" t="s">
        <v>85</v>
      </c>
      <c r="AF2" s="4" t="s">
        <v>85</v>
      </c>
      <c r="AG2" s="4" t="s">
        <v>85</v>
      </c>
      <c r="AH2" s="4" t="s">
        <v>85</v>
      </c>
      <c r="AI2" s="4" t="s">
        <v>85</v>
      </c>
      <c r="AJ2" s="4" t="s">
        <v>85</v>
      </c>
      <c r="AK2" s="4" t="s">
        <v>85</v>
      </c>
      <c r="AL2" s="4" t="s">
        <v>85</v>
      </c>
      <c r="AM2" s="4" t="s">
        <v>85</v>
      </c>
      <c r="AN2" s="4" t="s">
        <v>85</v>
      </c>
      <c r="AO2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2" s="4" t="s">
        <v>87</v>
      </c>
      <c r="AQ2" s="4" t="s">
        <v>83</v>
      </c>
      <c r="AR2" s="4" t="s">
        <v>83</v>
      </c>
      <c r="AS2" s="4" t="s">
        <v>85</v>
      </c>
      <c r="AT2" s="4" t="s">
        <v>83</v>
      </c>
      <c r="AU2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2" s="4" t="s">
        <v>88</v>
      </c>
      <c r="AW2" s="4" t="s">
        <v>85</v>
      </c>
      <c r="AX2" s="4" t="s">
        <v>85</v>
      </c>
      <c r="AY2" s="4" t="s">
        <v>85</v>
      </c>
      <c r="AZ2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2" s="4" t="s">
        <v>89</v>
      </c>
      <c r="BB2" s="4" t="s">
        <v>90</v>
      </c>
      <c r="BC2" s="4" t="s">
        <v>90</v>
      </c>
      <c r="BD2" s="4" t="s">
        <v>90</v>
      </c>
      <c r="BE2" s="4" t="s">
        <v>91</v>
      </c>
      <c r="BF2" s="4" t="s">
        <v>90</v>
      </c>
      <c r="BG2" s="4" t="s">
        <v>90</v>
      </c>
      <c r="BH2" s="4" t="s">
        <v>90</v>
      </c>
      <c r="BI2" s="4" t="s">
        <v>90</v>
      </c>
      <c r="BJ2" s="4" t="s">
        <v>90</v>
      </c>
      <c r="BK2" s="4" t="s">
        <v>90</v>
      </c>
      <c r="BL2" s="4" t="s">
        <v>90</v>
      </c>
      <c r="BM2" s="4" t="s">
        <v>90</v>
      </c>
      <c r="BN2" s="4" t="s">
        <v>90</v>
      </c>
      <c r="BO2" s="4" t="s">
        <v>90</v>
      </c>
      <c r="BP2" s="4" t="s">
        <v>90</v>
      </c>
      <c r="BQ2" s="6">
        <f>VLOOKUP(OfficeForms.Table[[#This Row],[If you are executing any of the freight tasks mentioned before, please indicate how much time you spend on them on an average day]],[1]Support!$C$3:$F$13,2,0)</f>
        <v>0</v>
      </c>
      <c r="BR2" s="6">
        <f>VLOOKUP(OfficeForms.Table[[#This Row],[If you are executing any of the freight tasks mentioned before, please indicate how much time you spend on them on an average day]],[1]Support!$C$3:$F$13,3,0)</f>
        <v>0</v>
      </c>
      <c r="BS2" s="6">
        <f>VLOOKUP(OfficeForms.Table[[#This Row],[If you are executing any of the freight tasks mentioned before, please indicate how much time you spend on them on an average day]],[1]Support!$C$3:$F$13,4,0)</f>
        <v>0</v>
      </c>
      <c r="BT2" s="6">
        <f>VLOOKUP(OfficeForms.Table[[#This Row],[If you are executing any of the transport tasks mentioned before, please indicate how much time you spend on them on an average day]],[1]Support!$C$3:$F$13,2,0)</f>
        <v>0.125</v>
      </c>
      <c r="BU2" s="6">
        <f>VLOOKUP(OfficeForms.Table[[#This Row],[If you are executing any of the transport tasks mentioned before, please indicate how much time you spend on them on an average day]],[1]Support!$C$3:$F$13,3,0)</f>
        <v>0.125</v>
      </c>
      <c r="BV2" s="6">
        <f>VLOOKUP(OfficeForms.Table[[#This Row],[If you are executing any of the transport tasks mentioned before, please indicate how much time you spend on them on an average day]],[1]Support!$C$3:$F$13,4,0)</f>
        <v>0.125</v>
      </c>
      <c r="BW2" s="6">
        <f>VLOOKUP(OfficeForms.Table[[#This Row],[If you are executing any of the documentation tasks mentioned before, please indicate how much time you spend on them on an average day]],[1]Support!$C$3:$F$13,2,0)</f>
        <v>0.125</v>
      </c>
      <c r="BX2" s="6">
        <f>VLOOKUP(OfficeForms.Table[[#This Row],[If you are executing any of the documentation tasks mentioned before, please indicate how much time you spend on them on an average day]],[1]Support!$C$3:$F$13,3,0)</f>
        <v>0.125</v>
      </c>
      <c r="BY2" s="6">
        <f>VLOOKUP(OfficeForms.Table[[#This Row],[If you are executing any of the documentation tasks mentioned before, please indicate how much time you spend on them on an average day]],[1]Support!$C$3:$F$13,4,0)</f>
        <v>0.125</v>
      </c>
      <c r="BZ2" s="6">
        <f>VLOOKUP(OfficeForms.Table[[#This Row],[If you are executing any of the track and trace tasks mentioned before, please indicate how much time you spend on them on an average day]],[1]Support!$C$3:$F$13,2,0)</f>
        <v>6.25E-2</v>
      </c>
      <c r="CA2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" s="6">
        <f>VLOOKUP(OfficeForms.Table[[#This Row],[If you are executing any of the compliance tasks mentioned before, please indicate how much time you spend on them on an average day]],[1]Support!$C$3:$F$13,2,0)</f>
        <v>0</v>
      </c>
      <c r="CD2" s="6">
        <f>VLOOKUP(OfficeForms.Table[[#This Row],[If you are executing any of the compliance tasks mentioned before, please indicate how much time you spend on them on an average day]],[1]Support!$C$3:$F$13,3,0)</f>
        <v>0</v>
      </c>
      <c r="CE2" s="6">
        <f>VLOOKUP(OfficeForms.Table[[#This Row],[If you are executing any of the compliance tasks mentioned before, please indicate how much time you spend on them on an average day]],[1]Support!$C$3:$F$13,4,0)</f>
        <v>0</v>
      </c>
    </row>
    <row r="3" spans="1:88" s="4" customFormat="1" ht="45" x14ac:dyDescent="0.25">
      <c r="A3" s="4">
        <v>2</v>
      </c>
      <c r="B3" s="5">
        <v>45588.265590277777</v>
      </c>
      <c r="C3" s="5">
        <v>45588.27548611111</v>
      </c>
      <c r="D3" s="4" t="s">
        <v>92</v>
      </c>
      <c r="E3" s="4" t="s">
        <v>92</v>
      </c>
      <c r="F3" s="4" t="s">
        <v>85</v>
      </c>
      <c r="G3" s="4" t="s">
        <v>85</v>
      </c>
      <c r="H3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" s="4" t="s">
        <v>88</v>
      </c>
      <c r="J3" s="4" t="s">
        <v>92</v>
      </c>
      <c r="K3" s="4" t="s">
        <v>83</v>
      </c>
      <c r="L3" s="4" t="s">
        <v>92</v>
      </c>
      <c r="M3" s="4" t="s">
        <v>83</v>
      </c>
      <c r="N3" s="4" t="s">
        <v>83</v>
      </c>
      <c r="O3" s="4" t="s">
        <v>83</v>
      </c>
      <c r="P3" s="4" t="s">
        <v>83</v>
      </c>
      <c r="Q3" s="4" t="s">
        <v>83</v>
      </c>
      <c r="R3" s="4" t="s">
        <v>83</v>
      </c>
      <c r="S3" s="4" t="s">
        <v>83</v>
      </c>
      <c r="T3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" s="4" t="s">
        <v>93</v>
      </c>
      <c r="V3" s="4" t="s">
        <v>88</v>
      </c>
      <c r="W3" s="4" t="s">
        <v>83</v>
      </c>
      <c r="X3" s="4" t="s">
        <v>83</v>
      </c>
      <c r="Y3" s="4" t="s">
        <v>83</v>
      </c>
      <c r="Z3" s="4" t="s">
        <v>83</v>
      </c>
      <c r="AA3" s="4" t="s">
        <v>83</v>
      </c>
      <c r="AB3" s="4" t="s">
        <v>83</v>
      </c>
      <c r="AC3" s="4" t="s">
        <v>83</v>
      </c>
      <c r="AD3" s="4" t="s">
        <v>83</v>
      </c>
      <c r="AE3" s="4" t="s">
        <v>83</v>
      </c>
      <c r="AF3" s="4" t="s">
        <v>83</v>
      </c>
      <c r="AG3" s="4" t="s">
        <v>83</v>
      </c>
      <c r="AH3" s="4" t="s">
        <v>83</v>
      </c>
      <c r="AI3" s="4" t="s">
        <v>83</v>
      </c>
      <c r="AJ3" s="4" t="s">
        <v>83</v>
      </c>
      <c r="AK3" s="4" t="s">
        <v>83</v>
      </c>
      <c r="AL3" s="4" t="s">
        <v>83</v>
      </c>
      <c r="AM3" s="4" t="s">
        <v>83</v>
      </c>
      <c r="AN3" s="4" t="s">
        <v>83</v>
      </c>
      <c r="AO3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3" s="4" t="s">
        <v>94</v>
      </c>
      <c r="AQ3" s="4" t="s">
        <v>92</v>
      </c>
      <c r="AR3" s="4" t="s">
        <v>83</v>
      </c>
      <c r="AS3" s="4" t="s">
        <v>83</v>
      </c>
      <c r="AT3" s="4" t="s">
        <v>92</v>
      </c>
      <c r="AU3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3" s="4" t="s">
        <v>88</v>
      </c>
      <c r="AW3" s="4" t="s">
        <v>85</v>
      </c>
      <c r="AX3" s="4" t="s">
        <v>85</v>
      </c>
      <c r="AY3" s="4" t="s">
        <v>85</v>
      </c>
      <c r="AZ3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" s="4" t="s">
        <v>89</v>
      </c>
      <c r="BB3" s="4" t="s">
        <v>91</v>
      </c>
      <c r="BC3" s="4" t="s">
        <v>91</v>
      </c>
      <c r="BD3" s="4" t="s">
        <v>90</v>
      </c>
      <c r="BE3" s="4" t="s">
        <v>91</v>
      </c>
      <c r="BF3" s="4" t="s">
        <v>90</v>
      </c>
      <c r="BG3" s="4" t="s">
        <v>90</v>
      </c>
      <c r="BH3" s="4" t="s">
        <v>90</v>
      </c>
      <c r="BI3" s="4" t="s">
        <v>90</v>
      </c>
      <c r="BJ3" s="4" t="s">
        <v>90</v>
      </c>
      <c r="BK3" s="4" t="s">
        <v>91</v>
      </c>
      <c r="BL3" s="4" t="s">
        <v>91</v>
      </c>
      <c r="BM3" s="4" t="s">
        <v>90</v>
      </c>
      <c r="BN3" s="4" t="s">
        <v>90</v>
      </c>
      <c r="BO3" s="4" t="s">
        <v>90</v>
      </c>
      <c r="BP3" s="4" t="s">
        <v>90</v>
      </c>
      <c r="BQ3" s="6">
        <f>VLOOKUP(OfficeForms.Table[[#This Row],[If you are executing any of the freight tasks mentioned before, please indicate how much time you spend on them on an average day]],[1]Support!$C$3:$F$13,2,0)</f>
        <v>6.25E-2</v>
      </c>
      <c r="BR3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3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3" s="6">
        <f>VLOOKUP(OfficeForms.Table[[#This Row],[If you are executing any of the transport tasks mentioned before, please indicate how much time you spend on them on an average day]],[1]Support!$C$3:$F$13,2,0)</f>
        <v>6.25E-2</v>
      </c>
      <c r="BU3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" s="6">
        <f>VLOOKUP(OfficeForms.Table[[#This Row],[If you are executing any of the documentation tasks mentioned before, please indicate how much time you spend on them on an average day]],[1]Support!$C$3:$F$13,2,0)</f>
        <v>0</v>
      </c>
      <c r="BX3" s="6">
        <f>VLOOKUP(OfficeForms.Table[[#This Row],[If you are executing any of the documentation tasks mentioned before, please indicate how much time you spend on them on an average day]],[1]Support!$C$3:$F$13,3,0)</f>
        <v>0</v>
      </c>
      <c r="BY3" s="6">
        <f>VLOOKUP(OfficeForms.Table[[#This Row],[If you are executing any of the documentation tasks mentioned before, please indicate how much time you spend on them on an average day]],[1]Support!$C$3:$F$13,4,0)</f>
        <v>0</v>
      </c>
      <c r="BZ3" s="6">
        <f>VLOOKUP(OfficeForms.Table[[#This Row],[If you are executing any of the track and trace tasks mentioned before, please indicate how much time you spend on them on an average day]],[1]Support!$C$3:$F$13,2,0)</f>
        <v>6.25E-2</v>
      </c>
      <c r="CA3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3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3" s="6">
        <f>VLOOKUP(OfficeForms.Table[[#This Row],[If you are executing any of the compliance tasks mentioned before, please indicate how much time you spend on them on an average day]],[1]Support!$C$3:$F$13,2,0)</f>
        <v>0</v>
      </c>
      <c r="CD3" s="6">
        <f>VLOOKUP(OfficeForms.Table[[#This Row],[If you are executing any of the compliance tasks mentioned before, please indicate how much time you spend on them on an average day]],[1]Support!$C$3:$F$13,3,0)</f>
        <v>0</v>
      </c>
      <c r="CE3" s="6">
        <f>VLOOKUP(OfficeForms.Table[[#This Row],[If you are executing any of the compliance tasks mentioned before, please indicate how much time you spend on them on an average day]],[1]Support!$C$3:$F$13,4,0)</f>
        <v>0</v>
      </c>
    </row>
    <row r="4" spans="1:88" s="4" customFormat="1" ht="30" x14ac:dyDescent="0.25">
      <c r="A4" s="4">
        <v>3</v>
      </c>
      <c r="B4" s="5">
        <v>45588.259166666663</v>
      </c>
      <c r="C4" s="5">
        <v>45588.290983796294</v>
      </c>
      <c r="D4" s="4" t="s">
        <v>92</v>
      </c>
      <c r="E4" s="4" t="s">
        <v>85</v>
      </c>
      <c r="F4" s="4" t="s">
        <v>85</v>
      </c>
      <c r="G4" s="4" t="s">
        <v>85</v>
      </c>
      <c r="H4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4" s="4" t="s">
        <v>87</v>
      </c>
      <c r="J4" s="4" t="s">
        <v>92</v>
      </c>
      <c r="K4" s="4" t="s">
        <v>83</v>
      </c>
      <c r="L4" s="4" t="s">
        <v>92</v>
      </c>
      <c r="M4" s="4" t="s">
        <v>83</v>
      </c>
      <c r="N4" s="4" t="s">
        <v>83</v>
      </c>
      <c r="O4" s="4" t="s">
        <v>83</v>
      </c>
      <c r="P4" s="4" t="s">
        <v>92</v>
      </c>
      <c r="Q4" s="4" t="s">
        <v>92</v>
      </c>
      <c r="R4" s="4" t="s">
        <v>92</v>
      </c>
      <c r="S4" s="4" t="s">
        <v>92</v>
      </c>
      <c r="T4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" s="4" t="s">
        <v>86</v>
      </c>
      <c r="V4" s="4" t="s">
        <v>87</v>
      </c>
      <c r="W4" s="4" t="s">
        <v>92</v>
      </c>
      <c r="X4" s="4" t="s">
        <v>92</v>
      </c>
      <c r="Y4" s="4" t="s">
        <v>92</v>
      </c>
      <c r="Z4" s="4" t="s">
        <v>92</v>
      </c>
      <c r="AA4" s="4" t="s">
        <v>83</v>
      </c>
      <c r="AB4" s="4" t="s">
        <v>83</v>
      </c>
      <c r="AC4" s="4" t="s">
        <v>83</v>
      </c>
      <c r="AD4" s="4" t="s">
        <v>83</v>
      </c>
      <c r="AE4" s="4" t="s">
        <v>92</v>
      </c>
      <c r="AF4" s="4" t="s">
        <v>92</v>
      </c>
      <c r="AG4" s="4" t="s">
        <v>92</v>
      </c>
      <c r="AH4" s="4" t="s">
        <v>83</v>
      </c>
      <c r="AI4" s="4" t="s">
        <v>83</v>
      </c>
      <c r="AJ4" s="4" t="s">
        <v>83</v>
      </c>
      <c r="AK4" s="4" t="s">
        <v>83</v>
      </c>
      <c r="AL4" s="4" t="s">
        <v>83</v>
      </c>
      <c r="AM4" s="4" t="s">
        <v>83</v>
      </c>
      <c r="AN4" s="4" t="s">
        <v>83</v>
      </c>
      <c r="AO4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4" s="4" t="s">
        <v>87</v>
      </c>
      <c r="AQ4" s="4" t="s">
        <v>92</v>
      </c>
      <c r="AR4" s="4" t="s">
        <v>92</v>
      </c>
      <c r="AS4" s="4" t="s">
        <v>92</v>
      </c>
      <c r="AT4" s="4" t="s">
        <v>92</v>
      </c>
      <c r="AU4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4" s="4" t="s">
        <v>95</v>
      </c>
      <c r="AW4" s="4" t="s">
        <v>83</v>
      </c>
      <c r="AX4" s="4" t="s">
        <v>83</v>
      </c>
      <c r="AY4" s="4" t="s">
        <v>83</v>
      </c>
      <c r="AZ4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" s="4" t="s">
        <v>87</v>
      </c>
      <c r="BB4" s="4" t="s">
        <v>90</v>
      </c>
      <c r="BC4" s="4" t="s">
        <v>91</v>
      </c>
      <c r="BD4" s="4" t="s">
        <v>90</v>
      </c>
      <c r="BE4" s="4" t="s">
        <v>96</v>
      </c>
      <c r="BF4" s="4" t="s">
        <v>90</v>
      </c>
      <c r="BG4" s="4" t="s">
        <v>90</v>
      </c>
      <c r="BH4" s="4" t="s">
        <v>90</v>
      </c>
      <c r="BI4" s="4" t="s">
        <v>90</v>
      </c>
      <c r="BJ4" s="4" t="s">
        <v>90</v>
      </c>
      <c r="BK4" s="4" t="s">
        <v>96</v>
      </c>
      <c r="BL4" s="4" t="s">
        <v>97</v>
      </c>
      <c r="BM4" s="4" t="s">
        <v>90</v>
      </c>
      <c r="BN4" s="4" t="s">
        <v>90</v>
      </c>
      <c r="BO4" s="4" t="s">
        <v>90</v>
      </c>
      <c r="BP4" s="4" t="s">
        <v>90</v>
      </c>
      <c r="BQ4" s="6">
        <f>VLOOKUP(OfficeForms.Table[[#This Row],[If you are executing any of the freight tasks mentioned before, please indicate how much time you spend on them on an average day]],[1]Support!$C$3:$F$13,2,0)</f>
        <v>0.125</v>
      </c>
      <c r="BR4" s="6">
        <f>VLOOKUP(OfficeForms.Table[[#This Row],[If you are executing any of the freight tasks mentioned before, please indicate how much time you spend on them on an average day]],[1]Support!$C$3:$F$13,3,0)</f>
        <v>0.125</v>
      </c>
      <c r="BS4" s="6">
        <f>VLOOKUP(OfficeForms.Table[[#This Row],[If you are executing any of the freight tasks mentioned before, please indicate how much time you spend on them on an average day]],[1]Support!$C$3:$F$13,4,0)</f>
        <v>0.125</v>
      </c>
      <c r="BT4" s="6">
        <f>VLOOKUP(OfficeForms.Table[[#This Row],[If you are executing any of the transport tasks mentioned before, please indicate how much time you spend on them on an average day]],[1]Support!$C$3:$F$13,2,0)</f>
        <v>0.125</v>
      </c>
      <c r="BU4" s="6">
        <f>VLOOKUP(OfficeForms.Table[[#This Row],[If you are executing any of the transport tasks mentioned before, please indicate how much time you spend on them on an average day]],[1]Support!$C$3:$F$13,3,0)</f>
        <v>0.125</v>
      </c>
      <c r="BV4" s="6">
        <f>VLOOKUP(OfficeForms.Table[[#This Row],[If you are executing any of the transport tasks mentioned before, please indicate how much time you spend on them on an average day]],[1]Support!$C$3:$F$13,4,0)</f>
        <v>0.125</v>
      </c>
      <c r="BW4" s="6">
        <f>VLOOKUP(OfficeForms.Table[[#This Row],[If you are executing any of the documentation tasks mentioned before, please indicate how much time you spend on them on an average day]],[1]Support!$C$3:$F$13,2,0)</f>
        <v>0.125</v>
      </c>
      <c r="BX4" s="6">
        <f>VLOOKUP(OfficeForms.Table[[#This Row],[If you are executing any of the documentation tasks mentioned before, please indicate how much time you spend on them on an average day]],[1]Support!$C$3:$F$13,3,0)</f>
        <v>0.125</v>
      </c>
      <c r="BY4" s="6">
        <f>VLOOKUP(OfficeForms.Table[[#This Row],[If you are executing any of the documentation tasks mentioned before, please indicate how much time you spend on them on an average day]],[1]Support!$C$3:$F$13,4,0)</f>
        <v>0.125</v>
      </c>
      <c r="BZ4" s="6">
        <f>VLOOKUP(OfficeForms.Table[[#This Row],[If you are executing any of the track and trace tasks mentioned before, please indicate how much time you spend on them on an average day]],[1]Support!$C$3:$F$13,2,0)</f>
        <v>0.25</v>
      </c>
      <c r="CA4" s="6">
        <f>VLOOKUP(OfficeForms.Table[[#This Row],[If you are executing any of the track and trace tasks mentioned before, please indicate how much time you spend on them on an average day]],[1]Support!$C$3:$F$13,3,0)</f>
        <v>0.25</v>
      </c>
      <c r="CB4" s="6">
        <f>VLOOKUP(OfficeForms.Table[[#This Row],[If you are executing any of the track and trace tasks mentioned before, please indicate how much time you spend on them on an average day]],[1]Support!$C$3:$F$13,4,0)</f>
        <v>0.25</v>
      </c>
      <c r="CC4" s="6">
        <f>VLOOKUP(OfficeForms.Table[[#This Row],[If you are executing any of the compliance tasks mentioned before, please indicate how much time you spend on them on an average day]],[1]Support!$C$3:$F$13,2,0)</f>
        <v>0.125</v>
      </c>
      <c r="CD4" s="6">
        <f>VLOOKUP(OfficeForms.Table[[#This Row],[If you are executing any of the compliance tasks mentioned before, please indicate how much time you spend on them on an average day]],[1]Support!$C$3:$F$13,3,0)</f>
        <v>0.125</v>
      </c>
      <c r="CE4" s="6">
        <f>VLOOKUP(OfficeForms.Table[[#This Row],[If you are executing any of the compliance tasks mentioned before, please indicate how much time you spend on them on an average day]],[1]Support!$C$3:$F$13,4,0)</f>
        <v>0.125</v>
      </c>
    </row>
    <row r="5" spans="1:88" s="4" customFormat="1" ht="60" x14ac:dyDescent="0.25">
      <c r="A5" s="4">
        <v>4</v>
      </c>
      <c r="B5" s="5">
        <v>45588.308854166666</v>
      </c>
      <c r="C5" s="5">
        <v>45588.342418981483</v>
      </c>
      <c r="D5" s="4" t="s">
        <v>92</v>
      </c>
      <c r="E5" s="4" t="s">
        <v>83</v>
      </c>
      <c r="F5" s="4" t="s">
        <v>92</v>
      </c>
      <c r="G5" s="4" t="s">
        <v>92</v>
      </c>
      <c r="H5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5" s="4" t="s">
        <v>88</v>
      </c>
      <c r="J5" s="4" t="s">
        <v>92</v>
      </c>
      <c r="K5" s="4" t="s">
        <v>98</v>
      </c>
      <c r="L5" s="4" t="s">
        <v>98</v>
      </c>
      <c r="M5" s="4" t="s">
        <v>92</v>
      </c>
      <c r="N5" s="4" t="s">
        <v>92</v>
      </c>
      <c r="O5" s="4" t="s">
        <v>83</v>
      </c>
      <c r="P5" s="4" t="s">
        <v>92</v>
      </c>
      <c r="Q5" s="4" t="s">
        <v>92</v>
      </c>
      <c r="R5" s="4" t="s">
        <v>92</v>
      </c>
      <c r="S5" s="4" t="s">
        <v>92</v>
      </c>
      <c r="T5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5" s="4" t="s">
        <v>99</v>
      </c>
      <c r="V5" s="4" t="s">
        <v>88</v>
      </c>
      <c r="W5" s="4" t="s">
        <v>92</v>
      </c>
      <c r="X5" s="4" t="s">
        <v>92</v>
      </c>
      <c r="Y5" s="4" t="s">
        <v>98</v>
      </c>
      <c r="Z5" s="4" t="s">
        <v>92</v>
      </c>
      <c r="AA5" s="4" t="s">
        <v>92</v>
      </c>
      <c r="AB5" s="4" t="s">
        <v>92</v>
      </c>
      <c r="AC5" s="4" t="s">
        <v>98</v>
      </c>
      <c r="AD5" s="4" t="s">
        <v>92</v>
      </c>
      <c r="AE5" s="4" t="s">
        <v>92</v>
      </c>
      <c r="AF5" s="4" t="s">
        <v>98</v>
      </c>
      <c r="AG5" s="4" t="s">
        <v>92</v>
      </c>
      <c r="AH5" s="4" t="s">
        <v>92</v>
      </c>
      <c r="AI5" s="4" t="s">
        <v>85</v>
      </c>
      <c r="AJ5" s="4" t="s">
        <v>98</v>
      </c>
      <c r="AK5" s="4" t="s">
        <v>98</v>
      </c>
      <c r="AL5" s="4" t="s">
        <v>85</v>
      </c>
      <c r="AM5" s="4" t="s">
        <v>83</v>
      </c>
      <c r="AN5" s="4" t="s">
        <v>98</v>
      </c>
      <c r="AO5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5" s="4" t="s">
        <v>88</v>
      </c>
      <c r="AQ5" s="4" t="s">
        <v>92</v>
      </c>
      <c r="AR5" s="4" t="s">
        <v>92</v>
      </c>
      <c r="AS5" s="4" t="s">
        <v>92</v>
      </c>
      <c r="AT5" s="4" t="s">
        <v>92</v>
      </c>
      <c r="AU5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5" s="4" t="s">
        <v>88</v>
      </c>
      <c r="AW5" s="4" t="s">
        <v>85</v>
      </c>
      <c r="AX5" s="4" t="s">
        <v>92</v>
      </c>
      <c r="AY5" s="4" t="s">
        <v>83</v>
      </c>
      <c r="AZ5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5" s="4" t="s">
        <v>88</v>
      </c>
      <c r="BB5" s="4" t="s">
        <v>100</v>
      </c>
      <c r="BC5" s="4" t="s">
        <v>100</v>
      </c>
      <c r="BD5" s="4" t="s">
        <v>90</v>
      </c>
      <c r="BE5" s="4" t="s">
        <v>90</v>
      </c>
      <c r="BF5" s="4" t="s">
        <v>90</v>
      </c>
      <c r="BG5" s="4" t="s">
        <v>90</v>
      </c>
      <c r="BH5" s="4" t="s">
        <v>90</v>
      </c>
      <c r="BI5" s="4" t="s">
        <v>90</v>
      </c>
      <c r="BJ5" s="4" t="s">
        <v>90</v>
      </c>
      <c r="BK5" s="4" t="s">
        <v>100</v>
      </c>
      <c r="BL5" s="4" t="s">
        <v>90</v>
      </c>
      <c r="BM5" s="4" t="s">
        <v>90</v>
      </c>
      <c r="BN5" s="4" t="s">
        <v>90</v>
      </c>
      <c r="BO5" s="4" t="s">
        <v>90</v>
      </c>
      <c r="BP5" s="4" t="s">
        <v>101</v>
      </c>
      <c r="BQ5" s="6">
        <f>VLOOKUP(OfficeForms.Table[[#This Row],[If you are executing any of the freight tasks mentioned before, please indicate how much time you spend on them on an average day]],[1]Support!$C$3:$F$13,2,0)</f>
        <v>6.25E-2</v>
      </c>
      <c r="BR5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5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5" s="6">
        <f>VLOOKUP(OfficeForms.Table[[#This Row],[If you are executing any of the transport tasks mentioned before, please indicate how much time you spend on them on an average day]],[1]Support!$C$3:$F$13,2,0)</f>
        <v>6.25E-2</v>
      </c>
      <c r="BU5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5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5" s="6">
        <f>VLOOKUP(OfficeForms.Table[[#This Row],[If you are executing any of the documentation tasks mentioned before, please indicate how much time you spend on them on an average day]],[1]Support!$C$3:$F$13,2,0)</f>
        <v>6.25E-2</v>
      </c>
      <c r="BX5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5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5" s="6">
        <f>VLOOKUP(OfficeForms.Table[[#This Row],[If you are executing any of the track and trace tasks mentioned before, please indicate how much time you spend on them on an average day]],[1]Support!$C$3:$F$13,2,0)</f>
        <v>6.25E-2</v>
      </c>
      <c r="CA5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5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5" s="6">
        <f>VLOOKUP(OfficeForms.Table[[#This Row],[If you are executing any of the compliance tasks mentioned before, please indicate how much time you spend on them on an average day]],[1]Support!$C$3:$F$13,2,0)</f>
        <v>6.25E-2</v>
      </c>
      <c r="CD5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5" s="6">
        <f>VLOOKUP(OfficeForms.Table[[#This Row],[If you are executing any of the compliance tasks mentioned before, please indicate how much time you spend on them on an average day]],[1]Support!$C$3:$F$13,4,0)</f>
        <v>3.6458333333333336E-2</v>
      </c>
    </row>
    <row r="6" spans="1:88" s="4" customFormat="1" ht="60" x14ac:dyDescent="0.25">
      <c r="A6" s="4">
        <v>5</v>
      </c>
      <c r="B6" s="5">
        <v>45588.35434027778</v>
      </c>
      <c r="C6" s="5">
        <v>45588.449791666666</v>
      </c>
      <c r="D6" s="4" t="s">
        <v>92</v>
      </c>
      <c r="E6" s="4" t="s">
        <v>92</v>
      </c>
      <c r="F6" s="4" t="s">
        <v>92</v>
      </c>
      <c r="G6" s="4" t="s">
        <v>92</v>
      </c>
      <c r="H6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6" s="4" t="s">
        <v>88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98</v>
      </c>
      <c r="P6" s="4" t="s">
        <v>83</v>
      </c>
      <c r="Q6" s="4" t="s">
        <v>83</v>
      </c>
      <c r="R6" s="4" t="s">
        <v>92</v>
      </c>
      <c r="S6" s="4" t="s">
        <v>92</v>
      </c>
      <c r="T6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6" s="4" t="s">
        <v>102</v>
      </c>
      <c r="V6" s="4" t="s">
        <v>103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104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83</v>
      </c>
      <c r="AI6" s="4" t="s">
        <v>83</v>
      </c>
      <c r="AJ6" s="4" t="s">
        <v>83</v>
      </c>
      <c r="AK6" s="4" t="s">
        <v>83</v>
      </c>
      <c r="AL6" s="4" t="s">
        <v>83</v>
      </c>
      <c r="AM6" s="4" t="s">
        <v>92</v>
      </c>
      <c r="AN6" s="4" t="s">
        <v>83</v>
      </c>
      <c r="AO6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6" s="4" t="s">
        <v>103</v>
      </c>
      <c r="AQ6" s="4" t="s">
        <v>92</v>
      </c>
      <c r="AR6" s="4" t="s">
        <v>92</v>
      </c>
      <c r="AS6" s="4" t="s">
        <v>92</v>
      </c>
      <c r="AT6" s="4" t="s">
        <v>104</v>
      </c>
      <c r="AU6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6" s="4" t="s">
        <v>88</v>
      </c>
      <c r="AW6" s="4" t="s">
        <v>83</v>
      </c>
      <c r="AX6" s="4" t="s">
        <v>92</v>
      </c>
      <c r="AY6" s="4" t="s">
        <v>85</v>
      </c>
      <c r="AZ6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6" s="4" t="s">
        <v>88</v>
      </c>
      <c r="BB6" s="4" t="s">
        <v>90</v>
      </c>
      <c r="BC6" s="4" t="s">
        <v>90</v>
      </c>
      <c r="BD6" s="4" t="s">
        <v>90</v>
      </c>
      <c r="BE6" s="4" t="s">
        <v>90</v>
      </c>
      <c r="BF6" s="4" t="s">
        <v>100</v>
      </c>
      <c r="BG6" s="4" t="s">
        <v>90</v>
      </c>
      <c r="BH6" s="4" t="s">
        <v>90</v>
      </c>
      <c r="BI6" s="4" t="s">
        <v>90</v>
      </c>
      <c r="BJ6" s="4" t="s">
        <v>90</v>
      </c>
      <c r="BK6" s="4" t="s">
        <v>90</v>
      </c>
      <c r="BL6" s="4" t="s">
        <v>90</v>
      </c>
      <c r="BM6" s="4" t="s">
        <v>90</v>
      </c>
      <c r="BN6" s="4" t="s">
        <v>90</v>
      </c>
      <c r="BO6" s="4" t="s">
        <v>90</v>
      </c>
      <c r="BP6" s="4" t="s">
        <v>90</v>
      </c>
      <c r="BQ6" s="6">
        <f>VLOOKUP(OfficeForms.Table[[#This Row],[If you are executing any of the freight tasks mentioned before, please indicate how much time you spend on them on an average day]],[1]Support!$C$3:$F$13,2,0)</f>
        <v>6.25E-2</v>
      </c>
      <c r="BR6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6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6" s="6">
        <f>VLOOKUP(OfficeForms.Table[[#This Row],[If you are executing any of the transport tasks mentioned before, please indicate how much time you spend on them on an average day]],[1]Support!$C$3:$F$13,2,0)</f>
        <v>1</v>
      </c>
      <c r="BU6" s="6">
        <f>VLOOKUP(OfficeForms.Table[[#This Row],[If you are executing any of the transport tasks mentioned before, please indicate how much time you spend on them on an average day]],[1]Support!$C$3:$F$13,3,0)</f>
        <v>0.75</v>
      </c>
      <c r="BV6" s="6">
        <f>VLOOKUP(OfficeForms.Table[[#This Row],[If you are executing any of the transport tasks mentioned before, please indicate how much time you spend on them on an average day]],[1]Support!$C$3:$F$13,4,0)</f>
        <v>0.875</v>
      </c>
      <c r="BW6" s="6">
        <f>VLOOKUP(OfficeForms.Table[[#This Row],[If you are executing any of the documentation tasks mentioned before, please indicate how much time you spend on them on an average day]],[1]Support!$C$3:$F$13,2,0)</f>
        <v>1</v>
      </c>
      <c r="BX6" s="6">
        <f>VLOOKUP(OfficeForms.Table[[#This Row],[If you are executing any of the documentation tasks mentioned before, please indicate how much time you spend on them on an average day]],[1]Support!$C$3:$F$13,3,0)</f>
        <v>0.75</v>
      </c>
      <c r="BY6" s="6">
        <f>VLOOKUP(OfficeForms.Table[[#This Row],[If you are executing any of the documentation tasks mentioned before, please indicate how much time you spend on them on an average day]],[1]Support!$C$3:$F$13,4,0)</f>
        <v>0.875</v>
      </c>
      <c r="BZ6" s="6">
        <f>VLOOKUP(OfficeForms.Table[[#This Row],[If you are executing any of the track and trace tasks mentioned before, please indicate how much time you spend on them on an average day]],[1]Support!$C$3:$F$13,2,0)</f>
        <v>6.25E-2</v>
      </c>
      <c r="CA6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6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6" s="6">
        <f>VLOOKUP(OfficeForms.Table[[#This Row],[If you are executing any of the compliance tasks mentioned before, please indicate how much time you spend on them on an average day]],[1]Support!$C$3:$F$13,2,0)</f>
        <v>6.25E-2</v>
      </c>
      <c r="CD6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6" s="6">
        <f>VLOOKUP(OfficeForms.Table[[#This Row],[If you are executing any of the compliance tasks mentioned before, please indicate how much time you spend on them on an average day]],[1]Support!$C$3:$F$13,4,0)</f>
        <v>3.6458333333333336E-2</v>
      </c>
    </row>
    <row r="7" spans="1:88" s="4" customFormat="1" ht="45" x14ac:dyDescent="0.25">
      <c r="A7" s="4">
        <v>6</v>
      </c>
      <c r="B7" s="5">
        <v>45589.14775462963</v>
      </c>
      <c r="C7" s="5">
        <v>45589.162164351852</v>
      </c>
      <c r="D7" s="4" t="s">
        <v>92</v>
      </c>
      <c r="E7" s="4" t="s">
        <v>83</v>
      </c>
      <c r="F7" s="4" t="s">
        <v>85</v>
      </c>
      <c r="G7" s="4" t="s">
        <v>92</v>
      </c>
      <c r="H7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7" s="4" t="s">
        <v>87</v>
      </c>
      <c r="J7" s="4" t="s">
        <v>85</v>
      </c>
      <c r="K7" s="4" t="s">
        <v>85</v>
      </c>
      <c r="L7" s="4" t="s">
        <v>92</v>
      </c>
      <c r="M7" s="4" t="s">
        <v>92</v>
      </c>
      <c r="N7" s="4" t="s">
        <v>85</v>
      </c>
      <c r="O7" s="4" t="s">
        <v>92</v>
      </c>
      <c r="P7" s="4" t="s">
        <v>83</v>
      </c>
      <c r="Q7" s="4" t="s">
        <v>83</v>
      </c>
      <c r="R7" s="4" t="s">
        <v>85</v>
      </c>
      <c r="S7" s="4" t="s">
        <v>83</v>
      </c>
      <c r="T7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7" s="4" t="s">
        <v>106</v>
      </c>
      <c r="V7" s="4" t="s">
        <v>95</v>
      </c>
      <c r="W7" s="4" t="s">
        <v>83</v>
      </c>
      <c r="X7" s="4" t="s">
        <v>83</v>
      </c>
      <c r="Y7" s="4" t="s">
        <v>83</v>
      </c>
      <c r="Z7" s="4" t="s">
        <v>83</v>
      </c>
      <c r="AA7" s="4" t="s">
        <v>83</v>
      </c>
      <c r="AB7" s="4" t="s">
        <v>83</v>
      </c>
      <c r="AC7" s="4" t="s">
        <v>83</v>
      </c>
      <c r="AD7" s="4" t="s">
        <v>83</v>
      </c>
      <c r="AE7" s="4" t="s">
        <v>83</v>
      </c>
      <c r="AF7" s="4" t="s">
        <v>85</v>
      </c>
      <c r="AG7" s="4" t="s">
        <v>83</v>
      </c>
      <c r="AH7" s="4" t="s">
        <v>83</v>
      </c>
      <c r="AI7" s="4" t="s">
        <v>85</v>
      </c>
      <c r="AJ7" s="4" t="s">
        <v>83</v>
      </c>
      <c r="AK7" s="4" t="s">
        <v>85</v>
      </c>
      <c r="AL7" s="4" t="s">
        <v>85</v>
      </c>
      <c r="AM7" s="4" t="s">
        <v>104</v>
      </c>
      <c r="AN7" s="4" t="s">
        <v>83</v>
      </c>
      <c r="AO7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7" s="4" t="s">
        <v>94</v>
      </c>
      <c r="AQ7" s="4" t="s">
        <v>104</v>
      </c>
      <c r="AR7" s="4" t="s">
        <v>85</v>
      </c>
      <c r="AS7" s="4" t="s">
        <v>83</v>
      </c>
      <c r="AT7" s="4" t="s">
        <v>104</v>
      </c>
      <c r="AU7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7" s="4" t="s">
        <v>107</v>
      </c>
      <c r="AW7" s="4" t="s">
        <v>83</v>
      </c>
      <c r="AX7" s="4" t="s">
        <v>83</v>
      </c>
      <c r="AY7" s="4" t="s">
        <v>85</v>
      </c>
      <c r="AZ7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7" s="4" t="s">
        <v>89</v>
      </c>
      <c r="BB7" s="4" t="s">
        <v>90</v>
      </c>
      <c r="BC7" s="4" t="s">
        <v>97</v>
      </c>
      <c r="BD7" s="4" t="s">
        <v>90</v>
      </c>
      <c r="BE7" s="4" t="s">
        <v>90</v>
      </c>
      <c r="BF7" s="4" t="s">
        <v>90</v>
      </c>
      <c r="BG7" s="4" t="s">
        <v>90</v>
      </c>
      <c r="BH7" s="4" t="s">
        <v>90</v>
      </c>
      <c r="BI7" s="4" t="s">
        <v>90</v>
      </c>
      <c r="BJ7" s="4" t="s">
        <v>90</v>
      </c>
      <c r="BK7" s="4" t="s">
        <v>90</v>
      </c>
      <c r="BL7" s="4" t="s">
        <v>90</v>
      </c>
      <c r="BM7" s="4" t="s">
        <v>90</v>
      </c>
      <c r="BN7" s="4" t="s">
        <v>90</v>
      </c>
      <c r="BO7" s="4" t="s">
        <v>97</v>
      </c>
      <c r="BP7" s="4" t="s">
        <v>90</v>
      </c>
      <c r="BQ7" s="6">
        <f>VLOOKUP(OfficeForms.Table[[#This Row],[If you are executing any of the freight tasks mentioned before, please indicate how much time you spend on them on an average day]],[1]Support!$C$3:$F$13,2,0)</f>
        <v>0.125</v>
      </c>
      <c r="BR7" s="6">
        <f>VLOOKUP(OfficeForms.Table[[#This Row],[If you are executing any of the freight tasks mentioned before, please indicate how much time you spend on them on an average day]],[1]Support!$C$3:$F$13,3,0)</f>
        <v>0.125</v>
      </c>
      <c r="BS7" s="6">
        <f>VLOOKUP(OfficeForms.Table[[#This Row],[If you are executing any of the freight tasks mentioned before, please indicate how much time you spend on them on an average day]],[1]Support!$C$3:$F$13,4,0)</f>
        <v>0.125</v>
      </c>
      <c r="BT7" s="6">
        <f>VLOOKUP(OfficeForms.Table[[#This Row],[If you are executing any of the transport tasks mentioned before, please indicate how much time you spend on them on an average day]],[1]Support!$C$3:$F$13,2,0)</f>
        <v>0.25</v>
      </c>
      <c r="BU7" s="6">
        <f>VLOOKUP(OfficeForms.Table[[#This Row],[If you are executing any of the transport tasks mentioned before, please indicate how much time you spend on them on an average day]],[1]Support!$C$3:$F$13,3,0)</f>
        <v>0.25</v>
      </c>
      <c r="BV7" s="6">
        <f>VLOOKUP(OfficeForms.Table[[#This Row],[If you are executing any of the transport tasks mentioned before, please indicate how much time you spend on them on an average day]],[1]Support!$C$3:$F$13,4,0)</f>
        <v>0.25</v>
      </c>
      <c r="BW7" s="6">
        <f>VLOOKUP(OfficeForms.Table[[#This Row],[If you are executing any of the documentation tasks mentioned before, please indicate how much time you spend on them on an average day]],[1]Support!$C$3:$F$13,2,0)</f>
        <v>0</v>
      </c>
      <c r="BX7" s="6">
        <f>VLOOKUP(OfficeForms.Table[[#This Row],[If you are executing any of the documentation tasks mentioned before, please indicate how much time you spend on them on an average day]],[1]Support!$C$3:$F$13,3,0)</f>
        <v>0</v>
      </c>
      <c r="BY7" s="6">
        <f>VLOOKUP(OfficeForms.Table[[#This Row],[If you are executing any of the documentation tasks mentioned before, please indicate how much time you spend on them on an average day]],[1]Support!$C$3:$F$13,4,0)</f>
        <v>0</v>
      </c>
      <c r="BZ7" s="6">
        <f>VLOOKUP(OfficeForms.Table[[#This Row],[If you are executing any of the track and trace tasks mentioned before, please indicate how much time you spend on them on an average day]],[1]Support!$C$3:$F$13,2,0)</f>
        <v>0</v>
      </c>
      <c r="CA7" s="6">
        <f>VLOOKUP(OfficeForms.Table[[#This Row],[If you are executing any of the track and trace tasks mentioned before, please indicate how much time you spend on them on an average day]],[1]Support!$C$3:$F$13,3,0)</f>
        <v>0</v>
      </c>
      <c r="CB7" s="6">
        <f>VLOOKUP(OfficeForms.Table[[#This Row],[If you are executing any of the track and trace tasks mentioned before, please indicate how much time you spend on them on an average day]],[1]Support!$C$3:$F$13,4,0)</f>
        <v>0</v>
      </c>
      <c r="CC7" s="6">
        <f>VLOOKUP(OfficeForms.Table[[#This Row],[If you are executing any of the compliance tasks mentioned before, please indicate how much time you spend on them on an average day]],[1]Support!$C$3:$F$13,2,0)</f>
        <v>0</v>
      </c>
      <c r="CD7" s="6">
        <f>VLOOKUP(OfficeForms.Table[[#This Row],[If you are executing any of the compliance tasks mentioned before, please indicate how much time you spend on them on an average day]],[1]Support!$C$3:$F$13,3,0)</f>
        <v>0</v>
      </c>
      <c r="CE7" s="6">
        <f>VLOOKUP(OfficeForms.Table[[#This Row],[If you are executing any of the compliance tasks mentioned before, please indicate how much time you spend on them on an average day]],[1]Support!$C$3:$F$13,4,0)</f>
        <v>0</v>
      </c>
    </row>
    <row r="8" spans="1:88" s="4" customFormat="1" ht="45" x14ac:dyDescent="0.25">
      <c r="A8" s="4">
        <v>7</v>
      </c>
      <c r="B8" s="5">
        <v>45590.431944444441</v>
      </c>
      <c r="C8" s="5">
        <v>45590.497604166667</v>
      </c>
      <c r="D8" s="4" t="s">
        <v>83</v>
      </c>
      <c r="E8" s="4" t="s">
        <v>83</v>
      </c>
      <c r="F8" s="4" t="s">
        <v>92</v>
      </c>
      <c r="G8" s="4" t="s">
        <v>83</v>
      </c>
      <c r="H8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8" s="4" t="s">
        <v>88</v>
      </c>
      <c r="J8" s="4" t="s">
        <v>83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4" t="s">
        <v>83</v>
      </c>
      <c r="S8" s="4" t="s">
        <v>92</v>
      </c>
      <c r="T8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8" s="4" t="s">
        <v>108</v>
      </c>
      <c r="V8" s="4" t="s">
        <v>87</v>
      </c>
      <c r="W8" s="4" t="s">
        <v>83</v>
      </c>
      <c r="X8" s="4" t="s">
        <v>83</v>
      </c>
      <c r="Y8" s="4" t="s">
        <v>83</v>
      </c>
      <c r="Z8" s="4" t="s">
        <v>83</v>
      </c>
      <c r="AA8" s="4" t="s">
        <v>83</v>
      </c>
      <c r="AB8" s="4" t="s">
        <v>83</v>
      </c>
      <c r="AC8" s="4" t="s">
        <v>83</v>
      </c>
      <c r="AD8" s="4" t="s">
        <v>83</v>
      </c>
      <c r="AE8" s="4" t="s">
        <v>83</v>
      </c>
      <c r="AF8" s="4" t="s">
        <v>83</v>
      </c>
      <c r="AG8" s="4" t="s">
        <v>83</v>
      </c>
      <c r="AH8" s="4" t="s">
        <v>83</v>
      </c>
      <c r="AI8" s="4" t="s">
        <v>83</v>
      </c>
      <c r="AJ8" s="4" t="s">
        <v>83</v>
      </c>
      <c r="AK8" s="4" t="s">
        <v>83</v>
      </c>
      <c r="AL8" s="4" t="s">
        <v>83</v>
      </c>
      <c r="AM8" s="4" t="s">
        <v>83</v>
      </c>
      <c r="AN8" s="4" t="s">
        <v>83</v>
      </c>
      <c r="AO8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8" s="4" t="s">
        <v>94</v>
      </c>
      <c r="AQ8" s="4" t="s">
        <v>83</v>
      </c>
      <c r="AR8" s="4" t="s">
        <v>83</v>
      </c>
      <c r="AS8" s="4" t="s">
        <v>83</v>
      </c>
      <c r="AT8" s="4" t="s">
        <v>83</v>
      </c>
      <c r="AU8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8" s="4" t="s">
        <v>107</v>
      </c>
      <c r="AW8" s="4" t="s">
        <v>83</v>
      </c>
      <c r="AX8" s="4" t="s">
        <v>83</v>
      </c>
      <c r="AY8" s="4" t="s">
        <v>83</v>
      </c>
      <c r="AZ8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8" s="4" t="s">
        <v>89</v>
      </c>
      <c r="BB8" s="4" t="s">
        <v>90</v>
      </c>
      <c r="BC8" s="4" t="s">
        <v>90</v>
      </c>
      <c r="BD8" s="4" t="s">
        <v>90</v>
      </c>
      <c r="BE8" s="4" t="s">
        <v>90</v>
      </c>
      <c r="BF8" s="4" t="s">
        <v>90</v>
      </c>
      <c r="BG8" s="4" t="s">
        <v>90</v>
      </c>
      <c r="BH8" s="4" t="s">
        <v>90</v>
      </c>
      <c r="BI8" s="4" t="s">
        <v>90</v>
      </c>
      <c r="BJ8" s="4" t="s">
        <v>90</v>
      </c>
      <c r="BK8" s="4" t="s">
        <v>90</v>
      </c>
      <c r="BL8" s="4" t="s">
        <v>90</v>
      </c>
      <c r="BM8" s="4" t="s">
        <v>90</v>
      </c>
      <c r="BN8" s="4" t="s">
        <v>90</v>
      </c>
      <c r="BO8" s="4" t="s">
        <v>90</v>
      </c>
      <c r="BP8" s="4" t="s">
        <v>90</v>
      </c>
      <c r="BQ8" s="6">
        <f>VLOOKUP(OfficeForms.Table[[#This Row],[If you are executing any of the freight tasks mentioned before, please indicate how much time you spend on them on an average day]],[1]Support!$C$3:$F$13,2,0)</f>
        <v>6.25E-2</v>
      </c>
      <c r="BR8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8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8" s="6">
        <f>VLOOKUP(OfficeForms.Table[[#This Row],[If you are executing any of the transport tasks mentioned before, please indicate how much time you spend on them on an average day]],[1]Support!$C$3:$F$13,2,0)</f>
        <v>0.125</v>
      </c>
      <c r="BU8" s="6">
        <f>VLOOKUP(OfficeForms.Table[[#This Row],[If you are executing any of the transport tasks mentioned before, please indicate how much time you spend on them on an average day]],[1]Support!$C$3:$F$13,3,0)</f>
        <v>0.125</v>
      </c>
      <c r="BV8" s="6">
        <f>VLOOKUP(OfficeForms.Table[[#This Row],[If you are executing any of the transport tasks mentioned before, please indicate how much time you spend on them on an average day]],[1]Support!$C$3:$F$13,4,0)</f>
        <v>0.125</v>
      </c>
      <c r="BW8" s="6">
        <f>VLOOKUP(OfficeForms.Table[[#This Row],[If you are executing any of the documentation tasks mentioned before, please indicate how much time you spend on them on an average day]],[1]Support!$C$3:$F$13,2,0)</f>
        <v>0</v>
      </c>
      <c r="BX8" s="6">
        <f>VLOOKUP(OfficeForms.Table[[#This Row],[If you are executing any of the documentation tasks mentioned before, please indicate how much time you spend on them on an average day]],[1]Support!$C$3:$F$13,3,0)</f>
        <v>0</v>
      </c>
      <c r="BY8" s="6">
        <f>VLOOKUP(OfficeForms.Table[[#This Row],[If you are executing any of the documentation tasks mentioned before, please indicate how much time you spend on them on an average day]],[1]Support!$C$3:$F$13,4,0)</f>
        <v>0</v>
      </c>
      <c r="BZ8" s="6">
        <f>VLOOKUP(OfficeForms.Table[[#This Row],[If you are executing any of the track and trace tasks mentioned before, please indicate how much time you spend on them on an average day]],[1]Support!$C$3:$F$13,2,0)</f>
        <v>0</v>
      </c>
      <c r="CA8" s="6">
        <f>VLOOKUP(OfficeForms.Table[[#This Row],[If you are executing any of the track and trace tasks mentioned before, please indicate how much time you spend on them on an average day]],[1]Support!$C$3:$F$13,3,0)</f>
        <v>0</v>
      </c>
      <c r="CB8" s="6">
        <f>VLOOKUP(OfficeForms.Table[[#This Row],[If you are executing any of the track and trace tasks mentioned before, please indicate how much time you spend on them on an average day]],[1]Support!$C$3:$F$13,4,0)</f>
        <v>0</v>
      </c>
      <c r="CC8" s="6">
        <f>VLOOKUP(OfficeForms.Table[[#This Row],[If you are executing any of the compliance tasks mentioned before, please indicate how much time you spend on them on an average day]],[1]Support!$C$3:$F$13,2,0)</f>
        <v>0</v>
      </c>
      <c r="CD8" s="6">
        <f>VLOOKUP(OfficeForms.Table[[#This Row],[If you are executing any of the compliance tasks mentioned before, please indicate how much time you spend on them on an average day]],[1]Support!$C$3:$F$13,3,0)</f>
        <v>0</v>
      </c>
      <c r="CE8" s="6">
        <f>VLOOKUP(OfficeForms.Table[[#This Row],[If you are executing any of the compliance tasks mentioned before, please indicate how much time you spend on them on an average day]],[1]Support!$C$3:$F$13,4,0)</f>
        <v>0</v>
      </c>
    </row>
    <row r="9" spans="1:88" s="4" customFormat="1" ht="60" x14ac:dyDescent="0.25">
      <c r="A9" s="4">
        <v>8</v>
      </c>
      <c r="B9" s="5">
        <v>45590.663657407407</v>
      </c>
      <c r="C9" s="5">
        <v>45590.700810185182</v>
      </c>
      <c r="D9" s="4" t="s">
        <v>83</v>
      </c>
      <c r="E9" s="4" t="s">
        <v>83</v>
      </c>
      <c r="F9" s="4" t="s">
        <v>83</v>
      </c>
      <c r="G9" s="4" t="s">
        <v>83</v>
      </c>
      <c r="H9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9" s="4" t="s">
        <v>84</v>
      </c>
      <c r="J9" s="4" t="s">
        <v>83</v>
      </c>
      <c r="K9" s="4" t="s">
        <v>83</v>
      </c>
      <c r="L9" s="4" t="s">
        <v>83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4" t="s">
        <v>83</v>
      </c>
      <c r="S9" s="4" t="s">
        <v>83</v>
      </c>
      <c r="T9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9" s="4" t="s">
        <v>109</v>
      </c>
      <c r="V9" s="4" t="s">
        <v>110</v>
      </c>
      <c r="W9" s="4" t="s">
        <v>85</v>
      </c>
      <c r="X9" s="4" t="s">
        <v>92</v>
      </c>
      <c r="Y9" s="4" t="s">
        <v>85</v>
      </c>
      <c r="Z9" s="4" t="s">
        <v>85</v>
      </c>
      <c r="AA9" s="4" t="s">
        <v>85</v>
      </c>
      <c r="AB9" s="4" t="s">
        <v>85</v>
      </c>
      <c r="AC9" s="4" t="s">
        <v>85</v>
      </c>
      <c r="AD9" s="4" t="s">
        <v>85</v>
      </c>
      <c r="AE9" s="4" t="s">
        <v>85</v>
      </c>
      <c r="AF9" s="4" t="s">
        <v>85</v>
      </c>
      <c r="AG9" s="4" t="s">
        <v>85</v>
      </c>
      <c r="AH9" s="4" t="s">
        <v>85</v>
      </c>
      <c r="AI9" s="4" t="s">
        <v>85</v>
      </c>
      <c r="AJ9" s="4" t="s">
        <v>85</v>
      </c>
      <c r="AK9" s="4" t="s">
        <v>85</v>
      </c>
      <c r="AL9" s="4" t="s">
        <v>85</v>
      </c>
      <c r="AM9" s="4" t="s">
        <v>85</v>
      </c>
      <c r="AN9" s="4" t="s">
        <v>85</v>
      </c>
      <c r="AO9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9" s="4" t="s">
        <v>94</v>
      </c>
      <c r="AQ9" s="4" t="s">
        <v>83</v>
      </c>
      <c r="AR9" s="4" t="s">
        <v>92</v>
      </c>
      <c r="AS9" s="4" t="s">
        <v>92</v>
      </c>
      <c r="AT9" s="4" t="s">
        <v>85</v>
      </c>
      <c r="AU9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9" s="4" t="s">
        <v>107</v>
      </c>
      <c r="AW9" s="4" t="s">
        <v>85</v>
      </c>
      <c r="AX9" s="4" t="s">
        <v>85</v>
      </c>
      <c r="AY9" s="4" t="s">
        <v>85</v>
      </c>
      <c r="AZ9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9" s="4" t="s">
        <v>89</v>
      </c>
      <c r="BB9" s="4" t="s">
        <v>90</v>
      </c>
      <c r="BC9" s="4" t="s">
        <v>90</v>
      </c>
      <c r="BD9" s="4" t="s">
        <v>90</v>
      </c>
      <c r="BE9" s="4" t="s">
        <v>90</v>
      </c>
      <c r="BF9" s="4" t="s">
        <v>90</v>
      </c>
      <c r="BG9" s="4" t="s">
        <v>90</v>
      </c>
      <c r="BH9" s="4" t="s">
        <v>90</v>
      </c>
      <c r="BI9" s="4" t="s">
        <v>90</v>
      </c>
      <c r="BJ9" s="4" t="s">
        <v>90</v>
      </c>
      <c r="BK9" s="4" t="s">
        <v>90</v>
      </c>
      <c r="BL9" s="4" t="s">
        <v>90</v>
      </c>
      <c r="BM9" s="4" t="s">
        <v>90</v>
      </c>
      <c r="BN9" s="4" t="s">
        <v>90</v>
      </c>
      <c r="BO9" s="4" t="s">
        <v>90</v>
      </c>
      <c r="BP9" s="4" t="s">
        <v>90</v>
      </c>
      <c r="BQ9" s="6">
        <f>VLOOKUP(OfficeForms.Table[[#This Row],[If you are executing any of the freight tasks mentioned before, please indicate how much time you spend on them on an average day]],[1]Support!$C$3:$F$13,2,0)</f>
        <v>0</v>
      </c>
      <c r="BR9" s="6">
        <f>VLOOKUP(OfficeForms.Table[[#This Row],[If you are executing any of the freight tasks mentioned before, please indicate how much time you spend on them on an average day]],[1]Support!$C$3:$F$13,3,0)</f>
        <v>0</v>
      </c>
      <c r="BS9" s="6">
        <f>VLOOKUP(OfficeForms.Table[[#This Row],[If you are executing any of the freight tasks mentioned before, please indicate how much time you spend on them on an average day]],[1]Support!$C$3:$F$13,4,0)</f>
        <v>0</v>
      </c>
      <c r="BT9" s="6">
        <f>VLOOKUP(OfficeForms.Table[[#This Row],[If you are executing any of the transport tasks mentioned before, please indicate how much time you spend on them on an average day]],[1]Support!$C$3:$F$13,2,0)</f>
        <v>0</v>
      </c>
      <c r="BU9" s="6">
        <f>VLOOKUP(OfficeForms.Table[[#This Row],[If you are executing any of the transport tasks mentioned before, please indicate how much time you spend on them on an average day]],[1]Support!$C$3:$F$13,3,0)</f>
        <v>0</v>
      </c>
      <c r="BV9" s="6">
        <f>VLOOKUP(OfficeForms.Table[[#This Row],[If you are executing any of the transport tasks mentioned before, please indicate how much time you spend on them on an average day]],[1]Support!$C$3:$F$13,4,0)</f>
        <v>0</v>
      </c>
      <c r="BW9" s="6">
        <f>VLOOKUP(OfficeForms.Table[[#This Row],[If you are executing any of the documentation tasks mentioned before, please indicate how much time you spend on them on an average day]],[1]Support!$C$3:$F$13,2,0)</f>
        <v>0</v>
      </c>
      <c r="BX9" s="6">
        <f>VLOOKUP(OfficeForms.Table[[#This Row],[If you are executing any of the documentation tasks mentioned before, please indicate how much time you spend on them on an average day]],[1]Support!$C$3:$F$13,3,0)</f>
        <v>0</v>
      </c>
      <c r="BY9" s="6">
        <f>VLOOKUP(OfficeForms.Table[[#This Row],[If you are executing any of the documentation tasks mentioned before, please indicate how much time you spend on them on an average day]],[1]Support!$C$3:$F$13,4,0)</f>
        <v>0</v>
      </c>
      <c r="BZ9" s="6">
        <f>VLOOKUP(OfficeForms.Table[[#This Row],[If you are executing any of the track and trace tasks mentioned before, please indicate how much time you spend on them on an average day]],[1]Support!$C$3:$F$13,2,0)</f>
        <v>0</v>
      </c>
      <c r="CA9" s="6">
        <f>VLOOKUP(OfficeForms.Table[[#This Row],[If you are executing any of the track and trace tasks mentioned before, please indicate how much time you spend on them on an average day]],[1]Support!$C$3:$F$13,3,0)</f>
        <v>0</v>
      </c>
      <c r="CB9" s="6">
        <f>VLOOKUP(OfficeForms.Table[[#This Row],[If you are executing any of the track and trace tasks mentioned before, please indicate how much time you spend on them on an average day]],[1]Support!$C$3:$F$13,4,0)</f>
        <v>0</v>
      </c>
      <c r="CC9" s="6">
        <f>VLOOKUP(OfficeForms.Table[[#This Row],[If you are executing any of the compliance tasks mentioned before, please indicate how much time you spend on them on an average day]],[1]Support!$C$3:$F$13,2,0)</f>
        <v>0</v>
      </c>
      <c r="CD9" s="6">
        <f>VLOOKUP(OfficeForms.Table[[#This Row],[If you are executing any of the compliance tasks mentioned before, please indicate how much time you spend on them on an average day]],[1]Support!$C$3:$F$13,3,0)</f>
        <v>0</v>
      </c>
      <c r="CE9" s="6">
        <f>VLOOKUP(OfficeForms.Table[[#This Row],[If you are executing any of the compliance tasks mentioned before, please indicate how much time you spend on them on an average day]],[1]Support!$C$3:$F$13,4,0)</f>
        <v>0</v>
      </c>
    </row>
    <row r="10" spans="1:88" s="4" customFormat="1" ht="60" x14ac:dyDescent="0.25">
      <c r="A10" s="4">
        <v>9</v>
      </c>
      <c r="B10" s="5">
        <v>45593.433506944442</v>
      </c>
      <c r="C10" s="5">
        <v>45593.459733796299</v>
      </c>
      <c r="D10" s="4" t="s">
        <v>92</v>
      </c>
      <c r="E10" s="4" t="s">
        <v>92</v>
      </c>
      <c r="F10" s="4" t="s">
        <v>92</v>
      </c>
      <c r="G10" s="4" t="s">
        <v>92</v>
      </c>
      <c r="H10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0" s="4" t="s">
        <v>87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85</v>
      </c>
      <c r="P10" s="4" t="s">
        <v>92</v>
      </c>
      <c r="Q10" s="4" t="s">
        <v>92</v>
      </c>
      <c r="R10" s="4" t="s">
        <v>92</v>
      </c>
      <c r="S10" s="4" t="s">
        <v>92</v>
      </c>
      <c r="T10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0" s="4" t="s">
        <v>111</v>
      </c>
      <c r="V10" s="4" t="s">
        <v>95</v>
      </c>
      <c r="W10" s="4" t="s">
        <v>92</v>
      </c>
      <c r="X10" s="4" t="s">
        <v>92</v>
      </c>
      <c r="Y10" s="4" t="s">
        <v>92</v>
      </c>
      <c r="Z10" s="4" t="s">
        <v>92</v>
      </c>
      <c r="AA10" s="4" t="s">
        <v>92</v>
      </c>
      <c r="AB10" s="4" t="s">
        <v>92</v>
      </c>
      <c r="AC10" s="4" t="s">
        <v>104</v>
      </c>
      <c r="AD10" s="4" t="s">
        <v>92</v>
      </c>
      <c r="AE10" s="4" t="s">
        <v>92</v>
      </c>
      <c r="AF10" s="4" t="s">
        <v>98</v>
      </c>
      <c r="AG10" s="4" t="s">
        <v>92</v>
      </c>
      <c r="AH10" s="4" t="s">
        <v>92</v>
      </c>
      <c r="AI10" s="4" t="s">
        <v>98</v>
      </c>
      <c r="AJ10" s="4" t="s">
        <v>92</v>
      </c>
      <c r="AK10" s="4" t="s">
        <v>98</v>
      </c>
      <c r="AL10" s="4" t="s">
        <v>85</v>
      </c>
      <c r="AM10" s="4" t="s">
        <v>104</v>
      </c>
      <c r="AN10" s="4" t="s">
        <v>98</v>
      </c>
      <c r="AO10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0" s="4" t="s">
        <v>95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0" s="4" t="s">
        <v>88</v>
      </c>
      <c r="AW10" s="4" t="s">
        <v>92</v>
      </c>
      <c r="AX10" s="4" t="s">
        <v>92</v>
      </c>
      <c r="AY10" s="4" t="s">
        <v>83</v>
      </c>
      <c r="AZ10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10" s="4" t="s">
        <v>87</v>
      </c>
      <c r="BB10" s="4" t="s">
        <v>100</v>
      </c>
      <c r="BC10" s="4" t="s">
        <v>90</v>
      </c>
      <c r="BD10" s="4" t="s">
        <v>90</v>
      </c>
      <c r="BE10" s="4" t="s">
        <v>90</v>
      </c>
      <c r="BF10" s="4" t="s">
        <v>90</v>
      </c>
      <c r="BG10" s="4" t="s">
        <v>90</v>
      </c>
      <c r="BH10" s="4" t="s">
        <v>90</v>
      </c>
      <c r="BI10" s="4" t="s">
        <v>90</v>
      </c>
      <c r="BJ10" s="4" t="s">
        <v>90</v>
      </c>
      <c r="BK10" s="4" t="s">
        <v>96</v>
      </c>
      <c r="BL10" s="4" t="s">
        <v>96</v>
      </c>
      <c r="BM10" s="4" t="s">
        <v>90</v>
      </c>
      <c r="BN10" s="4" t="s">
        <v>90</v>
      </c>
      <c r="BO10" s="4" t="s">
        <v>90</v>
      </c>
      <c r="BP10" s="4" t="s">
        <v>96</v>
      </c>
      <c r="BQ10" s="6">
        <f>VLOOKUP(OfficeForms.Table[[#This Row],[If you are executing any of the freight tasks mentioned before, please indicate how much time you spend on them on an average day]],[1]Support!$C$3:$F$13,2,0)</f>
        <v>0.125</v>
      </c>
      <c r="BR10" s="6">
        <f>VLOOKUP(OfficeForms.Table[[#This Row],[If you are executing any of the freight tasks mentioned before, please indicate how much time you spend on them on an average day]],[1]Support!$C$3:$F$13,3,0)</f>
        <v>0.125</v>
      </c>
      <c r="BS10" s="6">
        <f>VLOOKUP(OfficeForms.Table[[#This Row],[If you are executing any of the freight tasks mentioned before, please indicate how much time you spend on them on an average day]],[1]Support!$C$3:$F$13,4,0)</f>
        <v>0.125</v>
      </c>
      <c r="BT10" s="6">
        <f>VLOOKUP(OfficeForms.Table[[#This Row],[If you are executing any of the transport tasks mentioned before, please indicate how much time you spend on them on an average day]],[1]Support!$C$3:$F$13,2,0)</f>
        <v>0.25</v>
      </c>
      <c r="BU10" s="6">
        <f>VLOOKUP(OfficeForms.Table[[#This Row],[If you are executing any of the transport tasks mentioned before, please indicate how much time you spend on them on an average day]],[1]Support!$C$3:$F$13,3,0)</f>
        <v>0.25</v>
      </c>
      <c r="BV10" s="6">
        <f>VLOOKUP(OfficeForms.Table[[#This Row],[If you are executing any of the transport tasks mentioned before, please indicate how much time you spend on them on an average day]],[1]Support!$C$3:$F$13,4,0)</f>
        <v>0.25</v>
      </c>
      <c r="BW10" s="6">
        <f>VLOOKUP(OfficeForms.Table[[#This Row],[If you are executing any of the documentation tasks mentioned before, please indicate how much time you spend on them on an average day]],[1]Support!$C$3:$F$13,2,0)</f>
        <v>0.25</v>
      </c>
      <c r="BX10" s="6">
        <f>VLOOKUP(OfficeForms.Table[[#This Row],[If you are executing any of the documentation tasks mentioned before, please indicate how much time you spend on them on an average day]],[1]Support!$C$3:$F$13,3,0)</f>
        <v>0.25</v>
      </c>
      <c r="BY10" s="6">
        <f>VLOOKUP(OfficeForms.Table[[#This Row],[If you are executing any of the documentation tasks mentioned before, please indicate how much time you spend on them on an average day]],[1]Support!$C$3:$F$13,4,0)</f>
        <v>0.25</v>
      </c>
      <c r="BZ10" s="6">
        <f>VLOOKUP(OfficeForms.Table[[#This Row],[If you are executing any of the track and trace tasks mentioned before, please indicate how much time you spend on them on an average day]],[1]Support!$C$3:$F$13,2,0)</f>
        <v>6.25E-2</v>
      </c>
      <c r="CA10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10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10" s="6">
        <f>VLOOKUP(OfficeForms.Table[[#This Row],[If you are executing any of the compliance tasks mentioned before, please indicate how much time you spend on them on an average day]],[1]Support!$C$3:$F$13,2,0)</f>
        <v>0.125</v>
      </c>
      <c r="CD10" s="6">
        <f>VLOOKUP(OfficeForms.Table[[#This Row],[If you are executing any of the compliance tasks mentioned before, please indicate how much time you spend on them on an average day]],[1]Support!$C$3:$F$13,3,0)</f>
        <v>0.125</v>
      </c>
      <c r="CE10" s="6">
        <f>VLOOKUP(OfficeForms.Table[[#This Row],[If you are executing any of the compliance tasks mentioned before, please indicate how much time you spend on them on an average day]],[1]Support!$C$3:$F$13,4,0)</f>
        <v>0.125</v>
      </c>
    </row>
    <row r="11" spans="1:88" s="4" customFormat="1" ht="60" x14ac:dyDescent="0.25">
      <c r="A11" s="4">
        <v>10</v>
      </c>
      <c r="B11" s="5">
        <v>45596.247384259259</v>
      </c>
      <c r="C11" s="5">
        <v>45596.267731481479</v>
      </c>
      <c r="D11" s="4" t="s">
        <v>98</v>
      </c>
      <c r="E11" s="4" t="s">
        <v>98</v>
      </c>
      <c r="F11" s="4" t="s">
        <v>83</v>
      </c>
      <c r="G11" s="4" t="s">
        <v>83</v>
      </c>
      <c r="H11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11" s="4" t="s">
        <v>87</v>
      </c>
      <c r="J11" s="4" t="s">
        <v>85</v>
      </c>
      <c r="K11" s="4" t="s">
        <v>85</v>
      </c>
      <c r="L11" s="4" t="s">
        <v>98</v>
      </c>
      <c r="M11" s="4" t="s">
        <v>98</v>
      </c>
      <c r="N11" s="4" t="s">
        <v>98</v>
      </c>
      <c r="O11" s="4" t="s">
        <v>98</v>
      </c>
      <c r="P11" s="4" t="s">
        <v>98</v>
      </c>
      <c r="Q11" s="4" t="s">
        <v>85</v>
      </c>
      <c r="R11" s="4" t="s">
        <v>85</v>
      </c>
      <c r="S11" s="4" t="s">
        <v>98</v>
      </c>
      <c r="T11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11" s="4" t="s">
        <v>112</v>
      </c>
      <c r="V11" s="4" t="s">
        <v>87</v>
      </c>
      <c r="W11" s="4" t="s">
        <v>98</v>
      </c>
      <c r="X11" s="4" t="s">
        <v>98</v>
      </c>
      <c r="Y11" s="4" t="s">
        <v>85</v>
      </c>
      <c r="Z11" s="4" t="s">
        <v>85</v>
      </c>
      <c r="AA11" s="4" t="s">
        <v>98</v>
      </c>
      <c r="AB11" s="4" t="s">
        <v>98</v>
      </c>
      <c r="AC11" s="4" t="s">
        <v>98</v>
      </c>
      <c r="AD11" s="4" t="s">
        <v>98</v>
      </c>
      <c r="AE11" s="4" t="s">
        <v>98</v>
      </c>
      <c r="AF11" s="4" t="s">
        <v>98</v>
      </c>
      <c r="AG11" s="4" t="s">
        <v>85</v>
      </c>
      <c r="AH11" s="4" t="s">
        <v>98</v>
      </c>
      <c r="AI11" s="4" t="s">
        <v>98</v>
      </c>
      <c r="AJ11" s="4" t="s">
        <v>98</v>
      </c>
      <c r="AK11" s="4" t="s">
        <v>98</v>
      </c>
      <c r="AL11" s="4" t="s">
        <v>98</v>
      </c>
      <c r="AM11" s="4" t="s">
        <v>85</v>
      </c>
      <c r="AN11" s="4" t="s">
        <v>98</v>
      </c>
      <c r="AO11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11" s="4" t="s">
        <v>87</v>
      </c>
      <c r="AQ11" s="4" t="s">
        <v>98</v>
      </c>
      <c r="AR11" s="4" t="s">
        <v>98</v>
      </c>
      <c r="AS11" s="4" t="s">
        <v>98</v>
      </c>
      <c r="AT11" s="4" t="s">
        <v>98</v>
      </c>
      <c r="AU11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11" s="4" t="s">
        <v>87</v>
      </c>
      <c r="AW11" s="4" t="s">
        <v>98</v>
      </c>
      <c r="AX11" s="4" t="s">
        <v>98</v>
      </c>
      <c r="AY11" s="4" t="s">
        <v>98</v>
      </c>
      <c r="AZ11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11" s="4" t="s">
        <v>88</v>
      </c>
      <c r="BB11" s="4" t="s">
        <v>90</v>
      </c>
      <c r="BC11" s="4" t="s">
        <v>100</v>
      </c>
      <c r="BD11" s="4" t="s">
        <v>90</v>
      </c>
      <c r="BE11" s="4" t="s">
        <v>100</v>
      </c>
      <c r="BF11" s="4" t="s">
        <v>90</v>
      </c>
      <c r="BG11" s="4" t="s">
        <v>100</v>
      </c>
      <c r="BH11" s="4" t="s">
        <v>90</v>
      </c>
      <c r="BI11" s="4" t="s">
        <v>90</v>
      </c>
      <c r="BJ11" s="4" t="s">
        <v>100</v>
      </c>
      <c r="BK11" s="4" t="s">
        <v>90</v>
      </c>
      <c r="BL11" s="4" t="s">
        <v>90</v>
      </c>
      <c r="BM11" s="4" t="s">
        <v>90</v>
      </c>
      <c r="BN11" s="4" t="s">
        <v>90</v>
      </c>
      <c r="BO11" s="4" t="s">
        <v>100</v>
      </c>
      <c r="BP11" s="4" t="s">
        <v>100</v>
      </c>
      <c r="BQ11" s="6">
        <f>VLOOKUP(OfficeForms.Table[[#This Row],[If you are executing any of the freight tasks mentioned before, please indicate how much time you spend on them on an average day]],[1]Support!$C$3:$F$13,2,0)</f>
        <v>0.125</v>
      </c>
      <c r="BR11" s="6">
        <f>VLOOKUP(OfficeForms.Table[[#This Row],[If you are executing any of the freight tasks mentioned before, please indicate how much time you spend on them on an average day]],[1]Support!$C$3:$F$13,3,0)</f>
        <v>0.125</v>
      </c>
      <c r="BS11" s="6">
        <f>VLOOKUP(OfficeForms.Table[[#This Row],[If you are executing any of the freight tasks mentioned before, please indicate how much time you spend on them on an average day]],[1]Support!$C$3:$F$13,4,0)</f>
        <v>0.125</v>
      </c>
      <c r="BT11" s="6">
        <f>VLOOKUP(OfficeForms.Table[[#This Row],[If you are executing any of the transport tasks mentioned before, please indicate how much time you spend on them on an average day]],[1]Support!$C$3:$F$13,2,0)</f>
        <v>0.125</v>
      </c>
      <c r="BU11" s="6">
        <f>VLOOKUP(OfficeForms.Table[[#This Row],[If you are executing any of the transport tasks mentioned before, please indicate how much time you spend on them on an average day]],[1]Support!$C$3:$F$13,3,0)</f>
        <v>0.125</v>
      </c>
      <c r="BV11" s="6">
        <f>VLOOKUP(OfficeForms.Table[[#This Row],[If you are executing any of the transport tasks mentioned before, please indicate how much time you spend on them on an average day]],[1]Support!$C$3:$F$13,4,0)</f>
        <v>0.125</v>
      </c>
      <c r="BW11" s="6">
        <f>VLOOKUP(OfficeForms.Table[[#This Row],[If you are executing any of the documentation tasks mentioned before, please indicate how much time you spend on them on an average day]],[1]Support!$C$3:$F$13,2,0)</f>
        <v>0.125</v>
      </c>
      <c r="BX11" s="6">
        <f>VLOOKUP(OfficeForms.Table[[#This Row],[If you are executing any of the documentation tasks mentioned before, please indicate how much time you spend on them on an average day]],[1]Support!$C$3:$F$13,3,0)</f>
        <v>0.125</v>
      </c>
      <c r="BY11" s="6">
        <f>VLOOKUP(OfficeForms.Table[[#This Row],[If you are executing any of the documentation tasks mentioned before, please indicate how much time you spend on them on an average day]],[1]Support!$C$3:$F$13,4,0)</f>
        <v>0.125</v>
      </c>
      <c r="BZ11" s="6">
        <f>VLOOKUP(OfficeForms.Table[[#This Row],[If you are executing any of the track and trace tasks mentioned before, please indicate how much time you spend on them on an average day]],[1]Support!$C$3:$F$13,2,0)</f>
        <v>0.125</v>
      </c>
      <c r="CA11" s="6">
        <f>VLOOKUP(OfficeForms.Table[[#This Row],[If you are executing any of the track and trace tasks mentioned before, please indicate how much time you spend on them on an average day]],[1]Support!$C$3:$F$13,3,0)</f>
        <v>0.125</v>
      </c>
      <c r="CB11" s="6">
        <f>VLOOKUP(OfficeForms.Table[[#This Row],[If you are executing any of the track and trace tasks mentioned before, please indicate how much time you spend on them on an average day]],[1]Support!$C$3:$F$13,4,0)</f>
        <v>0.125</v>
      </c>
      <c r="CC11" s="6">
        <f>VLOOKUP(OfficeForms.Table[[#This Row],[If you are executing any of the compliance tasks mentioned before, please indicate how much time you spend on them on an average day]],[1]Support!$C$3:$F$13,2,0)</f>
        <v>6.25E-2</v>
      </c>
      <c r="CD11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11" s="6">
        <f>VLOOKUP(OfficeForms.Table[[#This Row],[If you are executing any of the compliance tasks mentioned before, please indicate how much time you spend on them on an average day]],[1]Support!$C$3:$F$13,4,0)</f>
        <v>3.6458333333333336E-2</v>
      </c>
    </row>
    <row r="12" spans="1:88" s="4" customFormat="1" ht="60" x14ac:dyDescent="0.25">
      <c r="A12" s="4">
        <v>11</v>
      </c>
      <c r="B12" s="5">
        <v>45597.421099537038</v>
      </c>
      <c r="C12" s="5">
        <v>45597.446203703701</v>
      </c>
      <c r="D12" s="4" t="s">
        <v>92</v>
      </c>
      <c r="E12" s="4" t="s">
        <v>92</v>
      </c>
      <c r="F12" s="4" t="s">
        <v>83</v>
      </c>
      <c r="G12" s="4" t="s">
        <v>98</v>
      </c>
      <c r="H12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2" s="4" t="s">
        <v>87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83</v>
      </c>
      <c r="Q12" s="4" t="s">
        <v>83</v>
      </c>
      <c r="R12" s="4" t="s">
        <v>98</v>
      </c>
      <c r="S12" s="4" t="s">
        <v>92</v>
      </c>
      <c r="T12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2" s="4" t="s">
        <v>113</v>
      </c>
      <c r="V12" s="4" t="s">
        <v>114</v>
      </c>
      <c r="W12" s="4" t="s">
        <v>92</v>
      </c>
      <c r="X12" s="4" t="s">
        <v>92</v>
      </c>
      <c r="Y12" s="4" t="s">
        <v>83</v>
      </c>
      <c r="Z12" s="4" t="s">
        <v>98</v>
      </c>
      <c r="AA12" s="4" t="s">
        <v>83</v>
      </c>
      <c r="AB12" s="4" t="s">
        <v>83</v>
      </c>
      <c r="AC12" s="4" t="s">
        <v>83</v>
      </c>
      <c r="AD12" s="4" t="s">
        <v>83</v>
      </c>
      <c r="AE12" s="4" t="s">
        <v>83</v>
      </c>
      <c r="AF12" s="4" t="s">
        <v>92</v>
      </c>
      <c r="AG12" s="4" t="s">
        <v>83</v>
      </c>
      <c r="AH12" s="4" t="s">
        <v>83</v>
      </c>
      <c r="AI12" s="4" t="s">
        <v>83</v>
      </c>
      <c r="AJ12" s="4" t="s">
        <v>83</v>
      </c>
      <c r="AK12" s="4" t="s">
        <v>83</v>
      </c>
      <c r="AL12" s="4" t="s">
        <v>85</v>
      </c>
      <c r="AM12" s="4" t="s">
        <v>98</v>
      </c>
      <c r="AN12" s="4" t="s">
        <v>98</v>
      </c>
      <c r="AO12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2" s="4" t="s">
        <v>87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2" s="4" t="s">
        <v>87</v>
      </c>
      <c r="AW12" s="4" t="s">
        <v>83</v>
      </c>
      <c r="AX12" s="4" t="s">
        <v>92</v>
      </c>
      <c r="AY12" s="4" t="s">
        <v>83</v>
      </c>
      <c r="AZ12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12" s="4" t="s">
        <v>88</v>
      </c>
      <c r="BB12" s="4" t="s">
        <v>100</v>
      </c>
      <c r="BC12" s="4" t="s">
        <v>100</v>
      </c>
      <c r="BD12" s="4" t="s">
        <v>90</v>
      </c>
      <c r="BE12" s="4" t="s">
        <v>115</v>
      </c>
      <c r="BF12" s="4" t="s">
        <v>116</v>
      </c>
      <c r="BG12" s="4" t="s">
        <v>117</v>
      </c>
      <c r="BH12" s="4" t="s">
        <v>101</v>
      </c>
      <c r="BI12" s="4" t="s">
        <v>90</v>
      </c>
      <c r="BJ12" s="4" t="s">
        <v>118</v>
      </c>
      <c r="BK12" s="4" t="s">
        <v>100</v>
      </c>
      <c r="BL12" s="4" t="s">
        <v>100</v>
      </c>
      <c r="BM12" s="4" t="s">
        <v>101</v>
      </c>
      <c r="BN12" s="4" t="s">
        <v>101</v>
      </c>
      <c r="BO12" s="4" t="s">
        <v>119</v>
      </c>
      <c r="BP12" s="4" t="s">
        <v>100</v>
      </c>
      <c r="BQ12" s="6">
        <f>VLOOKUP(OfficeForms.Table[[#This Row],[If you are executing any of the freight tasks mentioned before, please indicate how much time you spend on them on an average day]],[1]Support!$C$3:$F$13,2,0)</f>
        <v>0.125</v>
      </c>
      <c r="BR12" s="6">
        <f>VLOOKUP(OfficeForms.Table[[#This Row],[If you are executing any of the freight tasks mentioned before, please indicate how much time you spend on them on an average day]],[1]Support!$C$3:$F$13,3,0)</f>
        <v>0.125</v>
      </c>
      <c r="BS12" s="6">
        <f>VLOOKUP(OfficeForms.Table[[#This Row],[If you are executing any of the freight tasks mentioned before, please indicate how much time you spend on them on an average day]],[1]Support!$C$3:$F$13,4,0)</f>
        <v>0.125</v>
      </c>
      <c r="BT12" s="6">
        <f>VLOOKUP(OfficeForms.Table[[#This Row],[If you are executing any of the transport tasks mentioned before, please indicate how much time you spend on them on an average day]],[1]Support!$C$3:$F$13,2,0)</f>
        <v>0.5</v>
      </c>
      <c r="BU12" s="6">
        <f>VLOOKUP(OfficeForms.Table[[#This Row],[If you are executing any of the transport tasks mentioned before, please indicate how much time you spend on them on an average day]],[1]Support!$C$3:$F$13,3,0)</f>
        <v>0.25</v>
      </c>
      <c r="BV12" s="6">
        <f>VLOOKUP(OfficeForms.Table[[#This Row],[If you are executing any of the transport tasks mentioned before, please indicate how much time you spend on them on an average day]],[1]Support!$C$3:$F$13,4,0)</f>
        <v>0.375</v>
      </c>
      <c r="BW12" s="6">
        <f>VLOOKUP(OfficeForms.Table[[#This Row],[If you are executing any of the documentation tasks mentioned before, please indicate how much time you spend on them on an average day]],[1]Support!$C$3:$F$13,2,0)</f>
        <v>0.125</v>
      </c>
      <c r="BX12" s="6">
        <f>VLOOKUP(OfficeForms.Table[[#This Row],[If you are executing any of the documentation tasks mentioned before, please indicate how much time you spend on them on an average day]],[1]Support!$C$3:$F$13,3,0)</f>
        <v>0.125</v>
      </c>
      <c r="BY12" s="6">
        <f>VLOOKUP(OfficeForms.Table[[#This Row],[If you are executing any of the documentation tasks mentioned before, please indicate how much time you spend on them on an average day]],[1]Support!$C$3:$F$13,4,0)</f>
        <v>0.125</v>
      </c>
      <c r="BZ12" s="6">
        <f>VLOOKUP(OfficeForms.Table[[#This Row],[If you are executing any of the track and trace tasks mentioned before, please indicate how much time you spend on them on an average day]],[1]Support!$C$3:$F$13,2,0)</f>
        <v>0.125</v>
      </c>
      <c r="CA12" s="6">
        <f>VLOOKUP(OfficeForms.Table[[#This Row],[If you are executing any of the track and trace tasks mentioned before, please indicate how much time you spend on them on an average day]],[1]Support!$C$3:$F$13,3,0)</f>
        <v>0.125</v>
      </c>
      <c r="CB12" s="6">
        <f>VLOOKUP(OfficeForms.Table[[#This Row],[If you are executing any of the track and trace tasks mentioned before, please indicate how much time you spend on them on an average day]],[1]Support!$C$3:$F$13,4,0)</f>
        <v>0.125</v>
      </c>
      <c r="CC12" s="6">
        <f>VLOOKUP(OfficeForms.Table[[#This Row],[If you are executing any of the compliance tasks mentioned before, please indicate how much time you spend on them on an average day]],[1]Support!$C$3:$F$13,2,0)</f>
        <v>6.25E-2</v>
      </c>
      <c r="CD12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12" s="6">
        <f>VLOOKUP(OfficeForms.Table[[#This Row],[If you are executing any of the compliance tasks mentioned before, please indicate how much time you spend on them on an average day]],[1]Support!$C$3:$F$13,4,0)</f>
        <v>3.6458333333333336E-2</v>
      </c>
    </row>
    <row r="13" spans="1:88" s="4" customFormat="1" ht="45" x14ac:dyDescent="0.25">
      <c r="A13" s="4">
        <v>12</v>
      </c>
      <c r="B13" s="5">
        <v>45597.50068287037</v>
      </c>
      <c r="C13" s="5">
        <v>45597.50980324074</v>
      </c>
      <c r="D13" s="4" t="s">
        <v>92</v>
      </c>
      <c r="E13" s="4" t="s">
        <v>83</v>
      </c>
      <c r="F13" s="4" t="s">
        <v>92</v>
      </c>
      <c r="G13" s="4" t="s">
        <v>83</v>
      </c>
      <c r="H13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3" s="4" t="s">
        <v>88</v>
      </c>
      <c r="J13" s="4" t="s">
        <v>92</v>
      </c>
      <c r="K13" s="4" t="s">
        <v>92</v>
      </c>
      <c r="L13" s="4" t="s">
        <v>92</v>
      </c>
      <c r="M13" s="4" t="s">
        <v>85</v>
      </c>
      <c r="N13" s="4" t="s">
        <v>85</v>
      </c>
      <c r="O13" s="4" t="s">
        <v>92</v>
      </c>
      <c r="P13" s="4" t="s">
        <v>92</v>
      </c>
      <c r="Q13" s="4" t="s">
        <v>92</v>
      </c>
      <c r="R13" s="4" t="s">
        <v>85</v>
      </c>
      <c r="S13" s="4" t="s">
        <v>92</v>
      </c>
      <c r="T13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3" s="4" t="s">
        <v>120</v>
      </c>
      <c r="V13" s="4" t="s">
        <v>88</v>
      </c>
      <c r="W13" s="4" t="s">
        <v>92</v>
      </c>
      <c r="X13" s="4" t="s">
        <v>92</v>
      </c>
      <c r="Y13" s="4" t="s">
        <v>92</v>
      </c>
      <c r="Z13" s="4" t="s">
        <v>92</v>
      </c>
      <c r="AA13" s="4" t="s">
        <v>92</v>
      </c>
      <c r="AB13" s="4" t="s">
        <v>92</v>
      </c>
      <c r="AC13" s="4" t="s">
        <v>92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85</v>
      </c>
      <c r="AJ13" s="4" t="s">
        <v>92</v>
      </c>
      <c r="AK13" s="4" t="s">
        <v>92</v>
      </c>
      <c r="AL13" s="4" t="s">
        <v>85</v>
      </c>
      <c r="AM13" s="4" t="s">
        <v>85</v>
      </c>
      <c r="AN13" s="4" t="s">
        <v>92</v>
      </c>
      <c r="AO13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3" s="4" t="s">
        <v>87</v>
      </c>
      <c r="AQ13" s="4" t="s">
        <v>92</v>
      </c>
      <c r="AR13" s="4" t="s">
        <v>92</v>
      </c>
      <c r="AS13" s="4" t="s">
        <v>85</v>
      </c>
      <c r="AT13" s="4" t="s">
        <v>92</v>
      </c>
      <c r="AU13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3" s="4" t="s">
        <v>87</v>
      </c>
      <c r="AW13" s="4" t="s">
        <v>85</v>
      </c>
      <c r="AX13" s="4" t="s">
        <v>92</v>
      </c>
      <c r="AY13" s="4" t="s">
        <v>85</v>
      </c>
      <c r="AZ13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13" s="4" t="s">
        <v>87</v>
      </c>
      <c r="BB13" s="4" t="s">
        <v>90</v>
      </c>
      <c r="BC13" s="4" t="s">
        <v>90</v>
      </c>
      <c r="BD13" s="4" t="s">
        <v>90</v>
      </c>
      <c r="BE13" s="4" t="s">
        <v>117</v>
      </c>
      <c r="BF13" s="4" t="s">
        <v>90</v>
      </c>
      <c r="BG13" s="4" t="s">
        <v>90</v>
      </c>
      <c r="BH13" s="4" t="s">
        <v>117</v>
      </c>
      <c r="BI13" s="4" t="s">
        <v>90</v>
      </c>
      <c r="BJ13" s="4" t="s">
        <v>90</v>
      </c>
      <c r="BK13" s="4" t="s">
        <v>90</v>
      </c>
      <c r="BL13" s="4" t="s">
        <v>90</v>
      </c>
      <c r="BM13" s="4" t="s">
        <v>90</v>
      </c>
      <c r="BN13" s="4" t="s">
        <v>90</v>
      </c>
      <c r="BO13" s="4" t="s">
        <v>90</v>
      </c>
      <c r="BP13" s="4" t="s">
        <v>90</v>
      </c>
      <c r="BQ13" s="6">
        <f>VLOOKUP(OfficeForms.Table[[#This Row],[If you are executing any of the freight tasks mentioned before, please indicate how much time you spend on them on an average day]],[1]Support!$C$3:$F$13,2,0)</f>
        <v>6.25E-2</v>
      </c>
      <c r="BR13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13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13" s="6">
        <f>VLOOKUP(OfficeForms.Table[[#This Row],[If you are executing any of the transport tasks mentioned before, please indicate how much time you spend on them on an average day]],[1]Support!$C$3:$F$13,2,0)</f>
        <v>6.25E-2</v>
      </c>
      <c r="BU13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13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13" s="6">
        <f>VLOOKUP(OfficeForms.Table[[#This Row],[If you are executing any of the documentation tasks mentioned before, please indicate how much time you spend on them on an average day]],[1]Support!$C$3:$F$13,2,0)</f>
        <v>0.125</v>
      </c>
      <c r="BX13" s="6">
        <f>VLOOKUP(OfficeForms.Table[[#This Row],[If you are executing any of the documentation tasks mentioned before, please indicate how much time you spend on them on an average day]],[1]Support!$C$3:$F$13,3,0)</f>
        <v>0.125</v>
      </c>
      <c r="BY13" s="6">
        <f>VLOOKUP(OfficeForms.Table[[#This Row],[If you are executing any of the documentation tasks mentioned before, please indicate how much time you spend on them on an average day]],[1]Support!$C$3:$F$13,4,0)</f>
        <v>0.125</v>
      </c>
      <c r="BZ13" s="6">
        <f>VLOOKUP(OfficeForms.Table[[#This Row],[If you are executing any of the track and trace tasks mentioned before, please indicate how much time you spend on them on an average day]],[1]Support!$C$3:$F$13,2,0)</f>
        <v>0.125</v>
      </c>
      <c r="CA13" s="6">
        <f>VLOOKUP(OfficeForms.Table[[#This Row],[If you are executing any of the track and trace tasks mentioned before, please indicate how much time you spend on them on an average day]],[1]Support!$C$3:$F$13,3,0)</f>
        <v>0.125</v>
      </c>
      <c r="CB13" s="6">
        <f>VLOOKUP(OfficeForms.Table[[#This Row],[If you are executing any of the track and trace tasks mentioned before, please indicate how much time you spend on them on an average day]],[1]Support!$C$3:$F$13,4,0)</f>
        <v>0.125</v>
      </c>
      <c r="CC13" s="6">
        <f>VLOOKUP(OfficeForms.Table[[#This Row],[If you are executing any of the compliance tasks mentioned before, please indicate how much time you spend on them on an average day]],[1]Support!$C$3:$F$13,2,0)</f>
        <v>0.125</v>
      </c>
      <c r="CD13" s="6">
        <f>VLOOKUP(OfficeForms.Table[[#This Row],[If you are executing any of the compliance tasks mentioned before, please indicate how much time you spend on them on an average day]],[1]Support!$C$3:$F$13,3,0)</f>
        <v>0.125</v>
      </c>
      <c r="CE13" s="6">
        <f>VLOOKUP(OfficeForms.Table[[#This Row],[If you are executing any of the compliance tasks mentioned before, please indicate how much time you spend on them on an average day]],[1]Support!$C$3:$F$13,4,0)</f>
        <v>0.125</v>
      </c>
      <c r="CJ13"/>
    </row>
    <row r="14" spans="1:88" s="4" customFormat="1" ht="60" x14ac:dyDescent="0.25">
      <c r="A14" s="4">
        <v>13</v>
      </c>
      <c r="B14" s="5">
        <v>45600.111550925925</v>
      </c>
      <c r="C14" s="5">
        <v>45600.149155092593</v>
      </c>
      <c r="D14" s="4" t="s">
        <v>92</v>
      </c>
      <c r="E14" s="4" t="s">
        <v>92</v>
      </c>
      <c r="F14" s="4" t="s">
        <v>92</v>
      </c>
      <c r="G14" s="4" t="s">
        <v>92</v>
      </c>
      <c r="H14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4" s="4" t="s">
        <v>88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85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4" s="4" t="s">
        <v>120</v>
      </c>
      <c r="V14" s="4" t="s">
        <v>88</v>
      </c>
      <c r="W14" s="4" t="s">
        <v>92</v>
      </c>
      <c r="X14" s="4" t="s">
        <v>92</v>
      </c>
      <c r="Y14" s="4" t="s">
        <v>92</v>
      </c>
      <c r="Z14" s="4" t="s">
        <v>92</v>
      </c>
      <c r="AA14" s="4" t="s">
        <v>85</v>
      </c>
      <c r="AB14" s="4" t="s">
        <v>85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85</v>
      </c>
      <c r="AJ14" s="4" t="s">
        <v>85</v>
      </c>
      <c r="AK14" s="4" t="s">
        <v>92</v>
      </c>
      <c r="AL14" s="4" t="s">
        <v>85</v>
      </c>
      <c r="AM14" s="4" t="s">
        <v>85</v>
      </c>
      <c r="AN14" s="4" t="s">
        <v>92</v>
      </c>
      <c r="AO14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4" s="4" t="s">
        <v>88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4" s="4" t="s">
        <v>88</v>
      </c>
      <c r="AW14" s="4" t="s">
        <v>92</v>
      </c>
      <c r="AX14" s="4" t="s">
        <v>92</v>
      </c>
      <c r="AY14" s="4" t="s">
        <v>92</v>
      </c>
      <c r="AZ14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14" s="4" t="s">
        <v>88</v>
      </c>
      <c r="BB14" s="4" t="s">
        <v>90</v>
      </c>
      <c r="BC14" s="4" t="s">
        <v>90</v>
      </c>
      <c r="BD14" s="4" t="s">
        <v>90</v>
      </c>
      <c r="BE14" s="4" t="s">
        <v>90</v>
      </c>
      <c r="BF14" s="4" t="s">
        <v>90</v>
      </c>
      <c r="BG14" s="4" t="s">
        <v>90</v>
      </c>
      <c r="BH14" s="4" t="s">
        <v>121</v>
      </c>
      <c r="BI14" s="4" t="s">
        <v>90</v>
      </c>
      <c r="BJ14" s="4" t="s">
        <v>90</v>
      </c>
      <c r="BK14" s="4" t="s">
        <v>90</v>
      </c>
      <c r="BL14" s="4" t="s">
        <v>90</v>
      </c>
      <c r="BM14" s="4" t="s">
        <v>90</v>
      </c>
      <c r="BN14" s="4" t="s">
        <v>90</v>
      </c>
      <c r="BO14" s="4" t="s">
        <v>90</v>
      </c>
      <c r="BP14" s="4" t="s">
        <v>90</v>
      </c>
      <c r="BQ14" s="6">
        <f>VLOOKUP(OfficeForms.Table[[#This Row],[If you are executing any of the freight tasks mentioned before, please indicate how much time you spend on them on an average day]],[1]Support!$C$3:$F$13,2,0)</f>
        <v>6.25E-2</v>
      </c>
      <c r="BR14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14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14" s="6">
        <f>VLOOKUP(OfficeForms.Table[[#This Row],[If you are executing any of the transport tasks mentioned before, please indicate how much time you spend on them on an average day]],[1]Support!$C$3:$F$13,2,0)</f>
        <v>6.25E-2</v>
      </c>
      <c r="BU14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14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14" s="6">
        <f>VLOOKUP(OfficeForms.Table[[#This Row],[If you are executing any of the documentation tasks mentioned before, please indicate how much time you spend on them on an average day]],[1]Support!$C$3:$F$13,2,0)</f>
        <v>6.25E-2</v>
      </c>
      <c r="BX14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14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14" s="6">
        <f>VLOOKUP(OfficeForms.Table[[#This Row],[If you are executing any of the track and trace tasks mentioned before, please indicate how much time you spend on them on an average day]],[1]Support!$C$3:$F$13,2,0)</f>
        <v>6.25E-2</v>
      </c>
      <c r="CA14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14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14" s="6">
        <f>VLOOKUP(OfficeForms.Table[[#This Row],[If you are executing any of the compliance tasks mentioned before, please indicate how much time you spend on them on an average day]],[1]Support!$C$3:$F$13,2,0)</f>
        <v>6.25E-2</v>
      </c>
      <c r="CD14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14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14"/>
    </row>
    <row r="15" spans="1:88" s="4" customFormat="1" ht="30" x14ac:dyDescent="0.25">
      <c r="A15" s="4">
        <v>14</v>
      </c>
      <c r="B15" s="5">
        <v>45600.446574074071</v>
      </c>
      <c r="C15" s="5">
        <v>45600.453935185185</v>
      </c>
      <c r="D15" s="4" t="s">
        <v>92</v>
      </c>
      <c r="E15" s="4" t="s">
        <v>83</v>
      </c>
      <c r="F15" s="4" t="s">
        <v>92</v>
      </c>
      <c r="G15" s="4" t="s">
        <v>83</v>
      </c>
      <c r="H15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5" s="4" t="s">
        <v>88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83</v>
      </c>
      <c r="P15" s="4" t="s">
        <v>92</v>
      </c>
      <c r="Q15" s="4" t="s">
        <v>92</v>
      </c>
      <c r="R15" s="4" t="s">
        <v>92</v>
      </c>
      <c r="S15" s="4" t="s">
        <v>92</v>
      </c>
      <c r="T15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5" s="4" t="s">
        <v>122</v>
      </c>
      <c r="V15" s="4" t="s">
        <v>87</v>
      </c>
      <c r="W15" s="4" t="s">
        <v>92</v>
      </c>
      <c r="X15" s="4" t="s">
        <v>92</v>
      </c>
      <c r="Y15" s="4" t="s">
        <v>92</v>
      </c>
      <c r="Z15" s="4" t="s">
        <v>92</v>
      </c>
      <c r="AA15" s="4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85</v>
      </c>
      <c r="AM15" s="4" t="s">
        <v>104</v>
      </c>
      <c r="AN15" s="4" t="s">
        <v>92</v>
      </c>
      <c r="AO15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5" s="4" t="s">
        <v>87</v>
      </c>
      <c r="AQ15" s="4" t="s">
        <v>92</v>
      </c>
      <c r="AR15" s="4" t="s">
        <v>92</v>
      </c>
      <c r="AS15" s="4" t="s">
        <v>92</v>
      </c>
      <c r="AT15" s="4" t="s">
        <v>104</v>
      </c>
      <c r="AU15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5" s="4" t="s">
        <v>88</v>
      </c>
      <c r="AW15" s="4" t="s">
        <v>92</v>
      </c>
      <c r="AX15" s="4" t="s">
        <v>92</v>
      </c>
      <c r="AY15" s="4" t="s">
        <v>92</v>
      </c>
      <c r="AZ15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15" s="4" t="s">
        <v>88</v>
      </c>
      <c r="BB15" s="4" t="s">
        <v>97</v>
      </c>
      <c r="BC15" s="4" t="s">
        <v>90</v>
      </c>
      <c r="BD15" s="4" t="s">
        <v>90</v>
      </c>
      <c r="BE15" s="4" t="s">
        <v>90</v>
      </c>
      <c r="BF15" s="4" t="s">
        <v>90</v>
      </c>
      <c r="BG15" s="4" t="s">
        <v>90</v>
      </c>
      <c r="BH15" s="4" t="s">
        <v>90</v>
      </c>
      <c r="BI15" s="4" t="s">
        <v>90</v>
      </c>
      <c r="BJ15" s="4" t="s">
        <v>90</v>
      </c>
      <c r="BK15" s="4" t="s">
        <v>90</v>
      </c>
      <c r="BL15" s="4" t="s">
        <v>123</v>
      </c>
      <c r="BM15" s="4" t="s">
        <v>90</v>
      </c>
      <c r="BN15" s="4" t="s">
        <v>90</v>
      </c>
      <c r="BO15" s="4" t="s">
        <v>90</v>
      </c>
      <c r="BP15" s="4" t="s">
        <v>90</v>
      </c>
      <c r="BQ15" s="6">
        <f>VLOOKUP(OfficeForms.Table[[#This Row],[If you are executing any of the freight tasks mentioned before, please indicate how much time you spend on them on an average day]],[1]Support!$C$3:$F$13,2,0)</f>
        <v>6.25E-2</v>
      </c>
      <c r="BR15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15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15" s="6">
        <f>VLOOKUP(OfficeForms.Table[[#This Row],[If you are executing any of the transport tasks mentioned before, please indicate how much time you spend on them on an average day]],[1]Support!$C$3:$F$13,2,0)</f>
        <v>0.125</v>
      </c>
      <c r="BU15" s="6">
        <f>VLOOKUP(OfficeForms.Table[[#This Row],[If you are executing any of the transport tasks mentioned before, please indicate how much time you spend on them on an average day]],[1]Support!$C$3:$F$13,3,0)</f>
        <v>0.125</v>
      </c>
      <c r="BV15" s="6">
        <f>VLOOKUP(OfficeForms.Table[[#This Row],[If you are executing any of the transport tasks mentioned before, please indicate how much time you spend on them on an average day]],[1]Support!$C$3:$F$13,4,0)</f>
        <v>0.125</v>
      </c>
      <c r="BW15" s="6">
        <f>VLOOKUP(OfficeForms.Table[[#This Row],[If you are executing any of the documentation tasks mentioned before, please indicate how much time you spend on them on an average day]],[1]Support!$C$3:$F$13,2,0)</f>
        <v>0.125</v>
      </c>
      <c r="BX15" s="6">
        <f>VLOOKUP(OfficeForms.Table[[#This Row],[If you are executing any of the documentation tasks mentioned before, please indicate how much time you spend on them on an average day]],[1]Support!$C$3:$F$13,3,0)</f>
        <v>0.125</v>
      </c>
      <c r="BY15" s="6">
        <f>VLOOKUP(OfficeForms.Table[[#This Row],[If you are executing any of the documentation tasks mentioned before, please indicate how much time you spend on them on an average day]],[1]Support!$C$3:$F$13,4,0)</f>
        <v>0.125</v>
      </c>
      <c r="BZ15" s="6">
        <f>VLOOKUP(OfficeForms.Table[[#This Row],[If you are executing any of the track and trace tasks mentioned before, please indicate how much time you spend on them on an average day]],[1]Support!$C$3:$F$13,2,0)</f>
        <v>6.25E-2</v>
      </c>
      <c r="CA15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15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15" s="6">
        <f>VLOOKUP(OfficeForms.Table[[#This Row],[If you are executing any of the compliance tasks mentioned before, please indicate how much time you spend on them on an average day]],[1]Support!$C$3:$F$13,2,0)</f>
        <v>6.25E-2</v>
      </c>
      <c r="CD15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15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15"/>
    </row>
    <row r="16" spans="1:88" s="4" customFormat="1" ht="60" x14ac:dyDescent="0.25">
      <c r="A16" s="4">
        <v>15</v>
      </c>
      <c r="B16" s="5">
        <v>45600.491076388891</v>
      </c>
      <c r="C16" s="5">
        <v>45600.505474537036</v>
      </c>
      <c r="D16" s="4" t="s">
        <v>92</v>
      </c>
      <c r="E16" s="4" t="s">
        <v>92</v>
      </c>
      <c r="F16" s="4" t="s">
        <v>83</v>
      </c>
      <c r="G16" s="4" t="s">
        <v>92</v>
      </c>
      <c r="H16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6" s="4" t="s">
        <v>87</v>
      </c>
      <c r="J16" s="4" t="s">
        <v>92</v>
      </c>
      <c r="K16" s="4" t="s">
        <v>85</v>
      </c>
      <c r="L16" s="4" t="s">
        <v>92</v>
      </c>
      <c r="M16" s="4" t="s">
        <v>92</v>
      </c>
      <c r="N16" s="4" t="s">
        <v>85</v>
      </c>
      <c r="O16" s="4" t="s">
        <v>92</v>
      </c>
      <c r="P16" s="4" t="s">
        <v>83</v>
      </c>
      <c r="Q16" s="4" t="s">
        <v>92</v>
      </c>
      <c r="R16" s="4" t="s">
        <v>92</v>
      </c>
      <c r="S16" s="4" t="s">
        <v>92</v>
      </c>
      <c r="T16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6" s="4" t="s">
        <v>124</v>
      </c>
      <c r="V16" s="4" t="s">
        <v>95</v>
      </c>
      <c r="W16" s="4" t="s">
        <v>92</v>
      </c>
      <c r="X16" s="4" t="s">
        <v>92</v>
      </c>
      <c r="Y16" s="4" t="s">
        <v>98</v>
      </c>
      <c r="Z16" s="4" t="s">
        <v>92</v>
      </c>
      <c r="AA16" s="4" t="s">
        <v>104</v>
      </c>
      <c r="AB16" s="4" t="s">
        <v>92</v>
      </c>
      <c r="AC16" s="4" t="s">
        <v>92</v>
      </c>
      <c r="AD16" s="4" t="s">
        <v>92</v>
      </c>
      <c r="AE16" s="4" t="s">
        <v>83</v>
      </c>
      <c r="AF16" s="4" t="s">
        <v>92</v>
      </c>
      <c r="AG16" s="4" t="s">
        <v>92</v>
      </c>
      <c r="AH16" s="4" t="s">
        <v>85</v>
      </c>
      <c r="AI16" s="4" t="s">
        <v>85</v>
      </c>
      <c r="AJ16" s="4" t="s">
        <v>85</v>
      </c>
      <c r="AK16" s="4" t="s">
        <v>85</v>
      </c>
      <c r="AL16" s="4" t="s">
        <v>85</v>
      </c>
      <c r="AM16" s="4" t="s">
        <v>85</v>
      </c>
      <c r="AN16" s="4" t="s">
        <v>98</v>
      </c>
      <c r="AO16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6" s="4" t="s">
        <v>87</v>
      </c>
      <c r="AQ16" s="4" t="s">
        <v>92</v>
      </c>
      <c r="AR16" s="4" t="s">
        <v>92</v>
      </c>
      <c r="AS16" s="4" t="s">
        <v>83</v>
      </c>
      <c r="AT16" s="4" t="s">
        <v>104</v>
      </c>
      <c r="AU16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6" s="4" t="s">
        <v>88</v>
      </c>
      <c r="AW16" s="4" t="s">
        <v>85</v>
      </c>
      <c r="AX16" s="4" t="s">
        <v>85</v>
      </c>
      <c r="AY16" s="4" t="s">
        <v>85</v>
      </c>
      <c r="AZ16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16" s="4" t="s">
        <v>89</v>
      </c>
      <c r="BB16" s="4" t="s">
        <v>90</v>
      </c>
      <c r="BC16" s="4" t="s">
        <v>90</v>
      </c>
      <c r="BD16" s="4" t="s">
        <v>90</v>
      </c>
      <c r="BE16" s="4" t="s">
        <v>90</v>
      </c>
      <c r="BF16" s="4" t="s">
        <v>90</v>
      </c>
      <c r="BG16" s="4" t="s">
        <v>117</v>
      </c>
      <c r="BH16" s="4" t="s">
        <v>90</v>
      </c>
      <c r="BI16" s="4" t="s">
        <v>90</v>
      </c>
      <c r="BJ16" s="4" t="s">
        <v>90</v>
      </c>
      <c r="BK16" s="4" t="s">
        <v>90</v>
      </c>
      <c r="BL16" s="4" t="s">
        <v>90</v>
      </c>
      <c r="BM16" s="4" t="s">
        <v>117</v>
      </c>
      <c r="BN16" s="4" t="s">
        <v>90</v>
      </c>
      <c r="BO16" s="4" t="s">
        <v>90</v>
      </c>
      <c r="BP16" s="4" t="s">
        <v>90</v>
      </c>
      <c r="BQ16" s="6">
        <f>VLOOKUP(OfficeForms.Table[[#This Row],[If you are executing any of the freight tasks mentioned before, please indicate how much time you spend on them on an average day]],[1]Support!$C$3:$F$13,2,0)</f>
        <v>0.125</v>
      </c>
      <c r="BR16" s="6">
        <f>VLOOKUP(OfficeForms.Table[[#This Row],[If you are executing any of the freight tasks mentioned before, please indicate how much time you spend on them on an average day]],[1]Support!$C$3:$F$13,3,0)</f>
        <v>0.125</v>
      </c>
      <c r="BS16" s="6">
        <f>VLOOKUP(OfficeForms.Table[[#This Row],[If you are executing any of the freight tasks mentioned before, please indicate how much time you spend on them on an average day]],[1]Support!$C$3:$F$13,4,0)</f>
        <v>0.125</v>
      </c>
      <c r="BT16" s="6">
        <f>VLOOKUP(OfficeForms.Table[[#This Row],[If you are executing any of the transport tasks mentioned before, please indicate how much time you spend on them on an average day]],[1]Support!$C$3:$F$13,2,0)</f>
        <v>0.25</v>
      </c>
      <c r="BU16" s="6">
        <f>VLOOKUP(OfficeForms.Table[[#This Row],[If you are executing any of the transport tasks mentioned before, please indicate how much time you spend on them on an average day]],[1]Support!$C$3:$F$13,3,0)</f>
        <v>0.25</v>
      </c>
      <c r="BV16" s="6">
        <f>VLOOKUP(OfficeForms.Table[[#This Row],[If you are executing any of the transport tasks mentioned before, please indicate how much time you spend on them on an average day]],[1]Support!$C$3:$F$13,4,0)</f>
        <v>0.25</v>
      </c>
      <c r="BW16" s="6">
        <f>VLOOKUP(OfficeForms.Table[[#This Row],[If you are executing any of the documentation tasks mentioned before, please indicate how much time you spend on them on an average day]],[1]Support!$C$3:$F$13,2,0)</f>
        <v>0.125</v>
      </c>
      <c r="BX16" s="6">
        <f>VLOOKUP(OfficeForms.Table[[#This Row],[If you are executing any of the documentation tasks mentioned before, please indicate how much time you spend on them on an average day]],[1]Support!$C$3:$F$13,3,0)</f>
        <v>0.125</v>
      </c>
      <c r="BY16" s="6">
        <f>VLOOKUP(OfficeForms.Table[[#This Row],[If you are executing any of the documentation tasks mentioned before, please indicate how much time you spend on them on an average day]],[1]Support!$C$3:$F$13,4,0)</f>
        <v>0.125</v>
      </c>
      <c r="BZ16" s="6">
        <f>VLOOKUP(OfficeForms.Table[[#This Row],[If you are executing any of the track and trace tasks mentioned before, please indicate how much time you spend on them on an average day]],[1]Support!$C$3:$F$13,2,0)</f>
        <v>6.25E-2</v>
      </c>
      <c r="CA16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16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16" s="6">
        <f>VLOOKUP(OfficeForms.Table[[#This Row],[If you are executing any of the compliance tasks mentioned before, please indicate how much time you spend on them on an average day]],[1]Support!$C$3:$F$13,2,0)</f>
        <v>0</v>
      </c>
      <c r="CD16" s="6">
        <f>VLOOKUP(OfficeForms.Table[[#This Row],[If you are executing any of the compliance tasks mentioned before, please indicate how much time you spend on them on an average day]],[1]Support!$C$3:$F$13,3,0)</f>
        <v>0</v>
      </c>
      <c r="CE16" s="6">
        <f>VLOOKUP(OfficeForms.Table[[#This Row],[If you are executing any of the compliance tasks mentioned before, please indicate how much time you spend on them on an average day]],[1]Support!$C$3:$F$13,4,0)</f>
        <v>0</v>
      </c>
      <c r="CJ16"/>
    </row>
    <row r="17" spans="1:88" s="4" customFormat="1" ht="45" x14ac:dyDescent="0.25">
      <c r="A17" s="4">
        <v>16</v>
      </c>
      <c r="B17" s="5">
        <v>45601.119942129626</v>
      </c>
      <c r="C17" s="5">
        <v>45601.173460648148</v>
      </c>
      <c r="D17" s="4" t="s">
        <v>85</v>
      </c>
      <c r="E17" s="4" t="s">
        <v>85</v>
      </c>
      <c r="F17" s="4" t="s">
        <v>85</v>
      </c>
      <c r="G17" s="4" t="s">
        <v>85</v>
      </c>
      <c r="H17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17" s="4" t="s">
        <v>84</v>
      </c>
      <c r="J17" s="4" t="s">
        <v>83</v>
      </c>
      <c r="K17" s="4" t="s">
        <v>83</v>
      </c>
      <c r="L17" s="4" t="s">
        <v>83</v>
      </c>
      <c r="M17" s="4" t="s">
        <v>83</v>
      </c>
      <c r="N17" s="4" t="s">
        <v>85</v>
      </c>
      <c r="O17" s="4" t="s">
        <v>85</v>
      </c>
      <c r="P17" s="4" t="s">
        <v>83</v>
      </c>
      <c r="Q17" s="4" t="s">
        <v>83</v>
      </c>
      <c r="R17" s="4" t="s">
        <v>83</v>
      </c>
      <c r="S17" s="4" t="s">
        <v>83</v>
      </c>
      <c r="T17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17" s="4" t="s">
        <v>125</v>
      </c>
      <c r="V17" s="4" t="s">
        <v>95</v>
      </c>
      <c r="W17" s="4" t="s">
        <v>83</v>
      </c>
      <c r="X17" s="4" t="s">
        <v>85</v>
      </c>
      <c r="Y17" s="4" t="s">
        <v>83</v>
      </c>
      <c r="Z17" s="4" t="s">
        <v>83</v>
      </c>
      <c r="AA17" s="4" t="s">
        <v>104</v>
      </c>
      <c r="AB17" s="4" t="s">
        <v>104</v>
      </c>
      <c r="AC17" s="4" t="s">
        <v>83</v>
      </c>
      <c r="AD17" s="4" t="s">
        <v>83</v>
      </c>
      <c r="AE17" s="4" t="s">
        <v>83</v>
      </c>
      <c r="AF17" s="4" t="s">
        <v>85</v>
      </c>
      <c r="AG17" s="4" t="s">
        <v>83</v>
      </c>
      <c r="AH17" s="4" t="s">
        <v>83</v>
      </c>
      <c r="AI17" s="4" t="s">
        <v>85</v>
      </c>
      <c r="AJ17" s="4" t="s">
        <v>85</v>
      </c>
      <c r="AK17" s="4" t="s">
        <v>85</v>
      </c>
      <c r="AL17" s="4" t="s">
        <v>85</v>
      </c>
      <c r="AM17" s="4" t="s">
        <v>104</v>
      </c>
      <c r="AN17" s="4" t="s">
        <v>85</v>
      </c>
      <c r="AO17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17" s="4" t="s">
        <v>94</v>
      </c>
      <c r="AQ17" s="4" t="s">
        <v>83</v>
      </c>
      <c r="AR17" s="4" t="s">
        <v>83</v>
      </c>
      <c r="AS17" s="4" t="s">
        <v>83</v>
      </c>
      <c r="AT17" s="4" t="s">
        <v>83</v>
      </c>
      <c r="AU17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17" s="4" t="s">
        <v>107</v>
      </c>
      <c r="AW17" s="4" t="s">
        <v>85</v>
      </c>
      <c r="AX17" s="4" t="s">
        <v>85</v>
      </c>
      <c r="AY17" s="4" t="s">
        <v>85</v>
      </c>
      <c r="AZ17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17" s="4" t="s">
        <v>89</v>
      </c>
      <c r="BB17" s="4" t="s">
        <v>90</v>
      </c>
      <c r="BC17" s="4" t="s">
        <v>90</v>
      </c>
      <c r="BD17" s="4" t="s">
        <v>90</v>
      </c>
      <c r="BE17" s="4" t="s">
        <v>90</v>
      </c>
      <c r="BF17" s="4" t="s">
        <v>90</v>
      </c>
      <c r="BG17" s="4" t="s">
        <v>90</v>
      </c>
      <c r="BH17" s="4" t="s">
        <v>90</v>
      </c>
      <c r="BI17" s="4" t="s">
        <v>90</v>
      </c>
      <c r="BJ17" s="4" t="s">
        <v>90</v>
      </c>
      <c r="BK17" s="4" t="s">
        <v>90</v>
      </c>
      <c r="BL17" s="4" t="s">
        <v>90</v>
      </c>
      <c r="BM17" s="4" t="s">
        <v>90</v>
      </c>
      <c r="BN17" s="4" t="s">
        <v>90</v>
      </c>
      <c r="BO17" s="4" t="s">
        <v>90</v>
      </c>
      <c r="BP17" s="4" t="s">
        <v>126</v>
      </c>
      <c r="BQ17" s="6">
        <f>VLOOKUP(OfficeForms.Table[[#This Row],[If you are executing any of the freight tasks mentioned before, please indicate how much time you spend on them on an average day]],[1]Support!$C$3:$F$13,2,0)</f>
        <v>0</v>
      </c>
      <c r="BR17" s="6">
        <f>VLOOKUP(OfficeForms.Table[[#This Row],[If you are executing any of the freight tasks mentioned before, please indicate how much time you spend on them on an average day]],[1]Support!$C$3:$F$13,3,0)</f>
        <v>0</v>
      </c>
      <c r="BS17" s="6">
        <f>VLOOKUP(OfficeForms.Table[[#This Row],[If you are executing any of the freight tasks mentioned before, please indicate how much time you spend on them on an average day]],[1]Support!$C$3:$F$13,4,0)</f>
        <v>0</v>
      </c>
      <c r="BT17" s="6">
        <f>VLOOKUP(OfficeForms.Table[[#This Row],[If you are executing any of the transport tasks mentioned before, please indicate how much time you spend on them on an average day]],[1]Support!$C$3:$F$13,2,0)</f>
        <v>0.25</v>
      </c>
      <c r="BU17" s="6">
        <f>VLOOKUP(OfficeForms.Table[[#This Row],[If you are executing any of the transport tasks mentioned before, please indicate how much time you spend on them on an average day]],[1]Support!$C$3:$F$13,3,0)</f>
        <v>0.25</v>
      </c>
      <c r="BV17" s="6">
        <f>VLOOKUP(OfficeForms.Table[[#This Row],[If you are executing any of the transport tasks mentioned before, please indicate how much time you spend on them on an average day]],[1]Support!$C$3:$F$13,4,0)</f>
        <v>0.25</v>
      </c>
      <c r="BW17" s="6">
        <f>VLOOKUP(OfficeForms.Table[[#This Row],[If you are executing any of the documentation tasks mentioned before, please indicate how much time you spend on them on an average day]],[1]Support!$C$3:$F$13,2,0)</f>
        <v>0</v>
      </c>
      <c r="BX17" s="6">
        <f>VLOOKUP(OfficeForms.Table[[#This Row],[If you are executing any of the documentation tasks mentioned before, please indicate how much time you spend on them on an average day]],[1]Support!$C$3:$F$13,3,0)</f>
        <v>0</v>
      </c>
      <c r="BY17" s="6">
        <f>VLOOKUP(OfficeForms.Table[[#This Row],[If you are executing any of the documentation tasks mentioned before, please indicate how much time you spend on them on an average day]],[1]Support!$C$3:$F$13,4,0)</f>
        <v>0</v>
      </c>
      <c r="BZ17" s="6">
        <f>VLOOKUP(OfficeForms.Table[[#This Row],[If you are executing any of the track and trace tasks mentioned before, please indicate how much time you spend on them on an average day]],[1]Support!$C$3:$F$13,2,0)</f>
        <v>0</v>
      </c>
      <c r="CA17" s="6">
        <f>VLOOKUP(OfficeForms.Table[[#This Row],[If you are executing any of the track and trace tasks mentioned before, please indicate how much time you spend on them on an average day]],[1]Support!$C$3:$F$13,3,0)</f>
        <v>0</v>
      </c>
      <c r="CB17" s="6">
        <f>VLOOKUP(OfficeForms.Table[[#This Row],[If you are executing any of the track and trace tasks mentioned before, please indicate how much time you spend on them on an average day]],[1]Support!$C$3:$F$13,4,0)</f>
        <v>0</v>
      </c>
      <c r="CC17" s="6">
        <f>VLOOKUP(OfficeForms.Table[[#This Row],[If you are executing any of the compliance tasks mentioned before, please indicate how much time you spend on them on an average day]],[1]Support!$C$3:$F$13,2,0)</f>
        <v>0</v>
      </c>
      <c r="CD17" s="6">
        <f>VLOOKUP(OfficeForms.Table[[#This Row],[If you are executing any of the compliance tasks mentioned before, please indicate how much time you spend on them on an average day]],[1]Support!$C$3:$F$13,3,0)</f>
        <v>0</v>
      </c>
      <c r="CE17" s="6">
        <f>VLOOKUP(OfficeForms.Table[[#This Row],[If you are executing any of the compliance tasks mentioned before, please indicate how much time you spend on them on an average day]],[1]Support!$C$3:$F$13,4,0)</f>
        <v>0</v>
      </c>
      <c r="CJ17"/>
    </row>
    <row r="18" spans="1:88" s="4" customFormat="1" ht="45" x14ac:dyDescent="0.25">
      <c r="A18" s="4">
        <v>17</v>
      </c>
      <c r="B18" s="5">
        <v>45601.174212962964</v>
      </c>
      <c r="C18" s="5">
        <v>45601.223680555559</v>
      </c>
      <c r="D18" s="4" t="s">
        <v>83</v>
      </c>
      <c r="E18" s="4" t="s">
        <v>92</v>
      </c>
      <c r="F18" s="4" t="s">
        <v>83</v>
      </c>
      <c r="G18" s="4" t="s">
        <v>83</v>
      </c>
      <c r="H18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18" s="4" t="s">
        <v>88</v>
      </c>
      <c r="J18" s="4" t="s">
        <v>83</v>
      </c>
      <c r="K18" s="4" t="s">
        <v>83</v>
      </c>
      <c r="L18" s="4" t="s">
        <v>83</v>
      </c>
      <c r="M18" s="4" t="s">
        <v>83</v>
      </c>
      <c r="N18" s="4" t="s">
        <v>83</v>
      </c>
      <c r="O18" s="4" t="s">
        <v>83</v>
      </c>
      <c r="P18" s="4" t="s">
        <v>83</v>
      </c>
      <c r="Q18" s="4" t="s">
        <v>83</v>
      </c>
      <c r="R18" s="4" t="s">
        <v>83</v>
      </c>
      <c r="S18" s="4" t="s">
        <v>83</v>
      </c>
      <c r="T18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18" s="4" t="s">
        <v>127</v>
      </c>
      <c r="V18" s="4" t="s">
        <v>110</v>
      </c>
      <c r="W18" s="4" t="s">
        <v>83</v>
      </c>
      <c r="X18" s="4" t="s">
        <v>83</v>
      </c>
      <c r="Y18" s="4" t="s">
        <v>83</v>
      </c>
      <c r="Z18" s="4" t="s">
        <v>83</v>
      </c>
      <c r="AA18" s="4" t="s">
        <v>83</v>
      </c>
      <c r="AB18" s="4" t="s">
        <v>83</v>
      </c>
      <c r="AC18" s="4" t="s">
        <v>104</v>
      </c>
      <c r="AD18" s="4" t="s">
        <v>104</v>
      </c>
      <c r="AE18" s="4" t="s">
        <v>83</v>
      </c>
      <c r="AF18" s="4" t="s">
        <v>83</v>
      </c>
      <c r="AG18" s="4" t="s">
        <v>83</v>
      </c>
      <c r="AH18" s="4" t="s">
        <v>83</v>
      </c>
      <c r="AI18" s="4" t="s">
        <v>85</v>
      </c>
      <c r="AJ18" s="4" t="s">
        <v>85</v>
      </c>
      <c r="AK18" s="4" t="s">
        <v>85</v>
      </c>
      <c r="AL18" s="4" t="s">
        <v>85</v>
      </c>
      <c r="AM18" s="4" t="s">
        <v>85</v>
      </c>
      <c r="AN18" s="4" t="s">
        <v>85</v>
      </c>
      <c r="AO18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18" s="4" t="s">
        <v>94</v>
      </c>
      <c r="AQ18" s="4" t="s">
        <v>83</v>
      </c>
      <c r="AR18" s="4" t="s">
        <v>83</v>
      </c>
      <c r="AS18" s="4" t="s">
        <v>83</v>
      </c>
      <c r="AT18" s="4" t="s">
        <v>83</v>
      </c>
      <c r="AU18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18" s="4" t="s">
        <v>107</v>
      </c>
      <c r="AW18" s="4" t="s">
        <v>83</v>
      </c>
      <c r="AX18" s="4" t="s">
        <v>83</v>
      </c>
      <c r="AY18" s="4" t="s">
        <v>83</v>
      </c>
      <c r="AZ18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18" s="4" t="s">
        <v>89</v>
      </c>
      <c r="BB18" s="4" t="s">
        <v>90</v>
      </c>
      <c r="BC18" s="4" t="s">
        <v>128</v>
      </c>
      <c r="BD18" s="4" t="s">
        <v>129</v>
      </c>
      <c r="BE18" s="4" t="s">
        <v>90</v>
      </c>
      <c r="BF18" s="4" t="s">
        <v>90</v>
      </c>
      <c r="BG18" s="4" t="s">
        <v>90</v>
      </c>
      <c r="BH18" s="4" t="s">
        <v>90</v>
      </c>
      <c r="BI18" s="4" t="s">
        <v>90</v>
      </c>
      <c r="BJ18" s="4" t="s">
        <v>90</v>
      </c>
      <c r="BK18" s="4" t="s">
        <v>90</v>
      </c>
      <c r="BL18" s="4" t="s">
        <v>90</v>
      </c>
      <c r="BM18" s="4" t="s">
        <v>90</v>
      </c>
      <c r="BN18" s="4" t="s">
        <v>90</v>
      </c>
      <c r="BO18" s="4" t="s">
        <v>90</v>
      </c>
      <c r="BP18" s="4" t="s">
        <v>90</v>
      </c>
      <c r="BQ18" s="6">
        <f>VLOOKUP(OfficeForms.Table[[#This Row],[If you are executing any of the freight tasks mentioned before, please indicate how much time you spend on them on an average day]],[1]Support!$C$3:$F$13,2,0)</f>
        <v>6.25E-2</v>
      </c>
      <c r="BR18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18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18" s="6">
        <f>VLOOKUP(OfficeForms.Table[[#This Row],[If you are executing any of the transport tasks mentioned before, please indicate how much time you spend on them on an average day]],[1]Support!$C$3:$F$13,2,0)</f>
        <v>0</v>
      </c>
      <c r="BU18" s="6">
        <f>VLOOKUP(OfficeForms.Table[[#This Row],[If you are executing any of the transport tasks mentioned before, please indicate how much time you spend on them on an average day]],[1]Support!$C$3:$F$13,3,0)</f>
        <v>0</v>
      </c>
      <c r="BV18" s="6">
        <f>VLOOKUP(OfficeForms.Table[[#This Row],[If you are executing any of the transport tasks mentioned before, please indicate how much time you spend on them on an average day]],[1]Support!$C$3:$F$13,4,0)</f>
        <v>0</v>
      </c>
      <c r="BW18" s="6">
        <f>VLOOKUP(OfficeForms.Table[[#This Row],[If you are executing any of the documentation tasks mentioned before, please indicate how much time you spend on them on an average day]],[1]Support!$C$3:$F$13,2,0)</f>
        <v>0</v>
      </c>
      <c r="BX18" s="6">
        <f>VLOOKUP(OfficeForms.Table[[#This Row],[If you are executing any of the documentation tasks mentioned before, please indicate how much time you spend on them on an average day]],[1]Support!$C$3:$F$13,3,0)</f>
        <v>0</v>
      </c>
      <c r="BY18" s="6">
        <f>VLOOKUP(OfficeForms.Table[[#This Row],[If you are executing any of the documentation tasks mentioned before, please indicate how much time you spend on them on an average day]],[1]Support!$C$3:$F$13,4,0)</f>
        <v>0</v>
      </c>
      <c r="BZ18" s="6">
        <f>VLOOKUP(OfficeForms.Table[[#This Row],[If you are executing any of the track and trace tasks mentioned before, please indicate how much time you spend on them on an average day]],[1]Support!$C$3:$F$13,2,0)</f>
        <v>0</v>
      </c>
      <c r="CA18" s="6">
        <f>VLOOKUP(OfficeForms.Table[[#This Row],[If you are executing any of the track and trace tasks mentioned before, please indicate how much time you spend on them on an average day]],[1]Support!$C$3:$F$13,3,0)</f>
        <v>0</v>
      </c>
      <c r="CB18" s="6">
        <f>VLOOKUP(OfficeForms.Table[[#This Row],[If you are executing any of the track and trace tasks mentioned before, please indicate how much time you spend on them on an average day]],[1]Support!$C$3:$F$13,4,0)</f>
        <v>0</v>
      </c>
      <c r="CC18" s="6">
        <f>VLOOKUP(OfficeForms.Table[[#This Row],[If you are executing any of the compliance tasks mentioned before, please indicate how much time you spend on them on an average day]],[1]Support!$C$3:$F$13,2,0)</f>
        <v>0</v>
      </c>
      <c r="CD18" s="6">
        <f>VLOOKUP(OfficeForms.Table[[#This Row],[If you are executing any of the compliance tasks mentioned before, please indicate how much time you spend on them on an average day]],[1]Support!$C$3:$F$13,3,0)</f>
        <v>0</v>
      </c>
      <c r="CE18" s="6">
        <f>VLOOKUP(OfficeForms.Table[[#This Row],[If you are executing any of the compliance tasks mentioned before, please indicate how much time you spend on them on an average day]],[1]Support!$C$3:$F$13,4,0)</f>
        <v>0</v>
      </c>
      <c r="CJ18"/>
    </row>
    <row r="19" spans="1:88" s="4" customFormat="1" ht="75" x14ac:dyDescent="0.25">
      <c r="A19" s="4">
        <v>18</v>
      </c>
      <c r="B19" s="5">
        <v>45601.176701388889</v>
      </c>
      <c r="C19" s="5">
        <v>45601.240752314814</v>
      </c>
      <c r="D19" s="4" t="s">
        <v>85</v>
      </c>
      <c r="E19" s="4" t="s">
        <v>85</v>
      </c>
      <c r="F19" s="4" t="s">
        <v>85</v>
      </c>
      <c r="G19" s="4" t="s">
        <v>85</v>
      </c>
      <c r="H19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19" s="4" t="s">
        <v>84</v>
      </c>
      <c r="J19" s="4" t="s">
        <v>92</v>
      </c>
      <c r="K19" s="4" t="s">
        <v>83</v>
      </c>
      <c r="L19" s="4" t="s">
        <v>92</v>
      </c>
      <c r="M19" s="4" t="s">
        <v>83</v>
      </c>
      <c r="N19" s="4" t="s">
        <v>83</v>
      </c>
      <c r="O19" s="4" t="s">
        <v>83</v>
      </c>
      <c r="P19" s="4" t="s">
        <v>92</v>
      </c>
      <c r="Q19" s="4" t="s">
        <v>92</v>
      </c>
      <c r="R19" s="4" t="s">
        <v>83</v>
      </c>
      <c r="S19" s="4" t="s">
        <v>92</v>
      </c>
      <c r="T19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19" s="4" t="s">
        <v>130</v>
      </c>
      <c r="V19" s="4" t="s">
        <v>103</v>
      </c>
      <c r="W19" s="4" t="s">
        <v>92</v>
      </c>
      <c r="X19" s="4" t="s">
        <v>92</v>
      </c>
      <c r="Y19" s="4" t="s">
        <v>92</v>
      </c>
      <c r="Z19" s="4" t="s">
        <v>92</v>
      </c>
      <c r="AA19" s="4" t="s">
        <v>83</v>
      </c>
      <c r="AB19" s="4" t="s">
        <v>83</v>
      </c>
      <c r="AC19" s="4" t="s">
        <v>83</v>
      </c>
      <c r="AD19" s="4" t="s">
        <v>83</v>
      </c>
      <c r="AE19" s="4" t="s">
        <v>92</v>
      </c>
      <c r="AF19" s="4" t="s">
        <v>83</v>
      </c>
      <c r="AG19" s="4" t="s">
        <v>92</v>
      </c>
      <c r="AH19" s="4" t="s">
        <v>83</v>
      </c>
      <c r="AI19" s="4" t="s">
        <v>83</v>
      </c>
      <c r="AJ19" s="4" t="s">
        <v>83</v>
      </c>
      <c r="AK19" s="4" t="s">
        <v>83</v>
      </c>
      <c r="AL19" s="4" t="s">
        <v>83</v>
      </c>
      <c r="AM19" s="4" t="s">
        <v>83</v>
      </c>
      <c r="AN19" s="4" t="s">
        <v>83</v>
      </c>
      <c r="AO19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19" s="4" t="s">
        <v>88</v>
      </c>
      <c r="AQ19" s="4" t="s">
        <v>92</v>
      </c>
      <c r="AR19" s="4" t="s">
        <v>83</v>
      </c>
      <c r="AS19" s="4" t="s">
        <v>83</v>
      </c>
      <c r="AT19" s="4" t="s">
        <v>83</v>
      </c>
      <c r="AU19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19" s="4" t="s">
        <v>88</v>
      </c>
      <c r="AW19" s="4" t="s">
        <v>85</v>
      </c>
      <c r="AX19" s="4" t="s">
        <v>85</v>
      </c>
      <c r="AY19" s="4" t="s">
        <v>83</v>
      </c>
      <c r="AZ19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19" s="4" t="s">
        <v>89</v>
      </c>
      <c r="BB19" s="4" t="s">
        <v>90</v>
      </c>
      <c r="BC19" s="4" t="s">
        <v>90</v>
      </c>
      <c r="BD19" s="4" t="s">
        <v>90</v>
      </c>
      <c r="BE19" s="4" t="s">
        <v>90</v>
      </c>
      <c r="BF19" s="4" t="s">
        <v>90</v>
      </c>
      <c r="BG19" s="4" t="s">
        <v>90</v>
      </c>
      <c r="BH19" s="4" t="s">
        <v>90</v>
      </c>
      <c r="BI19" s="4" t="s">
        <v>90</v>
      </c>
      <c r="BJ19" s="4" t="s">
        <v>90</v>
      </c>
      <c r="BK19" s="4" t="s">
        <v>90</v>
      </c>
      <c r="BL19" s="4" t="s">
        <v>90</v>
      </c>
      <c r="BM19" s="4" t="s">
        <v>90</v>
      </c>
      <c r="BN19" s="4" t="s">
        <v>90</v>
      </c>
      <c r="BO19" s="4" t="s">
        <v>90</v>
      </c>
      <c r="BP19" s="4" t="s">
        <v>117</v>
      </c>
      <c r="BQ19" s="6">
        <f>VLOOKUP(OfficeForms.Table[[#This Row],[If you are executing any of the freight tasks mentioned before, please indicate how much time you spend on them on an average day]],[1]Support!$C$3:$F$13,2,0)</f>
        <v>0</v>
      </c>
      <c r="BR19" s="6">
        <f>VLOOKUP(OfficeForms.Table[[#This Row],[If you are executing any of the freight tasks mentioned before, please indicate how much time you spend on them on an average day]],[1]Support!$C$3:$F$13,3,0)</f>
        <v>0</v>
      </c>
      <c r="BS19" s="6">
        <f>VLOOKUP(OfficeForms.Table[[#This Row],[If you are executing any of the freight tasks mentioned before, please indicate how much time you spend on them on an average day]],[1]Support!$C$3:$F$13,4,0)</f>
        <v>0</v>
      </c>
      <c r="BT19" s="6">
        <f>VLOOKUP(OfficeForms.Table[[#This Row],[If you are executing any of the transport tasks mentioned before, please indicate how much time you spend on them on an average day]],[1]Support!$C$3:$F$13,2,0)</f>
        <v>1</v>
      </c>
      <c r="BU19" s="6">
        <f>VLOOKUP(OfficeForms.Table[[#This Row],[If you are executing any of the transport tasks mentioned before, please indicate how much time you spend on them on an average day]],[1]Support!$C$3:$F$13,3,0)</f>
        <v>0.75</v>
      </c>
      <c r="BV19" s="6">
        <f>VLOOKUP(OfficeForms.Table[[#This Row],[If you are executing any of the transport tasks mentioned before, please indicate how much time you spend on them on an average day]],[1]Support!$C$3:$F$13,4,0)</f>
        <v>0.875</v>
      </c>
      <c r="BW19" s="6">
        <f>VLOOKUP(OfficeForms.Table[[#This Row],[If you are executing any of the documentation tasks mentioned before, please indicate how much time you spend on them on an average day]],[1]Support!$C$3:$F$13,2,0)</f>
        <v>6.25E-2</v>
      </c>
      <c r="BX19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19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19" s="6">
        <f>VLOOKUP(OfficeForms.Table[[#This Row],[If you are executing any of the track and trace tasks mentioned before, please indicate how much time you spend on them on an average day]],[1]Support!$C$3:$F$13,2,0)</f>
        <v>6.25E-2</v>
      </c>
      <c r="CA19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19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19" s="6">
        <f>VLOOKUP(OfficeForms.Table[[#This Row],[If you are executing any of the compliance tasks mentioned before, please indicate how much time you spend on them on an average day]],[1]Support!$C$3:$F$13,2,0)</f>
        <v>0</v>
      </c>
      <c r="CD19" s="6">
        <f>VLOOKUP(OfficeForms.Table[[#This Row],[If you are executing any of the compliance tasks mentioned before, please indicate how much time you spend on them on an average day]],[1]Support!$C$3:$F$13,3,0)</f>
        <v>0</v>
      </c>
      <c r="CE19" s="6">
        <f>VLOOKUP(OfficeForms.Table[[#This Row],[If you are executing any of the compliance tasks mentioned before, please indicate how much time you spend on them on an average day]],[1]Support!$C$3:$F$13,4,0)</f>
        <v>0</v>
      </c>
      <c r="CJ19"/>
    </row>
    <row r="20" spans="1:88" s="4" customFormat="1" ht="45" x14ac:dyDescent="0.25">
      <c r="A20" s="4">
        <v>19</v>
      </c>
      <c r="B20" s="5">
        <v>45601.276273148149</v>
      </c>
      <c r="C20" s="5">
        <v>45601.300428240742</v>
      </c>
      <c r="D20" s="4" t="s">
        <v>85</v>
      </c>
      <c r="E20" s="4" t="s">
        <v>85</v>
      </c>
      <c r="F20" s="4" t="s">
        <v>85</v>
      </c>
      <c r="G20" s="4" t="s">
        <v>85</v>
      </c>
      <c r="H20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0" s="4" t="s">
        <v>84</v>
      </c>
      <c r="J20" s="4" t="s">
        <v>85</v>
      </c>
      <c r="K20" s="4" t="s">
        <v>85</v>
      </c>
      <c r="L20" s="4" t="s">
        <v>92</v>
      </c>
      <c r="M20" s="4" t="s">
        <v>85</v>
      </c>
      <c r="N20" s="4" t="s">
        <v>85</v>
      </c>
      <c r="O20" s="4" t="s">
        <v>85</v>
      </c>
      <c r="P20" s="4" t="s">
        <v>92</v>
      </c>
      <c r="Q20" s="4" t="s">
        <v>85</v>
      </c>
      <c r="R20" s="4" t="s">
        <v>85</v>
      </c>
      <c r="S20" s="4" t="s">
        <v>92</v>
      </c>
      <c r="T20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0" s="4" t="s">
        <v>131</v>
      </c>
      <c r="V20" s="4" t="s">
        <v>95</v>
      </c>
      <c r="W20" s="4" t="s">
        <v>92</v>
      </c>
      <c r="X20" s="4" t="s">
        <v>92</v>
      </c>
      <c r="Y20" s="4" t="s">
        <v>92</v>
      </c>
      <c r="Z20" s="4" t="s">
        <v>92</v>
      </c>
      <c r="AA20" s="4" t="s">
        <v>92</v>
      </c>
      <c r="AB20" s="4" t="s">
        <v>85</v>
      </c>
      <c r="AC20" s="4" t="s">
        <v>85</v>
      </c>
      <c r="AD20" s="4" t="s">
        <v>85</v>
      </c>
      <c r="AE20" s="4" t="s">
        <v>92</v>
      </c>
      <c r="AF20" s="4" t="s">
        <v>85</v>
      </c>
      <c r="AG20" s="4" t="s">
        <v>92</v>
      </c>
      <c r="AH20" s="4" t="s">
        <v>85</v>
      </c>
      <c r="AI20" s="4" t="s">
        <v>85</v>
      </c>
      <c r="AJ20" s="4" t="s">
        <v>85</v>
      </c>
      <c r="AK20" s="4" t="s">
        <v>85</v>
      </c>
      <c r="AL20" s="4" t="s">
        <v>85</v>
      </c>
      <c r="AM20" s="4" t="s">
        <v>85</v>
      </c>
      <c r="AN20" s="4" t="s">
        <v>85</v>
      </c>
      <c r="AO20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0" s="4" t="s">
        <v>114</v>
      </c>
      <c r="AQ20" s="4" t="s">
        <v>85</v>
      </c>
      <c r="AR20" s="4" t="s">
        <v>85</v>
      </c>
      <c r="AS20" s="4" t="s">
        <v>85</v>
      </c>
      <c r="AT20" s="4" t="s">
        <v>85</v>
      </c>
      <c r="AU20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20" s="4" t="s">
        <v>88</v>
      </c>
      <c r="AW20" s="4" t="s">
        <v>85</v>
      </c>
      <c r="AX20" s="4" t="s">
        <v>85</v>
      </c>
      <c r="AY20" s="4" t="s">
        <v>85</v>
      </c>
      <c r="AZ20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20" s="4" t="s">
        <v>89</v>
      </c>
      <c r="BB20" s="4" t="s">
        <v>90</v>
      </c>
      <c r="BC20" s="4" t="s">
        <v>128</v>
      </c>
      <c r="BD20" s="4" t="s">
        <v>90</v>
      </c>
      <c r="BE20" s="4" t="s">
        <v>90</v>
      </c>
      <c r="BF20" s="4" t="s">
        <v>90</v>
      </c>
      <c r="BG20" s="4" t="s">
        <v>90</v>
      </c>
      <c r="BH20" s="4" t="s">
        <v>90</v>
      </c>
      <c r="BI20" s="4" t="s">
        <v>90</v>
      </c>
      <c r="BJ20" s="4" t="s">
        <v>90</v>
      </c>
      <c r="BK20" s="4" t="s">
        <v>90</v>
      </c>
      <c r="BL20" s="4" t="s">
        <v>90</v>
      </c>
      <c r="BM20" s="4" t="s">
        <v>90</v>
      </c>
      <c r="BN20" s="4" t="s">
        <v>90</v>
      </c>
      <c r="BO20" s="4" t="s">
        <v>90</v>
      </c>
      <c r="BP20" s="4" t="s">
        <v>132</v>
      </c>
      <c r="BQ20" s="6">
        <f>VLOOKUP(OfficeForms.Table[[#This Row],[If you are executing any of the freight tasks mentioned before, please indicate how much time you spend on them on an average day]],[1]Support!$C$3:$F$13,2,0)</f>
        <v>0</v>
      </c>
      <c r="BR20" s="6">
        <f>VLOOKUP(OfficeForms.Table[[#This Row],[If you are executing any of the freight tasks mentioned before, please indicate how much time you spend on them on an average day]],[1]Support!$C$3:$F$13,3,0)</f>
        <v>0</v>
      </c>
      <c r="BS20" s="6">
        <f>VLOOKUP(OfficeForms.Table[[#This Row],[If you are executing any of the freight tasks mentioned before, please indicate how much time you spend on them on an average day]],[1]Support!$C$3:$F$13,4,0)</f>
        <v>0</v>
      </c>
      <c r="BT20" s="6">
        <f>VLOOKUP(OfficeForms.Table[[#This Row],[If you are executing any of the transport tasks mentioned before, please indicate how much time you spend on them on an average day]],[1]Support!$C$3:$F$13,2,0)</f>
        <v>0.25</v>
      </c>
      <c r="BU20" s="6">
        <f>VLOOKUP(OfficeForms.Table[[#This Row],[If you are executing any of the transport tasks mentioned before, please indicate how much time you spend on them on an average day]],[1]Support!$C$3:$F$13,3,0)</f>
        <v>0.25</v>
      </c>
      <c r="BV20" s="6">
        <f>VLOOKUP(OfficeForms.Table[[#This Row],[If you are executing any of the transport tasks mentioned before, please indicate how much time you spend on them on an average day]],[1]Support!$C$3:$F$13,4,0)</f>
        <v>0.25</v>
      </c>
      <c r="BW20" s="6">
        <f>VLOOKUP(OfficeForms.Table[[#This Row],[If you are executing any of the documentation tasks mentioned before, please indicate how much time you spend on them on an average day]],[1]Support!$C$3:$F$13,2,0)</f>
        <v>0.5</v>
      </c>
      <c r="BX20" s="6">
        <f>VLOOKUP(OfficeForms.Table[[#This Row],[If you are executing any of the documentation tasks mentioned before, please indicate how much time you spend on them on an average day]],[1]Support!$C$3:$F$13,3,0)</f>
        <v>0.25</v>
      </c>
      <c r="BY20" s="6">
        <f>VLOOKUP(OfficeForms.Table[[#This Row],[If you are executing any of the documentation tasks mentioned before, please indicate how much time you spend on them on an average day]],[1]Support!$C$3:$F$13,4,0)</f>
        <v>0.375</v>
      </c>
      <c r="BZ20" s="6">
        <f>VLOOKUP(OfficeForms.Table[[#This Row],[If you are executing any of the track and trace tasks mentioned before, please indicate how much time you spend on them on an average day]],[1]Support!$C$3:$F$13,2,0)</f>
        <v>6.25E-2</v>
      </c>
      <c r="CA20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0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0" s="6">
        <f>VLOOKUP(OfficeForms.Table[[#This Row],[If you are executing any of the compliance tasks mentioned before, please indicate how much time you spend on them on an average day]],[1]Support!$C$3:$F$13,2,0)</f>
        <v>0</v>
      </c>
      <c r="CD20" s="6">
        <f>VLOOKUP(OfficeForms.Table[[#This Row],[If you are executing any of the compliance tasks mentioned before, please indicate how much time you spend on them on an average day]],[1]Support!$C$3:$F$13,3,0)</f>
        <v>0</v>
      </c>
      <c r="CE20" s="6">
        <f>VLOOKUP(OfficeForms.Table[[#This Row],[If you are executing any of the compliance tasks mentioned before, please indicate how much time you spend on them on an average day]],[1]Support!$C$3:$F$13,4,0)</f>
        <v>0</v>
      </c>
      <c r="CJ20"/>
    </row>
    <row r="21" spans="1:88" s="4" customFormat="1" ht="45" x14ac:dyDescent="0.25">
      <c r="A21" s="4">
        <v>20</v>
      </c>
      <c r="B21" s="5">
        <v>45601.303611111114</v>
      </c>
      <c r="C21" s="5">
        <v>45601.318912037037</v>
      </c>
      <c r="D21" s="4" t="s">
        <v>85</v>
      </c>
      <c r="E21" s="4" t="s">
        <v>85</v>
      </c>
      <c r="F21" s="4" t="s">
        <v>85</v>
      </c>
      <c r="G21" s="4" t="s">
        <v>85</v>
      </c>
      <c r="H21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1" s="4" t="s">
        <v>84</v>
      </c>
      <c r="J21" s="4" t="s">
        <v>85</v>
      </c>
      <c r="K21" s="4" t="s">
        <v>85</v>
      </c>
      <c r="L21" s="4" t="s">
        <v>92</v>
      </c>
      <c r="M21" s="4" t="s">
        <v>85</v>
      </c>
      <c r="N21" s="4" t="s">
        <v>85</v>
      </c>
      <c r="O21" s="4" t="s">
        <v>85</v>
      </c>
      <c r="P21" s="4" t="s">
        <v>92</v>
      </c>
      <c r="Q21" s="4" t="s">
        <v>85</v>
      </c>
      <c r="R21" s="4" t="s">
        <v>85</v>
      </c>
      <c r="S21" s="4" t="s">
        <v>92</v>
      </c>
      <c r="T21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1" s="4" t="s">
        <v>133</v>
      </c>
      <c r="V21" s="4" t="s">
        <v>114</v>
      </c>
      <c r="W21" s="4" t="s">
        <v>92</v>
      </c>
      <c r="X21" s="4" t="s">
        <v>92</v>
      </c>
      <c r="Y21" s="4" t="s">
        <v>92</v>
      </c>
      <c r="Z21" s="4" t="s">
        <v>92</v>
      </c>
      <c r="AA21" s="4" t="s">
        <v>92</v>
      </c>
      <c r="AB21" s="4" t="s">
        <v>85</v>
      </c>
      <c r="AC21" s="4" t="s">
        <v>85</v>
      </c>
      <c r="AD21" s="4" t="s">
        <v>85</v>
      </c>
      <c r="AE21" s="4" t="s">
        <v>92</v>
      </c>
      <c r="AF21" s="4" t="s">
        <v>85</v>
      </c>
      <c r="AG21" s="4" t="s">
        <v>92</v>
      </c>
      <c r="AH21" s="4" t="s">
        <v>85</v>
      </c>
      <c r="AI21" s="4" t="s">
        <v>85</v>
      </c>
      <c r="AJ21" s="4" t="s">
        <v>85</v>
      </c>
      <c r="AK21" s="4" t="s">
        <v>85</v>
      </c>
      <c r="AL21" s="4" t="s">
        <v>85</v>
      </c>
      <c r="AM21" s="4" t="s">
        <v>85</v>
      </c>
      <c r="AN21" s="4" t="s">
        <v>85</v>
      </c>
      <c r="AO21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1" s="4" t="s">
        <v>114</v>
      </c>
      <c r="AQ21" s="4" t="s">
        <v>92</v>
      </c>
      <c r="AR21" s="4" t="s">
        <v>85</v>
      </c>
      <c r="AS21" s="4" t="s">
        <v>85</v>
      </c>
      <c r="AT21" s="4" t="s">
        <v>85</v>
      </c>
      <c r="AU21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1" s="4" t="s">
        <v>87</v>
      </c>
      <c r="AW21" s="4" t="s">
        <v>85</v>
      </c>
      <c r="AX21" s="4" t="s">
        <v>85</v>
      </c>
      <c r="AY21" s="4" t="s">
        <v>85</v>
      </c>
      <c r="AZ21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21" s="4" t="s">
        <v>89</v>
      </c>
      <c r="BB21" s="4" t="s">
        <v>90</v>
      </c>
      <c r="BC21" s="4" t="s">
        <v>128</v>
      </c>
      <c r="BD21" s="4" t="s">
        <v>90</v>
      </c>
      <c r="BE21" s="4" t="s">
        <v>90</v>
      </c>
      <c r="BF21" s="4" t="s">
        <v>90</v>
      </c>
      <c r="BG21" s="4" t="s">
        <v>90</v>
      </c>
      <c r="BH21" s="4" t="s">
        <v>90</v>
      </c>
      <c r="BI21" s="4" t="s">
        <v>90</v>
      </c>
      <c r="BJ21" s="4" t="s">
        <v>90</v>
      </c>
      <c r="BK21" s="4" t="s">
        <v>90</v>
      </c>
      <c r="BL21" s="4" t="s">
        <v>90</v>
      </c>
      <c r="BM21" s="4" t="s">
        <v>90</v>
      </c>
      <c r="BN21" s="4" t="s">
        <v>90</v>
      </c>
      <c r="BO21" s="4" t="s">
        <v>90</v>
      </c>
      <c r="BP21" s="4" t="s">
        <v>97</v>
      </c>
      <c r="BQ21" s="6">
        <f>VLOOKUP(OfficeForms.Table[[#This Row],[If you are executing any of the freight tasks mentioned before, please indicate how much time you spend on them on an average day]],[1]Support!$C$3:$F$13,2,0)</f>
        <v>0</v>
      </c>
      <c r="BR21" s="6">
        <f>VLOOKUP(OfficeForms.Table[[#This Row],[If you are executing any of the freight tasks mentioned before, please indicate how much time you spend on them on an average day]],[1]Support!$C$3:$F$13,3,0)</f>
        <v>0</v>
      </c>
      <c r="BS21" s="6">
        <f>VLOOKUP(OfficeForms.Table[[#This Row],[If you are executing any of the freight tasks mentioned before, please indicate how much time you spend on them on an average day]],[1]Support!$C$3:$F$13,4,0)</f>
        <v>0</v>
      </c>
      <c r="BT21" s="6">
        <f>VLOOKUP(OfficeForms.Table[[#This Row],[If you are executing any of the transport tasks mentioned before, please indicate how much time you spend on them on an average day]],[1]Support!$C$3:$F$13,2,0)</f>
        <v>0.5</v>
      </c>
      <c r="BU21" s="6">
        <f>VLOOKUP(OfficeForms.Table[[#This Row],[If you are executing any of the transport tasks mentioned before, please indicate how much time you spend on them on an average day]],[1]Support!$C$3:$F$13,3,0)</f>
        <v>0.25</v>
      </c>
      <c r="BV21" s="6">
        <f>VLOOKUP(OfficeForms.Table[[#This Row],[If you are executing any of the transport tasks mentioned before, please indicate how much time you spend on them on an average day]],[1]Support!$C$3:$F$13,4,0)</f>
        <v>0.375</v>
      </c>
      <c r="BW21" s="6">
        <f>VLOOKUP(OfficeForms.Table[[#This Row],[If you are executing any of the documentation tasks mentioned before, please indicate how much time you spend on them on an average day]],[1]Support!$C$3:$F$13,2,0)</f>
        <v>0.5</v>
      </c>
      <c r="BX21" s="6">
        <f>VLOOKUP(OfficeForms.Table[[#This Row],[If you are executing any of the documentation tasks mentioned before, please indicate how much time you spend on them on an average day]],[1]Support!$C$3:$F$13,3,0)</f>
        <v>0.25</v>
      </c>
      <c r="BY21" s="6">
        <f>VLOOKUP(OfficeForms.Table[[#This Row],[If you are executing any of the documentation tasks mentioned before, please indicate how much time you spend on them on an average day]],[1]Support!$C$3:$F$13,4,0)</f>
        <v>0.375</v>
      </c>
      <c r="BZ21" s="6">
        <f>VLOOKUP(OfficeForms.Table[[#This Row],[If you are executing any of the track and trace tasks mentioned before, please indicate how much time you spend on them on an average day]],[1]Support!$C$3:$F$13,2,0)</f>
        <v>0.125</v>
      </c>
      <c r="CA21" s="6">
        <f>VLOOKUP(OfficeForms.Table[[#This Row],[If you are executing any of the track and trace tasks mentioned before, please indicate how much time you spend on them on an average day]],[1]Support!$C$3:$F$13,3,0)</f>
        <v>0.125</v>
      </c>
      <c r="CB21" s="6">
        <f>VLOOKUP(OfficeForms.Table[[#This Row],[If you are executing any of the track and trace tasks mentioned before, please indicate how much time you spend on them on an average day]],[1]Support!$C$3:$F$13,4,0)</f>
        <v>0.125</v>
      </c>
      <c r="CC21" s="6">
        <f>VLOOKUP(OfficeForms.Table[[#This Row],[If you are executing any of the compliance tasks mentioned before, please indicate how much time you spend on them on an average day]],[1]Support!$C$3:$F$13,2,0)</f>
        <v>0</v>
      </c>
      <c r="CD21" s="6">
        <f>VLOOKUP(OfficeForms.Table[[#This Row],[If you are executing any of the compliance tasks mentioned before, please indicate how much time you spend on them on an average day]],[1]Support!$C$3:$F$13,3,0)</f>
        <v>0</v>
      </c>
      <c r="CE21" s="6">
        <f>VLOOKUP(OfficeForms.Table[[#This Row],[If you are executing any of the compliance tasks mentioned before, please indicate how much time you spend on them on an average day]],[1]Support!$C$3:$F$13,4,0)</f>
        <v>0</v>
      </c>
      <c r="CJ21"/>
    </row>
    <row r="22" spans="1:88" s="4" customFormat="1" ht="60" x14ac:dyDescent="0.25">
      <c r="A22" s="4">
        <v>21</v>
      </c>
      <c r="B22" s="5">
        <v>45601.334756944445</v>
      </c>
      <c r="C22" s="5">
        <v>45601.344942129632</v>
      </c>
      <c r="D22" s="4" t="s">
        <v>92</v>
      </c>
      <c r="E22" s="4" t="s">
        <v>92</v>
      </c>
      <c r="F22" s="4" t="s">
        <v>83</v>
      </c>
      <c r="G22" s="4" t="s">
        <v>92</v>
      </c>
      <c r="H22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22" s="4" t="s">
        <v>95</v>
      </c>
      <c r="J22" s="4" t="s">
        <v>83</v>
      </c>
      <c r="K22" s="4" t="s">
        <v>92</v>
      </c>
      <c r="L22" s="4" t="s">
        <v>92</v>
      </c>
      <c r="M22" s="4" t="s">
        <v>92</v>
      </c>
      <c r="N22" s="4" t="s">
        <v>92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2" s="4" t="s">
        <v>134</v>
      </c>
      <c r="V22" s="4" t="s">
        <v>135</v>
      </c>
      <c r="W22" s="4" t="s">
        <v>92</v>
      </c>
      <c r="X22" s="4" t="s">
        <v>92</v>
      </c>
      <c r="Y22" s="4" t="s">
        <v>83</v>
      </c>
      <c r="Z22" s="4" t="s">
        <v>83</v>
      </c>
      <c r="AA22" s="4" t="s">
        <v>92</v>
      </c>
      <c r="AB22" s="4" t="s">
        <v>92</v>
      </c>
      <c r="AC22" s="4" t="s">
        <v>92</v>
      </c>
      <c r="AD22" s="4" t="s">
        <v>92</v>
      </c>
      <c r="AE22" s="4" t="s">
        <v>92</v>
      </c>
      <c r="AF22" s="4" t="s">
        <v>92</v>
      </c>
      <c r="AG22" s="4" t="s">
        <v>83</v>
      </c>
      <c r="AH22" s="4" t="s">
        <v>92</v>
      </c>
      <c r="AI22" s="4" t="s">
        <v>92</v>
      </c>
      <c r="AJ22" s="4" t="s">
        <v>92</v>
      </c>
      <c r="AK22" s="4" t="s">
        <v>83</v>
      </c>
      <c r="AL22" s="4" t="s">
        <v>83</v>
      </c>
      <c r="AM22" s="4" t="s">
        <v>104</v>
      </c>
      <c r="AN22" s="4" t="s">
        <v>83</v>
      </c>
      <c r="AO22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2" s="4" t="s">
        <v>87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2" s="4" t="s">
        <v>87</v>
      </c>
      <c r="AW22" s="4" t="s">
        <v>92</v>
      </c>
      <c r="AX22" s="4" t="s">
        <v>92</v>
      </c>
      <c r="AY22" s="4" t="s">
        <v>92</v>
      </c>
      <c r="AZ22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2" s="4" t="s">
        <v>87</v>
      </c>
      <c r="BB22" s="4" t="s">
        <v>90</v>
      </c>
      <c r="BC22" s="4" t="s">
        <v>100</v>
      </c>
      <c r="BD22" s="4" t="s">
        <v>90</v>
      </c>
      <c r="BE22" s="4" t="s">
        <v>91</v>
      </c>
      <c r="BF22" s="4" t="s">
        <v>136</v>
      </c>
      <c r="BG22" s="4" t="s">
        <v>117</v>
      </c>
      <c r="BH22" s="4" t="s">
        <v>90</v>
      </c>
      <c r="BI22" s="4" t="s">
        <v>137</v>
      </c>
      <c r="BJ22" s="4" t="s">
        <v>117</v>
      </c>
      <c r="BK22" s="4" t="s">
        <v>100</v>
      </c>
      <c r="BL22" s="4" t="s">
        <v>100</v>
      </c>
      <c r="BM22" s="4" t="s">
        <v>100</v>
      </c>
      <c r="BN22" s="4" t="s">
        <v>117</v>
      </c>
      <c r="BO22" s="4" t="s">
        <v>100</v>
      </c>
      <c r="BP22" s="4" t="s">
        <v>100</v>
      </c>
      <c r="BQ22" s="6">
        <f>VLOOKUP(OfficeForms.Table[[#This Row],[If you are executing any of the freight tasks mentioned before, please indicate how much time you spend on them on an average day]],[1]Support!$C$3:$F$13,2,0)</f>
        <v>0.25</v>
      </c>
      <c r="BR22" s="6">
        <f>VLOOKUP(OfficeForms.Table[[#This Row],[If you are executing any of the freight tasks mentioned before, please indicate how much time you spend on them on an average day]],[1]Support!$C$3:$F$13,3,0)</f>
        <v>0.25</v>
      </c>
      <c r="BS22" s="6">
        <f>VLOOKUP(OfficeForms.Table[[#This Row],[If you are executing any of the freight tasks mentioned before, please indicate how much time you spend on them on an average day]],[1]Support!$C$3:$F$13,4,0)</f>
        <v>0.25</v>
      </c>
      <c r="BT22" s="6">
        <f>VLOOKUP(OfficeForms.Table[[#This Row],[If you are executing any of the transport tasks mentioned before, please indicate how much time you spend on them on an average day]],[1]Support!$C$3:$F$13,2,0)</f>
        <v>0.75</v>
      </c>
      <c r="BU22" s="6">
        <f>VLOOKUP(OfficeForms.Table[[#This Row],[If you are executing any of the transport tasks mentioned before, please indicate how much time you spend on them on an average day]],[1]Support!$C$3:$F$13,3,0)</f>
        <v>0.5</v>
      </c>
      <c r="BV22" s="6">
        <f>VLOOKUP(OfficeForms.Table[[#This Row],[If you are executing any of the transport tasks mentioned before, please indicate how much time you spend on them on an average day]],[1]Support!$C$3:$F$13,4,0)</f>
        <v>0.625</v>
      </c>
      <c r="BW22" s="6">
        <f>VLOOKUP(OfficeForms.Table[[#This Row],[If you are executing any of the documentation tasks mentioned before, please indicate how much time you spend on them on an average day]],[1]Support!$C$3:$F$13,2,0)</f>
        <v>0.125</v>
      </c>
      <c r="BX22" s="6">
        <f>VLOOKUP(OfficeForms.Table[[#This Row],[If you are executing any of the documentation tasks mentioned before, please indicate how much time you spend on them on an average day]],[1]Support!$C$3:$F$13,3,0)</f>
        <v>0.125</v>
      </c>
      <c r="BY22" s="6">
        <f>VLOOKUP(OfficeForms.Table[[#This Row],[If you are executing any of the documentation tasks mentioned before, please indicate how much time you spend on them on an average day]],[1]Support!$C$3:$F$13,4,0)</f>
        <v>0.125</v>
      </c>
      <c r="BZ22" s="6">
        <f>VLOOKUP(OfficeForms.Table[[#This Row],[If you are executing any of the track and trace tasks mentioned before, please indicate how much time you spend on them on an average day]],[1]Support!$C$3:$F$13,2,0)</f>
        <v>0.125</v>
      </c>
      <c r="CA22" s="6">
        <f>VLOOKUP(OfficeForms.Table[[#This Row],[If you are executing any of the track and trace tasks mentioned before, please indicate how much time you spend on them on an average day]],[1]Support!$C$3:$F$13,3,0)</f>
        <v>0.125</v>
      </c>
      <c r="CB22" s="6">
        <f>VLOOKUP(OfficeForms.Table[[#This Row],[If you are executing any of the track and trace tasks mentioned before, please indicate how much time you spend on them on an average day]],[1]Support!$C$3:$F$13,4,0)</f>
        <v>0.125</v>
      </c>
      <c r="CC22" s="6">
        <f>VLOOKUP(OfficeForms.Table[[#This Row],[If you are executing any of the compliance tasks mentioned before, please indicate how much time you spend on them on an average day]],[1]Support!$C$3:$F$13,2,0)</f>
        <v>0.125</v>
      </c>
      <c r="CD22" s="6">
        <f>VLOOKUP(OfficeForms.Table[[#This Row],[If you are executing any of the compliance tasks mentioned before, please indicate how much time you spend on them on an average day]],[1]Support!$C$3:$F$13,3,0)</f>
        <v>0.125</v>
      </c>
      <c r="CE22" s="6">
        <f>VLOOKUP(OfficeForms.Table[[#This Row],[If you are executing any of the compliance tasks mentioned before, please indicate how much time you spend on them on an average day]],[1]Support!$C$3:$F$13,4,0)</f>
        <v>0.125</v>
      </c>
      <c r="CJ22"/>
    </row>
    <row r="23" spans="1:88" s="4" customFormat="1" ht="60" x14ac:dyDescent="0.25">
      <c r="A23" s="4">
        <v>22</v>
      </c>
      <c r="B23" s="5">
        <v>45608.166122685187</v>
      </c>
      <c r="C23" s="5">
        <v>45608.183449074073</v>
      </c>
      <c r="D23" s="4" t="s">
        <v>92</v>
      </c>
      <c r="E23" s="4" t="s">
        <v>92</v>
      </c>
      <c r="F23" s="4" t="s">
        <v>92</v>
      </c>
      <c r="G23" s="4" t="s">
        <v>85</v>
      </c>
      <c r="H23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23" s="4" t="s">
        <v>95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83</v>
      </c>
      <c r="P23" s="4" t="s">
        <v>92</v>
      </c>
      <c r="Q23" s="4" t="s">
        <v>83</v>
      </c>
      <c r="R23" s="4" t="s">
        <v>98</v>
      </c>
      <c r="S23" s="4" t="s">
        <v>92</v>
      </c>
      <c r="T23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3" s="4" t="s">
        <v>138</v>
      </c>
      <c r="V23" s="4" t="s">
        <v>88</v>
      </c>
      <c r="W23" s="4" t="s">
        <v>92</v>
      </c>
      <c r="X23" s="4" t="s">
        <v>83</v>
      </c>
      <c r="Y23" s="4" t="s">
        <v>92</v>
      </c>
      <c r="Z23" s="4" t="s">
        <v>92</v>
      </c>
      <c r="AA23" s="4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83</v>
      </c>
      <c r="AG23" s="4" t="s">
        <v>92</v>
      </c>
      <c r="AH23" s="4" t="s">
        <v>98</v>
      </c>
      <c r="AI23" s="4" t="s">
        <v>98</v>
      </c>
      <c r="AJ23" s="4" t="s">
        <v>98</v>
      </c>
      <c r="AK23" s="4" t="s">
        <v>98</v>
      </c>
      <c r="AL23" s="4" t="s">
        <v>98</v>
      </c>
      <c r="AM23" s="4" t="s">
        <v>98</v>
      </c>
      <c r="AN23" s="4" t="s">
        <v>83</v>
      </c>
      <c r="AO23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3" s="4" t="s">
        <v>87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3" s="4" t="s">
        <v>88</v>
      </c>
      <c r="AW23" s="4" t="s">
        <v>92</v>
      </c>
      <c r="AX23" s="4" t="s">
        <v>92</v>
      </c>
      <c r="AY23" s="4" t="s">
        <v>92</v>
      </c>
      <c r="AZ23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3" s="4" t="s">
        <v>87</v>
      </c>
      <c r="BB23" s="4" t="s">
        <v>139</v>
      </c>
      <c r="BC23" s="4" t="s">
        <v>90</v>
      </c>
      <c r="BD23" s="4" t="s">
        <v>128</v>
      </c>
      <c r="BE23" s="4" t="s">
        <v>128</v>
      </c>
      <c r="BF23" s="4" t="s">
        <v>140</v>
      </c>
      <c r="BG23" s="4" t="s">
        <v>117</v>
      </c>
      <c r="BH23" s="4" t="s">
        <v>128</v>
      </c>
      <c r="BI23" s="4" t="s">
        <v>128</v>
      </c>
      <c r="BJ23" s="4" t="s">
        <v>117</v>
      </c>
      <c r="BK23" s="4" t="s">
        <v>141</v>
      </c>
      <c r="BL23" s="4" t="s">
        <v>142</v>
      </c>
      <c r="BM23" s="4" t="s">
        <v>117</v>
      </c>
      <c r="BN23" s="4" t="s">
        <v>90</v>
      </c>
      <c r="BO23" s="4" t="s">
        <v>90</v>
      </c>
      <c r="BP23" s="4" t="s">
        <v>141</v>
      </c>
      <c r="BQ23" s="6">
        <f>VLOOKUP(OfficeForms.Table[[#This Row],[If you are executing any of the freight tasks mentioned before, please indicate how much time you spend on them on an average day]],[1]Support!$C$3:$F$13,2,0)</f>
        <v>0.25</v>
      </c>
      <c r="BR23" s="6">
        <f>VLOOKUP(OfficeForms.Table[[#This Row],[If you are executing any of the freight tasks mentioned before, please indicate how much time you spend on them on an average day]],[1]Support!$C$3:$F$13,3,0)</f>
        <v>0.25</v>
      </c>
      <c r="BS23" s="6">
        <f>VLOOKUP(OfficeForms.Table[[#This Row],[If you are executing any of the freight tasks mentioned before, please indicate how much time you spend on them on an average day]],[1]Support!$C$3:$F$13,4,0)</f>
        <v>0.25</v>
      </c>
      <c r="BT23" s="6">
        <f>VLOOKUP(OfficeForms.Table[[#This Row],[If you are executing any of the transport tasks mentioned before, please indicate how much time you spend on them on an average day]],[1]Support!$C$3:$F$13,2,0)</f>
        <v>6.25E-2</v>
      </c>
      <c r="BU23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23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23" s="6">
        <f>VLOOKUP(OfficeForms.Table[[#This Row],[If you are executing any of the documentation tasks mentioned before, please indicate how much time you spend on them on an average day]],[1]Support!$C$3:$F$13,2,0)</f>
        <v>0.125</v>
      </c>
      <c r="BX23" s="6">
        <f>VLOOKUP(OfficeForms.Table[[#This Row],[If you are executing any of the documentation tasks mentioned before, please indicate how much time you spend on them on an average day]],[1]Support!$C$3:$F$13,3,0)</f>
        <v>0.125</v>
      </c>
      <c r="BY23" s="6">
        <f>VLOOKUP(OfficeForms.Table[[#This Row],[If you are executing any of the documentation tasks mentioned before, please indicate how much time you spend on them on an average day]],[1]Support!$C$3:$F$13,4,0)</f>
        <v>0.125</v>
      </c>
      <c r="BZ23" s="6">
        <f>VLOOKUP(OfficeForms.Table[[#This Row],[If you are executing any of the track and trace tasks mentioned before, please indicate how much time you spend on them on an average day]],[1]Support!$C$3:$F$13,2,0)</f>
        <v>6.25E-2</v>
      </c>
      <c r="CA23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3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3" s="6">
        <f>VLOOKUP(OfficeForms.Table[[#This Row],[If you are executing any of the compliance tasks mentioned before, please indicate how much time you spend on them on an average day]],[1]Support!$C$3:$F$13,2,0)</f>
        <v>0.125</v>
      </c>
      <c r="CD23" s="6">
        <f>VLOOKUP(OfficeForms.Table[[#This Row],[If you are executing any of the compliance tasks mentioned before, please indicate how much time you spend on them on an average day]],[1]Support!$C$3:$F$13,3,0)</f>
        <v>0.125</v>
      </c>
      <c r="CE23" s="6">
        <f>VLOOKUP(OfficeForms.Table[[#This Row],[If you are executing any of the compliance tasks mentioned before, please indicate how much time you spend on them on an average day]],[1]Support!$C$3:$F$13,4,0)</f>
        <v>0.125</v>
      </c>
      <c r="CJ23"/>
    </row>
    <row r="24" spans="1:88" s="4" customFormat="1" ht="60" x14ac:dyDescent="0.25">
      <c r="A24" s="4">
        <v>23</v>
      </c>
      <c r="B24" s="5">
        <v>45608.164236111108</v>
      </c>
      <c r="C24" s="5">
        <v>45608.184155092589</v>
      </c>
      <c r="D24" s="4" t="s">
        <v>92</v>
      </c>
      <c r="E24" s="4" t="s">
        <v>92</v>
      </c>
      <c r="F24" s="4" t="s">
        <v>83</v>
      </c>
      <c r="G24" s="4" t="s">
        <v>85</v>
      </c>
      <c r="H24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24" s="4" t="s">
        <v>95</v>
      </c>
      <c r="J24" s="4" t="s">
        <v>83</v>
      </c>
      <c r="K24" s="4" t="s">
        <v>83</v>
      </c>
      <c r="L24" s="4" t="s">
        <v>92</v>
      </c>
      <c r="M24" s="4" t="s">
        <v>92</v>
      </c>
      <c r="N24" s="4" t="s">
        <v>92</v>
      </c>
      <c r="O24" s="4" t="s">
        <v>83</v>
      </c>
      <c r="P24" s="4" t="s">
        <v>92</v>
      </c>
      <c r="Q24" s="4" t="s">
        <v>83</v>
      </c>
      <c r="R24" s="4" t="s">
        <v>98</v>
      </c>
      <c r="S24" s="4" t="s">
        <v>92</v>
      </c>
      <c r="T24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4" s="4" t="s">
        <v>143</v>
      </c>
      <c r="V24" s="4" t="s">
        <v>87</v>
      </c>
      <c r="W24" s="4" t="s">
        <v>92</v>
      </c>
      <c r="X24" s="4" t="s">
        <v>92</v>
      </c>
      <c r="Y24" s="4" t="s">
        <v>92</v>
      </c>
      <c r="Z24" s="4" t="s">
        <v>92</v>
      </c>
      <c r="AA24" s="4" t="s">
        <v>92</v>
      </c>
      <c r="AB24" s="4" t="s">
        <v>104</v>
      </c>
      <c r="AC24" s="4" t="s">
        <v>92</v>
      </c>
      <c r="AD24" s="4" t="s">
        <v>92</v>
      </c>
      <c r="AE24" s="4" t="s">
        <v>92</v>
      </c>
      <c r="AF24" s="4" t="s">
        <v>83</v>
      </c>
      <c r="AG24" s="4" t="s">
        <v>83</v>
      </c>
      <c r="AH24" s="4" t="s">
        <v>83</v>
      </c>
      <c r="AI24" s="4" t="s">
        <v>83</v>
      </c>
      <c r="AJ24" s="4" t="s">
        <v>83</v>
      </c>
      <c r="AK24" s="4" t="s">
        <v>83</v>
      </c>
      <c r="AL24" s="4" t="s">
        <v>83</v>
      </c>
      <c r="AM24" s="4" t="s">
        <v>92</v>
      </c>
      <c r="AN24" s="4" t="s">
        <v>83</v>
      </c>
      <c r="AO24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4" s="4" t="s">
        <v>95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4" s="4" t="s">
        <v>87</v>
      </c>
      <c r="AW24" s="4" t="s">
        <v>92</v>
      </c>
      <c r="AX24" s="4" t="s">
        <v>92</v>
      </c>
      <c r="AY24" s="4" t="s">
        <v>92</v>
      </c>
      <c r="AZ24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4" s="4" t="s">
        <v>95</v>
      </c>
      <c r="BB24" s="4" t="s">
        <v>144</v>
      </c>
      <c r="BC24" s="4" t="s">
        <v>144</v>
      </c>
      <c r="BD24" s="4" t="s">
        <v>142</v>
      </c>
      <c r="BE24" s="4" t="s">
        <v>142</v>
      </c>
      <c r="BF24" s="4" t="s">
        <v>142</v>
      </c>
      <c r="BG24" s="4" t="s">
        <v>142</v>
      </c>
      <c r="BH24" s="4" t="s">
        <v>142</v>
      </c>
      <c r="BI24" s="4" t="s">
        <v>100</v>
      </c>
      <c r="BJ24" s="4" t="s">
        <v>142</v>
      </c>
      <c r="BK24" s="4" t="s">
        <v>142</v>
      </c>
      <c r="BL24" s="4" t="s">
        <v>142</v>
      </c>
      <c r="BM24" s="4" t="s">
        <v>142</v>
      </c>
      <c r="BN24" s="4" t="s">
        <v>144</v>
      </c>
      <c r="BO24" s="4" t="s">
        <v>142</v>
      </c>
      <c r="BP24" s="4" t="s">
        <v>142</v>
      </c>
      <c r="BQ24" s="6">
        <f>VLOOKUP(OfficeForms.Table[[#This Row],[If you are executing any of the freight tasks mentioned before, please indicate how much time you spend on them on an average day]],[1]Support!$C$3:$F$13,2,0)</f>
        <v>0.25</v>
      </c>
      <c r="BR24" s="6">
        <f>VLOOKUP(OfficeForms.Table[[#This Row],[If you are executing any of the freight tasks mentioned before, please indicate how much time you spend on them on an average day]],[1]Support!$C$3:$F$13,3,0)</f>
        <v>0.25</v>
      </c>
      <c r="BS24" s="6">
        <f>VLOOKUP(OfficeForms.Table[[#This Row],[If you are executing any of the freight tasks mentioned before, please indicate how much time you spend on them on an average day]],[1]Support!$C$3:$F$13,4,0)</f>
        <v>0.25</v>
      </c>
      <c r="BT24" s="6">
        <f>VLOOKUP(OfficeForms.Table[[#This Row],[If you are executing any of the transport tasks mentioned before, please indicate how much time you spend on them on an average day]],[1]Support!$C$3:$F$13,2,0)</f>
        <v>0.125</v>
      </c>
      <c r="BU24" s="6">
        <f>VLOOKUP(OfficeForms.Table[[#This Row],[If you are executing any of the transport tasks mentioned before, please indicate how much time you spend on them on an average day]],[1]Support!$C$3:$F$13,3,0)</f>
        <v>0.125</v>
      </c>
      <c r="BV24" s="6">
        <f>VLOOKUP(OfficeForms.Table[[#This Row],[If you are executing any of the transport tasks mentioned before, please indicate how much time you spend on them on an average day]],[1]Support!$C$3:$F$13,4,0)</f>
        <v>0.125</v>
      </c>
      <c r="BW24" s="6">
        <f>VLOOKUP(OfficeForms.Table[[#This Row],[If you are executing any of the documentation tasks mentioned before, please indicate how much time you spend on them on an average day]],[1]Support!$C$3:$F$13,2,0)</f>
        <v>0.25</v>
      </c>
      <c r="BX24" s="6">
        <f>VLOOKUP(OfficeForms.Table[[#This Row],[If you are executing any of the documentation tasks mentioned before, please indicate how much time you spend on them on an average day]],[1]Support!$C$3:$F$13,3,0)</f>
        <v>0.25</v>
      </c>
      <c r="BY24" s="6">
        <f>VLOOKUP(OfficeForms.Table[[#This Row],[If you are executing any of the documentation tasks mentioned before, please indicate how much time you spend on them on an average day]],[1]Support!$C$3:$F$13,4,0)</f>
        <v>0.25</v>
      </c>
      <c r="BZ24" s="6">
        <f>VLOOKUP(OfficeForms.Table[[#This Row],[If you are executing any of the track and trace tasks mentioned before, please indicate how much time you spend on them on an average day]],[1]Support!$C$3:$F$13,2,0)</f>
        <v>0.125</v>
      </c>
      <c r="CA24" s="6">
        <f>VLOOKUP(OfficeForms.Table[[#This Row],[If you are executing any of the track and trace tasks mentioned before, please indicate how much time you spend on them on an average day]],[1]Support!$C$3:$F$13,3,0)</f>
        <v>0.125</v>
      </c>
      <c r="CB24" s="6">
        <f>VLOOKUP(OfficeForms.Table[[#This Row],[If you are executing any of the track and trace tasks mentioned before, please indicate how much time you spend on them on an average day]],[1]Support!$C$3:$F$13,4,0)</f>
        <v>0.125</v>
      </c>
      <c r="CC24" s="6">
        <f>VLOOKUP(OfficeForms.Table[[#This Row],[If you are executing any of the compliance tasks mentioned before, please indicate how much time you spend on them on an average day]],[1]Support!$C$3:$F$13,2,0)</f>
        <v>0.25</v>
      </c>
      <c r="CD24" s="6">
        <f>VLOOKUP(OfficeForms.Table[[#This Row],[If you are executing any of the compliance tasks mentioned before, please indicate how much time you spend on them on an average day]],[1]Support!$C$3:$F$13,3,0)</f>
        <v>0.25</v>
      </c>
      <c r="CE24" s="6">
        <f>VLOOKUP(OfficeForms.Table[[#This Row],[If you are executing any of the compliance tasks mentioned before, please indicate how much time you spend on them on an average day]],[1]Support!$C$3:$F$13,4,0)</f>
        <v>0.25</v>
      </c>
      <c r="CJ24"/>
    </row>
    <row r="25" spans="1:88" s="4" customFormat="1" ht="45" x14ac:dyDescent="0.25">
      <c r="A25" s="4">
        <v>24</v>
      </c>
      <c r="B25" s="5">
        <v>45608.166493055556</v>
      </c>
      <c r="C25" s="5">
        <v>45608.184467592589</v>
      </c>
      <c r="D25" s="4" t="s">
        <v>83</v>
      </c>
      <c r="E25" s="4" t="s">
        <v>85</v>
      </c>
      <c r="F25" s="4" t="s">
        <v>83</v>
      </c>
      <c r="G25" s="4" t="s">
        <v>85</v>
      </c>
      <c r="H25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5" s="4" t="s">
        <v>95</v>
      </c>
      <c r="J25" s="4" t="s">
        <v>83</v>
      </c>
      <c r="K25" s="4" t="s">
        <v>83</v>
      </c>
      <c r="L25" s="4" t="s">
        <v>83</v>
      </c>
      <c r="M25" s="4" t="s">
        <v>83</v>
      </c>
      <c r="N25" s="4" t="s">
        <v>83</v>
      </c>
      <c r="O25" s="4" t="s">
        <v>83</v>
      </c>
      <c r="P25" s="4" t="s">
        <v>92</v>
      </c>
      <c r="Q25" s="4" t="s">
        <v>83</v>
      </c>
      <c r="R25" s="4" t="s">
        <v>92</v>
      </c>
      <c r="S25" s="4" t="s">
        <v>83</v>
      </c>
      <c r="T25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5" s="4" t="s">
        <v>145</v>
      </c>
      <c r="V25" s="4" t="s">
        <v>88</v>
      </c>
      <c r="W25" s="4" t="s">
        <v>92</v>
      </c>
      <c r="X25" s="4" t="s">
        <v>83</v>
      </c>
      <c r="Y25" s="4" t="s">
        <v>98</v>
      </c>
      <c r="Z25" s="4" t="s">
        <v>92</v>
      </c>
      <c r="AA25" s="4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83</v>
      </c>
      <c r="AG25" s="4" t="s">
        <v>92</v>
      </c>
      <c r="AH25" s="4" t="s">
        <v>83</v>
      </c>
      <c r="AI25" s="4" t="s">
        <v>98</v>
      </c>
      <c r="AJ25" s="4" t="s">
        <v>98</v>
      </c>
      <c r="AK25" s="4" t="s">
        <v>98</v>
      </c>
      <c r="AL25" s="4" t="s">
        <v>98</v>
      </c>
      <c r="AM25" s="4" t="s">
        <v>98</v>
      </c>
      <c r="AN25" s="4" t="s">
        <v>83</v>
      </c>
      <c r="AO25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5" s="4" t="s">
        <v>87</v>
      </c>
      <c r="AQ25" s="4" t="s">
        <v>92</v>
      </c>
      <c r="AR25" s="4" t="s">
        <v>92</v>
      </c>
      <c r="AS25" s="4" t="s">
        <v>92</v>
      </c>
      <c r="AT25" s="4" t="s">
        <v>83</v>
      </c>
      <c r="AU25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5" s="4" t="s">
        <v>88</v>
      </c>
      <c r="AW25" s="4" t="s">
        <v>83</v>
      </c>
      <c r="AX25" s="4" t="s">
        <v>83</v>
      </c>
      <c r="AY25" s="4" t="s">
        <v>83</v>
      </c>
      <c r="AZ25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25" s="4" t="s">
        <v>88</v>
      </c>
      <c r="BB25" s="4" t="s">
        <v>146</v>
      </c>
      <c r="BC25" s="4" t="s">
        <v>146</v>
      </c>
      <c r="BD25" s="4" t="s">
        <v>146</v>
      </c>
      <c r="BE25" s="4" t="s">
        <v>139</v>
      </c>
      <c r="BF25" s="4" t="s">
        <v>147</v>
      </c>
      <c r="BG25" s="4" t="s">
        <v>139</v>
      </c>
      <c r="BH25" s="4" t="s">
        <v>90</v>
      </c>
      <c r="BI25" s="4" t="s">
        <v>148</v>
      </c>
      <c r="BJ25" s="4" t="s">
        <v>149</v>
      </c>
      <c r="BK25" s="4" t="s">
        <v>139</v>
      </c>
      <c r="BL25" s="4" t="s">
        <v>139</v>
      </c>
      <c r="BM25" s="4" t="s">
        <v>90</v>
      </c>
      <c r="BN25" s="4" t="s">
        <v>90</v>
      </c>
      <c r="BO25" s="4" t="s">
        <v>90</v>
      </c>
      <c r="BP25" s="4" t="s">
        <v>90</v>
      </c>
      <c r="BQ25" s="6">
        <f>VLOOKUP(OfficeForms.Table[[#This Row],[If you are executing any of the freight tasks mentioned before, please indicate how much time you spend on them on an average day]],[1]Support!$C$3:$F$13,2,0)</f>
        <v>0.25</v>
      </c>
      <c r="BR25" s="6">
        <f>VLOOKUP(OfficeForms.Table[[#This Row],[If you are executing any of the freight tasks mentioned before, please indicate how much time you spend on them on an average day]],[1]Support!$C$3:$F$13,3,0)</f>
        <v>0.25</v>
      </c>
      <c r="BS25" s="6">
        <f>VLOOKUP(OfficeForms.Table[[#This Row],[If you are executing any of the freight tasks mentioned before, please indicate how much time you spend on them on an average day]],[1]Support!$C$3:$F$13,4,0)</f>
        <v>0.25</v>
      </c>
      <c r="BT25" s="6">
        <f>VLOOKUP(OfficeForms.Table[[#This Row],[If you are executing any of the transport tasks mentioned before, please indicate how much time you spend on them on an average day]],[1]Support!$C$3:$F$13,2,0)</f>
        <v>6.25E-2</v>
      </c>
      <c r="BU25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25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25" s="6">
        <f>VLOOKUP(OfficeForms.Table[[#This Row],[If you are executing any of the documentation tasks mentioned before, please indicate how much time you spend on them on an average day]],[1]Support!$C$3:$F$13,2,0)</f>
        <v>0.125</v>
      </c>
      <c r="BX25" s="6">
        <f>VLOOKUP(OfficeForms.Table[[#This Row],[If you are executing any of the documentation tasks mentioned before, please indicate how much time you spend on them on an average day]],[1]Support!$C$3:$F$13,3,0)</f>
        <v>0.125</v>
      </c>
      <c r="BY25" s="6">
        <f>VLOOKUP(OfficeForms.Table[[#This Row],[If you are executing any of the documentation tasks mentioned before, please indicate how much time you spend on them on an average day]],[1]Support!$C$3:$F$13,4,0)</f>
        <v>0.125</v>
      </c>
      <c r="BZ25" s="6">
        <f>VLOOKUP(OfficeForms.Table[[#This Row],[If you are executing any of the track and trace tasks mentioned before, please indicate how much time you spend on them on an average day]],[1]Support!$C$3:$F$13,2,0)</f>
        <v>6.25E-2</v>
      </c>
      <c r="CA25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5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5" s="6">
        <f>VLOOKUP(OfficeForms.Table[[#This Row],[If you are executing any of the compliance tasks mentioned before, please indicate how much time you spend on them on an average day]],[1]Support!$C$3:$F$13,2,0)</f>
        <v>6.25E-2</v>
      </c>
      <c r="CD25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25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25"/>
    </row>
    <row r="26" spans="1:88" s="4" customFormat="1" ht="60" x14ac:dyDescent="0.25">
      <c r="A26" s="4">
        <v>25</v>
      </c>
      <c r="B26" s="5">
        <v>45608.167071759257</v>
      </c>
      <c r="C26" s="5">
        <v>45608.186956018515</v>
      </c>
      <c r="D26" s="4" t="s">
        <v>92</v>
      </c>
      <c r="E26" s="4" t="s">
        <v>92</v>
      </c>
      <c r="F26" s="4" t="s">
        <v>83</v>
      </c>
      <c r="G26" s="4" t="s">
        <v>85</v>
      </c>
      <c r="H26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26" s="4" t="s">
        <v>95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83</v>
      </c>
      <c r="P26" s="4" t="s">
        <v>83</v>
      </c>
      <c r="Q26" s="4" t="s">
        <v>83</v>
      </c>
      <c r="R26" s="4" t="s">
        <v>98</v>
      </c>
      <c r="S26" s="4" t="s">
        <v>92</v>
      </c>
      <c r="T26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6" s="4" t="s">
        <v>122</v>
      </c>
      <c r="V26" s="4" t="s">
        <v>88</v>
      </c>
      <c r="W26" s="4" t="s">
        <v>92</v>
      </c>
      <c r="X26" s="4" t="s">
        <v>83</v>
      </c>
      <c r="Y26" s="4" t="s">
        <v>92</v>
      </c>
      <c r="Z26" s="4" t="s">
        <v>92</v>
      </c>
      <c r="AA26" s="4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83</v>
      </c>
      <c r="AG26" s="4" t="s">
        <v>92</v>
      </c>
      <c r="AH26" s="4" t="s">
        <v>83</v>
      </c>
      <c r="AI26" s="4" t="s">
        <v>98</v>
      </c>
      <c r="AJ26" s="4" t="s">
        <v>98</v>
      </c>
      <c r="AK26" s="4" t="s">
        <v>98</v>
      </c>
      <c r="AL26" s="4" t="s">
        <v>98</v>
      </c>
      <c r="AM26" s="4" t="s">
        <v>98</v>
      </c>
      <c r="AN26" s="4" t="s">
        <v>98</v>
      </c>
      <c r="AO26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6" s="4" t="s">
        <v>87</v>
      </c>
      <c r="AQ26" s="4" t="s">
        <v>92</v>
      </c>
      <c r="AR26" s="4" t="s">
        <v>92</v>
      </c>
      <c r="AS26" s="4" t="s">
        <v>92</v>
      </c>
      <c r="AT26" s="4" t="s">
        <v>83</v>
      </c>
      <c r="AU26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6" s="4" t="s">
        <v>88</v>
      </c>
      <c r="AW26" s="4" t="s">
        <v>83</v>
      </c>
      <c r="AX26" s="4" t="s">
        <v>92</v>
      </c>
      <c r="AY26" s="4" t="s">
        <v>92</v>
      </c>
      <c r="AZ26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6" s="4" t="s">
        <v>88</v>
      </c>
      <c r="BB26" s="4" t="s">
        <v>140</v>
      </c>
      <c r="BC26" s="4" t="s">
        <v>140</v>
      </c>
      <c r="BD26" s="4" t="s">
        <v>90</v>
      </c>
      <c r="BE26" s="4" t="s">
        <v>142</v>
      </c>
      <c r="BF26" s="4" t="s">
        <v>142</v>
      </c>
      <c r="BG26" s="4" t="s">
        <v>142</v>
      </c>
      <c r="BH26" s="4" t="s">
        <v>90</v>
      </c>
      <c r="BI26" s="4" t="s">
        <v>142</v>
      </c>
      <c r="BJ26" s="4" t="s">
        <v>117</v>
      </c>
      <c r="BK26" s="4" t="s">
        <v>142</v>
      </c>
      <c r="BL26" s="4" t="s">
        <v>142</v>
      </c>
      <c r="BM26" s="4" t="s">
        <v>142</v>
      </c>
      <c r="BN26" s="4" t="s">
        <v>90</v>
      </c>
      <c r="BO26" s="4" t="s">
        <v>90</v>
      </c>
      <c r="BP26" s="4" t="s">
        <v>142</v>
      </c>
      <c r="BQ26" s="6">
        <f>VLOOKUP(OfficeForms.Table[[#This Row],[If you are executing any of the freight tasks mentioned before, please indicate how much time you spend on them on an average day]],[1]Support!$C$3:$F$13,2,0)</f>
        <v>0.25</v>
      </c>
      <c r="BR26" s="6">
        <f>VLOOKUP(OfficeForms.Table[[#This Row],[If you are executing any of the freight tasks mentioned before, please indicate how much time you spend on them on an average day]],[1]Support!$C$3:$F$13,3,0)</f>
        <v>0.25</v>
      </c>
      <c r="BS26" s="6">
        <f>VLOOKUP(OfficeForms.Table[[#This Row],[If you are executing any of the freight tasks mentioned before, please indicate how much time you spend on them on an average day]],[1]Support!$C$3:$F$13,4,0)</f>
        <v>0.25</v>
      </c>
      <c r="BT26" s="6">
        <f>VLOOKUP(OfficeForms.Table[[#This Row],[If you are executing any of the transport tasks mentioned before, please indicate how much time you spend on them on an average day]],[1]Support!$C$3:$F$13,2,0)</f>
        <v>6.25E-2</v>
      </c>
      <c r="BU26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26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26" s="6">
        <f>VLOOKUP(OfficeForms.Table[[#This Row],[If you are executing any of the documentation tasks mentioned before, please indicate how much time you spend on them on an average day]],[1]Support!$C$3:$F$13,2,0)</f>
        <v>0.125</v>
      </c>
      <c r="BX26" s="6">
        <f>VLOOKUP(OfficeForms.Table[[#This Row],[If you are executing any of the documentation tasks mentioned before, please indicate how much time you spend on them on an average day]],[1]Support!$C$3:$F$13,3,0)</f>
        <v>0.125</v>
      </c>
      <c r="BY26" s="6">
        <f>VLOOKUP(OfficeForms.Table[[#This Row],[If you are executing any of the documentation tasks mentioned before, please indicate how much time you spend on them on an average day]],[1]Support!$C$3:$F$13,4,0)</f>
        <v>0.125</v>
      </c>
      <c r="BZ26" s="6">
        <f>VLOOKUP(OfficeForms.Table[[#This Row],[If you are executing any of the track and trace tasks mentioned before, please indicate how much time you spend on them on an average day]],[1]Support!$C$3:$F$13,2,0)</f>
        <v>6.25E-2</v>
      </c>
      <c r="CA26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6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6" s="6">
        <f>VLOOKUP(OfficeForms.Table[[#This Row],[If you are executing any of the compliance tasks mentioned before, please indicate how much time you spend on them on an average day]],[1]Support!$C$3:$F$13,2,0)</f>
        <v>6.25E-2</v>
      </c>
      <c r="CD26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26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26"/>
    </row>
    <row r="27" spans="1:88" s="4" customFormat="1" ht="300" x14ac:dyDescent="0.25">
      <c r="A27" s="4">
        <v>26</v>
      </c>
      <c r="B27" s="5">
        <v>45608.13113425926</v>
      </c>
      <c r="C27" s="5">
        <v>45608.337372685186</v>
      </c>
      <c r="D27" s="4" t="s">
        <v>83</v>
      </c>
      <c r="E27" s="4" t="s">
        <v>83</v>
      </c>
      <c r="F27" s="4" t="s">
        <v>83</v>
      </c>
      <c r="G27" s="4" t="s">
        <v>83</v>
      </c>
      <c r="H27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7" s="4" t="s">
        <v>84</v>
      </c>
      <c r="J27" s="4" t="s">
        <v>83</v>
      </c>
      <c r="K27" s="4" t="s">
        <v>83</v>
      </c>
      <c r="L27" s="4" t="s">
        <v>83</v>
      </c>
      <c r="M27" s="4" t="s">
        <v>83</v>
      </c>
      <c r="N27" s="4" t="s">
        <v>85</v>
      </c>
      <c r="O27" s="4" t="s">
        <v>85</v>
      </c>
      <c r="P27" s="4" t="s">
        <v>92</v>
      </c>
      <c r="Q27" s="4" t="s">
        <v>85</v>
      </c>
      <c r="R27" s="4" t="s">
        <v>83</v>
      </c>
      <c r="S27" s="4" t="s">
        <v>83</v>
      </c>
      <c r="T27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7" s="4" t="s">
        <v>150</v>
      </c>
      <c r="V27" s="4" t="s">
        <v>88</v>
      </c>
      <c r="W27" s="4" t="s">
        <v>92</v>
      </c>
      <c r="X27" s="4" t="s">
        <v>92</v>
      </c>
      <c r="Y27" s="4" t="s">
        <v>83</v>
      </c>
      <c r="Z27" s="4" t="s">
        <v>83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83</v>
      </c>
      <c r="AI27" s="4" t="s">
        <v>92</v>
      </c>
      <c r="AJ27" s="4" t="s">
        <v>85</v>
      </c>
      <c r="AK27" s="4" t="s">
        <v>85</v>
      </c>
      <c r="AL27" s="4" t="s">
        <v>85</v>
      </c>
      <c r="AM27" s="4" t="s">
        <v>92</v>
      </c>
      <c r="AN27" s="4" t="s">
        <v>85</v>
      </c>
      <c r="AO27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7" s="4" t="s">
        <v>103</v>
      </c>
      <c r="AQ27" s="4" t="s">
        <v>85</v>
      </c>
      <c r="AR27" s="4" t="s">
        <v>85</v>
      </c>
      <c r="AS27" s="4" t="s">
        <v>92</v>
      </c>
      <c r="AT27" s="4" t="s">
        <v>83</v>
      </c>
      <c r="AU27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7" s="4" t="s">
        <v>95</v>
      </c>
      <c r="AW27" s="4" t="s">
        <v>85</v>
      </c>
      <c r="AX27" s="4" t="s">
        <v>92</v>
      </c>
      <c r="AY27" s="4" t="s">
        <v>85</v>
      </c>
      <c r="AZ27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7" s="4" t="s">
        <v>103</v>
      </c>
      <c r="BB27" s="4" t="s">
        <v>90</v>
      </c>
      <c r="BC27" s="4" t="s">
        <v>128</v>
      </c>
      <c r="BD27" s="4" t="s">
        <v>90</v>
      </c>
      <c r="BE27" s="4" t="s">
        <v>90</v>
      </c>
      <c r="BF27" s="4" t="s">
        <v>90</v>
      </c>
      <c r="BG27" s="4" t="s">
        <v>128</v>
      </c>
      <c r="BH27" s="4" t="s">
        <v>137</v>
      </c>
      <c r="BI27" s="4" t="s">
        <v>90</v>
      </c>
      <c r="BJ27" s="4" t="s">
        <v>128</v>
      </c>
      <c r="BK27" s="4" t="s">
        <v>128</v>
      </c>
      <c r="BL27" s="4" t="s">
        <v>90</v>
      </c>
      <c r="BM27" s="4" t="s">
        <v>90</v>
      </c>
      <c r="BN27" s="4" t="s">
        <v>90</v>
      </c>
      <c r="BO27" s="4" t="s">
        <v>128</v>
      </c>
      <c r="BP27" s="4" t="s">
        <v>90</v>
      </c>
      <c r="BQ27" s="6">
        <f>VLOOKUP(OfficeForms.Table[[#This Row],[If you are executing any of the freight tasks mentioned before, please indicate how much time you spend on them on an average day]],[1]Support!$C$3:$F$13,2,0)</f>
        <v>0</v>
      </c>
      <c r="BR27" s="6">
        <f>VLOOKUP(OfficeForms.Table[[#This Row],[If you are executing any of the freight tasks mentioned before, please indicate how much time you spend on them on an average day]],[1]Support!$C$3:$F$13,3,0)</f>
        <v>0</v>
      </c>
      <c r="BS27" s="6">
        <f>VLOOKUP(OfficeForms.Table[[#This Row],[If you are executing any of the freight tasks mentioned before, please indicate how much time you spend on them on an average day]],[1]Support!$C$3:$F$13,4,0)</f>
        <v>0</v>
      </c>
      <c r="BT27" s="6">
        <f>VLOOKUP(OfficeForms.Table[[#This Row],[If you are executing any of the transport tasks mentioned before, please indicate how much time you spend on them on an average day]],[1]Support!$C$3:$F$13,2,0)</f>
        <v>6.25E-2</v>
      </c>
      <c r="BU27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27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27" s="6">
        <f>VLOOKUP(OfficeForms.Table[[#This Row],[If you are executing any of the documentation tasks mentioned before, please indicate how much time you spend on them on an average day]],[1]Support!$C$3:$F$13,2,0)</f>
        <v>1</v>
      </c>
      <c r="BX27" s="6">
        <f>VLOOKUP(OfficeForms.Table[[#This Row],[If you are executing any of the documentation tasks mentioned before, please indicate how much time you spend on them on an average day]],[1]Support!$C$3:$F$13,3,0)</f>
        <v>0.75</v>
      </c>
      <c r="BY27" s="6">
        <f>VLOOKUP(OfficeForms.Table[[#This Row],[If you are executing any of the documentation tasks mentioned before, please indicate how much time you spend on them on an average day]],[1]Support!$C$3:$F$13,4,0)</f>
        <v>0.875</v>
      </c>
      <c r="BZ27" s="6">
        <f>VLOOKUP(OfficeForms.Table[[#This Row],[If you are executing any of the track and trace tasks mentioned before, please indicate how much time you spend on them on an average day]],[1]Support!$C$3:$F$13,2,0)</f>
        <v>0.25</v>
      </c>
      <c r="CA27" s="6">
        <f>VLOOKUP(OfficeForms.Table[[#This Row],[If you are executing any of the track and trace tasks mentioned before, please indicate how much time you spend on them on an average day]],[1]Support!$C$3:$F$13,3,0)</f>
        <v>0.25</v>
      </c>
      <c r="CB27" s="6">
        <f>VLOOKUP(OfficeForms.Table[[#This Row],[If you are executing any of the track and trace tasks mentioned before, please indicate how much time you spend on them on an average day]],[1]Support!$C$3:$F$13,4,0)</f>
        <v>0.25</v>
      </c>
      <c r="CC27" s="6">
        <f>VLOOKUP(OfficeForms.Table[[#This Row],[If you are executing any of the compliance tasks mentioned before, please indicate how much time you spend on them on an average day]],[1]Support!$C$3:$F$13,2,0)</f>
        <v>1</v>
      </c>
      <c r="CD27" s="6">
        <f>VLOOKUP(OfficeForms.Table[[#This Row],[If you are executing any of the compliance tasks mentioned before, please indicate how much time you spend on them on an average day]],[1]Support!$C$3:$F$13,3,0)</f>
        <v>0.75</v>
      </c>
      <c r="CE27" s="6">
        <f>VLOOKUP(OfficeForms.Table[[#This Row],[If you are executing any of the compliance tasks mentioned before, please indicate how much time you spend on them on an average day]],[1]Support!$C$3:$F$13,4,0)</f>
        <v>0.875</v>
      </c>
      <c r="CJ27"/>
    </row>
    <row r="28" spans="1:88" s="4" customFormat="1" ht="45" x14ac:dyDescent="0.25">
      <c r="A28" s="4">
        <v>27</v>
      </c>
      <c r="B28" s="5">
        <v>45608.449490740742</v>
      </c>
      <c r="C28" s="5">
        <v>45608.451666666668</v>
      </c>
      <c r="D28" s="4" t="s">
        <v>83</v>
      </c>
      <c r="E28" s="4" t="s">
        <v>83</v>
      </c>
      <c r="F28" s="4" t="s">
        <v>83</v>
      </c>
      <c r="G28" s="4" t="s">
        <v>83</v>
      </c>
      <c r="H28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28" s="4" t="s">
        <v>84</v>
      </c>
      <c r="J28" s="4" t="s">
        <v>83</v>
      </c>
      <c r="K28" s="4" t="s">
        <v>83</v>
      </c>
      <c r="L28" s="4" t="s">
        <v>83</v>
      </c>
      <c r="M28" s="4" t="s">
        <v>83</v>
      </c>
      <c r="N28" s="4" t="s">
        <v>83</v>
      </c>
      <c r="O28" s="4" t="s">
        <v>83</v>
      </c>
      <c r="P28" s="4" t="s">
        <v>83</v>
      </c>
      <c r="Q28" s="4" t="s">
        <v>83</v>
      </c>
      <c r="R28" s="4" t="s">
        <v>83</v>
      </c>
      <c r="S28" s="4" t="s">
        <v>83</v>
      </c>
      <c r="T28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28" s="7" t="s">
        <v>105</v>
      </c>
      <c r="V28" s="4" t="s">
        <v>110</v>
      </c>
      <c r="W28" s="4" t="s">
        <v>83</v>
      </c>
      <c r="X28" s="4" t="s">
        <v>83</v>
      </c>
      <c r="Y28" s="4" t="s">
        <v>83</v>
      </c>
      <c r="Z28" s="4" t="s">
        <v>83</v>
      </c>
      <c r="AA28" s="4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83</v>
      </c>
      <c r="AG28" s="4" t="s">
        <v>83</v>
      </c>
      <c r="AH28" s="4" t="s">
        <v>83</v>
      </c>
      <c r="AI28" s="4" t="s">
        <v>92</v>
      </c>
      <c r="AJ28" s="4" t="s">
        <v>92</v>
      </c>
      <c r="AK28" s="4" t="s">
        <v>83</v>
      </c>
      <c r="AL28" s="4" t="s">
        <v>83</v>
      </c>
      <c r="AM28" s="4" t="s">
        <v>83</v>
      </c>
      <c r="AN28" s="4" t="s">
        <v>83</v>
      </c>
      <c r="AO28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8" s="4" t="s">
        <v>103</v>
      </c>
      <c r="AQ28" s="4" t="s">
        <v>92</v>
      </c>
      <c r="AR28" s="4" t="s">
        <v>83</v>
      </c>
      <c r="AS28" s="4" t="s">
        <v>83</v>
      </c>
      <c r="AT28" s="4" t="s">
        <v>83</v>
      </c>
      <c r="AU28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8" s="4" t="s">
        <v>88</v>
      </c>
      <c r="AW28" s="4" t="s">
        <v>92</v>
      </c>
      <c r="AX28" s="4" t="s">
        <v>92</v>
      </c>
      <c r="AY28" s="4" t="s">
        <v>83</v>
      </c>
      <c r="AZ28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8" s="4" t="s">
        <v>88</v>
      </c>
      <c r="BB28" s="4" t="s">
        <v>90</v>
      </c>
      <c r="BC28" s="4" t="s">
        <v>128</v>
      </c>
      <c r="BD28" s="4" t="s">
        <v>90</v>
      </c>
      <c r="BE28" s="4" t="s">
        <v>90</v>
      </c>
      <c r="BF28" s="4" t="s">
        <v>90</v>
      </c>
      <c r="BG28" s="4" t="s">
        <v>139</v>
      </c>
      <c r="BH28" s="4" t="s">
        <v>90</v>
      </c>
      <c r="BI28" s="4" t="s">
        <v>90</v>
      </c>
      <c r="BJ28" s="4" t="s">
        <v>90</v>
      </c>
      <c r="BK28" s="4" t="s">
        <v>90</v>
      </c>
      <c r="BL28" s="4" t="s">
        <v>128</v>
      </c>
      <c r="BM28" s="4" t="s">
        <v>139</v>
      </c>
      <c r="BN28" s="4" t="s">
        <v>139</v>
      </c>
      <c r="BO28" s="4" t="s">
        <v>90</v>
      </c>
      <c r="BP28" s="4" t="s">
        <v>128</v>
      </c>
      <c r="BQ28" s="6">
        <f>VLOOKUP(OfficeForms.Table[[#This Row],[If you are executing any of the freight tasks mentioned before, please indicate how much time you spend on them on an average day]],[1]Support!$C$3:$F$13,2,0)</f>
        <v>0</v>
      </c>
      <c r="BR28" s="6">
        <f>VLOOKUP(OfficeForms.Table[[#This Row],[If you are executing any of the freight tasks mentioned before, please indicate how much time you spend on them on an average day]],[1]Support!$C$3:$F$13,3,0)</f>
        <v>0</v>
      </c>
      <c r="BS28" s="6">
        <f>VLOOKUP(OfficeForms.Table[[#This Row],[If you are executing any of the freight tasks mentioned before, please indicate how much time you spend on them on an average day]],[1]Support!$C$3:$F$13,4,0)</f>
        <v>0</v>
      </c>
      <c r="BT28" s="6">
        <f>VLOOKUP(OfficeForms.Table[[#This Row],[If you are executing any of the transport tasks mentioned before, please indicate how much time you spend on them on an average day]],[1]Support!$C$3:$F$13,2,0)</f>
        <v>0</v>
      </c>
      <c r="BU28" s="6">
        <f>VLOOKUP(OfficeForms.Table[[#This Row],[If you are executing any of the transport tasks mentioned before, please indicate how much time you spend on them on an average day]],[1]Support!$C$3:$F$13,3,0)</f>
        <v>0</v>
      </c>
      <c r="BV28" s="6">
        <f>VLOOKUP(OfficeForms.Table[[#This Row],[If you are executing any of the transport tasks mentioned before, please indicate how much time you spend on them on an average day]],[1]Support!$C$3:$F$13,4,0)</f>
        <v>0</v>
      </c>
      <c r="BW28" s="6">
        <f>VLOOKUP(OfficeForms.Table[[#This Row],[If you are executing any of the documentation tasks mentioned before, please indicate how much time you spend on them on an average day]],[1]Support!$C$3:$F$13,2,0)</f>
        <v>1</v>
      </c>
      <c r="BX28" s="6">
        <f>VLOOKUP(OfficeForms.Table[[#This Row],[If you are executing any of the documentation tasks mentioned before, please indicate how much time you spend on them on an average day]],[1]Support!$C$3:$F$13,3,0)</f>
        <v>0.75</v>
      </c>
      <c r="BY28" s="6">
        <f>VLOOKUP(OfficeForms.Table[[#This Row],[If you are executing any of the documentation tasks mentioned before, please indicate how much time you spend on them on an average day]],[1]Support!$C$3:$F$13,4,0)</f>
        <v>0.875</v>
      </c>
      <c r="BZ28" s="6">
        <f>VLOOKUP(OfficeForms.Table[[#This Row],[If you are executing any of the track and trace tasks mentioned before, please indicate how much time you spend on them on an average day]],[1]Support!$C$3:$F$13,2,0)</f>
        <v>6.25E-2</v>
      </c>
      <c r="CA28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8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8" s="6">
        <f>VLOOKUP(OfficeForms.Table[[#This Row],[If you are executing any of the compliance tasks mentioned before, please indicate how much time you spend on them on an average day]],[1]Support!$C$3:$F$13,2,0)</f>
        <v>6.25E-2</v>
      </c>
      <c r="CD28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28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28"/>
    </row>
    <row r="29" spans="1:88" s="4" customFormat="1" ht="60" x14ac:dyDescent="0.25">
      <c r="A29" s="4">
        <v>28</v>
      </c>
      <c r="B29" s="5">
        <v>45609.343518518515</v>
      </c>
      <c r="C29" s="5">
        <v>45609.361979166664</v>
      </c>
      <c r="D29" s="4" t="s">
        <v>92</v>
      </c>
      <c r="E29" s="4" t="s">
        <v>85</v>
      </c>
      <c r="F29" s="4" t="s">
        <v>83</v>
      </c>
      <c r="G29" s="4" t="s">
        <v>92</v>
      </c>
      <c r="H29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29" s="4" t="s">
        <v>103</v>
      </c>
      <c r="J29" s="4" t="s">
        <v>104</v>
      </c>
      <c r="K29" s="4" t="s">
        <v>104</v>
      </c>
      <c r="L29" s="4" t="s">
        <v>104</v>
      </c>
      <c r="M29" s="4" t="s">
        <v>104</v>
      </c>
      <c r="N29" s="4" t="s">
        <v>104</v>
      </c>
      <c r="O29" s="4" t="s">
        <v>104</v>
      </c>
      <c r="P29" s="4" t="s">
        <v>104</v>
      </c>
      <c r="Q29" s="4" t="s">
        <v>83</v>
      </c>
      <c r="R29" s="4" t="s">
        <v>92</v>
      </c>
      <c r="S29" s="4" t="s">
        <v>98</v>
      </c>
      <c r="T29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29" s="4" t="s">
        <v>151</v>
      </c>
      <c r="V29" s="4" t="s">
        <v>114</v>
      </c>
      <c r="W29" s="4" t="s">
        <v>83</v>
      </c>
      <c r="X29" s="4" t="s">
        <v>83</v>
      </c>
      <c r="Y29" s="4" t="s">
        <v>98</v>
      </c>
      <c r="Z29" s="4" t="s">
        <v>83</v>
      </c>
      <c r="AA29" s="4" t="s">
        <v>98</v>
      </c>
      <c r="AB29" s="4" t="s">
        <v>98</v>
      </c>
      <c r="AC29" s="4" t="s">
        <v>98</v>
      </c>
      <c r="AD29" s="4" t="s">
        <v>92</v>
      </c>
      <c r="AE29" s="4" t="s">
        <v>98</v>
      </c>
      <c r="AF29" s="4" t="s">
        <v>92</v>
      </c>
      <c r="AG29" s="4" t="s">
        <v>98</v>
      </c>
      <c r="AH29" s="4" t="s">
        <v>98</v>
      </c>
      <c r="AI29" s="4" t="s">
        <v>98</v>
      </c>
      <c r="AJ29" s="4" t="s">
        <v>98</v>
      </c>
      <c r="AK29" s="4" t="s">
        <v>98</v>
      </c>
      <c r="AL29" s="4" t="s">
        <v>98</v>
      </c>
      <c r="AM29" s="4" t="s">
        <v>98</v>
      </c>
      <c r="AN29" s="4" t="s">
        <v>98</v>
      </c>
      <c r="AO29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29" s="4" t="s">
        <v>114</v>
      </c>
      <c r="AQ29" s="4" t="s">
        <v>92</v>
      </c>
      <c r="AR29" s="4" t="s">
        <v>83</v>
      </c>
      <c r="AS29" s="4" t="s">
        <v>83</v>
      </c>
      <c r="AT29" s="4" t="s">
        <v>83</v>
      </c>
      <c r="AU29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29" s="4" t="s">
        <v>88</v>
      </c>
      <c r="AW29" s="4" t="s">
        <v>83</v>
      </c>
      <c r="AX29" s="4" t="s">
        <v>92</v>
      </c>
      <c r="AY29" s="4" t="s">
        <v>92</v>
      </c>
      <c r="AZ29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29" s="4" t="s">
        <v>95</v>
      </c>
      <c r="BB29" s="4" t="s">
        <v>90</v>
      </c>
      <c r="BC29" s="4" t="s">
        <v>90</v>
      </c>
      <c r="BD29" s="4" t="s">
        <v>152</v>
      </c>
      <c r="BE29" s="4" t="s">
        <v>90</v>
      </c>
      <c r="BF29" s="4" t="s">
        <v>90</v>
      </c>
      <c r="BG29" s="4" t="s">
        <v>90</v>
      </c>
      <c r="BH29" s="4" t="s">
        <v>90</v>
      </c>
      <c r="BI29" s="4" t="s">
        <v>90</v>
      </c>
      <c r="BJ29" s="4" t="s">
        <v>100</v>
      </c>
      <c r="BK29" s="4" t="s">
        <v>90</v>
      </c>
      <c r="BL29" s="4" t="s">
        <v>90</v>
      </c>
      <c r="BM29" s="4" t="s">
        <v>90</v>
      </c>
      <c r="BN29" s="4" t="s">
        <v>90</v>
      </c>
      <c r="BO29" s="4" t="s">
        <v>90</v>
      </c>
      <c r="BP29" s="4" t="s">
        <v>90</v>
      </c>
      <c r="BQ29" s="6">
        <f>VLOOKUP(OfficeForms.Table[[#This Row],[If you are executing any of the freight tasks mentioned before, please indicate how much time you spend on them on an average day]],[1]Support!$C$3:$F$13,2,0)</f>
        <v>1</v>
      </c>
      <c r="BR29" s="6">
        <f>VLOOKUP(OfficeForms.Table[[#This Row],[If you are executing any of the freight tasks mentioned before, please indicate how much time you spend on them on an average day]],[1]Support!$C$3:$F$13,3,0)</f>
        <v>0.75</v>
      </c>
      <c r="BS29" s="6">
        <f>VLOOKUP(OfficeForms.Table[[#This Row],[If you are executing any of the freight tasks mentioned before, please indicate how much time you spend on them on an average day]],[1]Support!$C$3:$F$13,4,0)</f>
        <v>0.875</v>
      </c>
      <c r="BT29" s="6">
        <f>VLOOKUP(OfficeForms.Table[[#This Row],[If you are executing any of the transport tasks mentioned before, please indicate how much time you spend on them on an average day]],[1]Support!$C$3:$F$13,2,0)</f>
        <v>0.5</v>
      </c>
      <c r="BU29" s="6">
        <f>VLOOKUP(OfficeForms.Table[[#This Row],[If you are executing any of the transport tasks mentioned before, please indicate how much time you spend on them on an average day]],[1]Support!$C$3:$F$13,3,0)</f>
        <v>0.25</v>
      </c>
      <c r="BV29" s="6">
        <f>VLOOKUP(OfficeForms.Table[[#This Row],[If you are executing any of the transport tasks mentioned before, please indicate how much time you spend on them on an average day]],[1]Support!$C$3:$F$13,4,0)</f>
        <v>0.375</v>
      </c>
      <c r="BW29" s="6">
        <f>VLOOKUP(OfficeForms.Table[[#This Row],[If you are executing any of the documentation tasks mentioned before, please indicate how much time you spend on them on an average day]],[1]Support!$C$3:$F$13,2,0)</f>
        <v>0.5</v>
      </c>
      <c r="BX29" s="6">
        <f>VLOOKUP(OfficeForms.Table[[#This Row],[If you are executing any of the documentation tasks mentioned before, please indicate how much time you spend on them on an average day]],[1]Support!$C$3:$F$13,3,0)</f>
        <v>0.25</v>
      </c>
      <c r="BY29" s="6">
        <f>VLOOKUP(OfficeForms.Table[[#This Row],[If you are executing any of the documentation tasks mentioned before, please indicate how much time you spend on them on an average day]],[1]Support!$C$3:$F$13,4,0)</f>
        <v>0.375</v>
      </c>
      <c r="BZ29" s="6">
        <f>VLOOKUP(OfficeForms.Table[[#This Row],[If you are executing any of the track and trace tasks mentioned before, please indicate how much time you spend on them on an average day]],[1]Support!$C$3:$F$13,2,0)</f>
        <v>6.25E-2</v>
      </c>
      <c r="CA29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29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29" s="6">
        <f>VLOOKUP(OfficeForms.Table[[#This Row],[If you are executing any of the compliance tasks mentioned before, please indicate how much time you spend on them on an average day]],[1]Support!$C$3:$F$13,2,0)</f>
        <v>0.25</v>
      </c>
      <c r="CD29" s="6">
        <f>VLOOKUP(OfficeForms.Table[[#This Row],[If you are executing any of the compliance tasks mentioned before, please indicate how much time you spend on them on an average day]],[1]Support!$C$3:$F$13,3,0)</f>
        <v>0.25</v>
      </c>
      <c r="CE29" s="6">
        <f>VLOOKUP(OfficeForms.Table[[#This Row],[If you are executing any of the compliance tasks mentioned before, please indicate how much time you spend on them on an average day]],[1]Support!$C$3:$F$13,4,0)</f>
        <v>0.25</v>
      </c>
      <c r="CJ29"/>
    </row>
    <row r="30" spans="1:88" s="4" customFormat="1" ht="45" x14ac:dyDescent="0.25">
      <c r="A30" s="4">
        <v>29</v>
      </c>
      <c r="B30" s="5">
        <v>45609.348287037035</v>
      </c>
      <c r="C30" s="5">
        <v>45609.38422453704</v>
      </c>
      <c r="D30" s="4" t="s">
        <v>83</v>
      </c>
      <c r="E30" s="4" t="s">
        <v>83</v>
      </c>
      <c r="F30" s="4" t="s">
        <v>83</v>
      </c>
      <c r="G30" s="4" t="s">
        <v>83</v>
      </c>
      <c r="H30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30" s="4" t="s">
        <v>84</v>
      </c>
      <c r="J30" s="4" t="s">
        <v>83</v>
      </c>
      <c r="K30" s="4" t="s">
        <v>83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92</v>
      </c>
      <c r="Q30" s="4" t="s">
        <v>92</v>
      </c>
      <c r="R30" s="4" t="s">
        <v>83</v>
      </c>
      <c r="S30" s="4" t="s">
        <v>92</v>
      </c>
      <c r="T30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0" s="4" t="s">
        <v>153</v>
      </c>
      <c r="V30" s="4" t="s">
        <v>135</v>
      </c>
      <c r="W30" s="4" t="s">
        <v>83</v>
      </c>
      <c r="X30" s="4" t="s">
        <v>83</v>
      </c>
      <c r="Y30" s="4" t="s">
        <v>92</v>
      </c>
      <c r="Z30" s="4" t="s">
        <v>83</v>
      </c>
      <c r="AA30" s="4" t="s">
        <v>83</v>
      </c>
      <c r="AB30" s="4" t="s">
        <v>83</v>
      </c>
      <c r="AC30" s="4" t="s">
        <v>83</v>
      </c>
      <c r="AD30" s="4" t="s">
        <v>83</v>
      </c>
      <c r="AE30" s="4" t="s">
        <v>83</v>
      </c>
      <c r="AF30" s="4" t="s">
        <v>83</v>
      </c>
      <c r="AG30" s="4" t="s">
        <v>83</v>
      </c>
      <c r="AH30" s="4" t="s">
        <v>83</v>
      </c>
      <c r="AI30" s="4" t="s">
        <v>83</v>
      </c>
      <c r="AJ30" s="4" t="s">
        <v>83</v>
      </c>
      <c r="AK30" s="4" t="s">
        <v>83</v>
      </c>
      <c r="AL30" s="4" t="s">
        <v>83</v>
      </c>
      <c r="AM30" s="4" t="s">
        <v>83</v>
      </c>
      <c r="AN30" s="4" t="s">
        <v>83</v>
      </c>
      <c r="AO30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0" s="4" t="s">
        <v>95</v>
      </c>
      <c r="AQ30" s="4" t="s">
        <v>98</v>
      </c>
      <c r="AR30" s="4" t="s">
        <v>83</v>
      </c>
      <c r="AS30" s="4" t="s">
        <v>83</v>
      </c>
      <c r="AT30" s="4" t="s">
        <v>83</v>
      </c>
      <c r="AU30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0" s="4" t="s">
        <v>107</v>
      </c>
      <c r="AW30" s="4" t="s">
        <v>83</v>
      </c>
      <c r="AX30" s="4" t="s">
        <v>83</v>
      </c>
      <c r="AY30" s="4" t="s">
        <v>83</v>
      </c>
      <c r="AZ30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0" s="4" t="s">
        <v>89</v>
      </c>
      <c r="BB30" s="4" t="s">
        <v>90</v>
      </c>
      <c r="BC30" s="4" t="s">
        <v>90</v>
      </c>
      <c r="BD30" s="4" t="s">
        <v>90</v>
      </c>
      <c r="BE30" s="4" t="s">
        <v>90</v>
      </c>
      <c r="BF30" s="4" t="s">
        <v>90</v>
      </c>
      <c r="BG30" s="4" t="s">
        <v>90</v>
      </c>
      <c r="BH30" s="4" t="s">
        <v>90</v>
      </c>
      <c r="BI30" s="4" t="s">
        <v>90</v>
      </c>
      <c r="BJ30" s="4" t="s">
        <v>90</v>
      </c>
      <c r="BK30" s="4" t="s">
        <v>90</v>
      </c>
      <c r="BL30" s="4" t="s">
        <v>128</v>
      </c>
      <c r="BM30" s="4" t="s">
        <v>90</v>
      </c>
      <c r="BN30" s="4" t="s">
        <v>90</v>
      </c>
      <c r="BO30" s="4" t="s">
        <v>90</v>
      </c>
      <c r="BP30" s="4" t="s">
        <v>90</v>
      </c>
      <c r="BQ30" s="6">
        <f>VLOOKUP(OfficeForms.Table[[#This Row],[If you are executing any of the freight tasks mentioned before, please indicate how much time you spend on them on an average day]],[1]Support!$C$3:$F$13,2,0)</f>
        <v>0</v>
      </c>
      <c r="BR30" s="6">
        <f>VLOOKUP(OfficeForms.Table[[#This Row],[If you are executing any of the freight tasks mentioned before, please indicate how much time you spend on them on an average day]],[1]Support!$C$3:$F$13,3,0)</f>
        <v>0</v>
      </c>
      <c r="BS30" s="6">
        <f>VLOOKUP(OfficeForms.Table[[#This Row],[If you are executing any of the freight tasks mentioned before, please indicate how much time you spend on them on an average day]],[1]Support!$C$3:$F$13,4,0)</f>
        <v>0</v>
      </c>
      <c r="BT30" s="6">
        <f>VLOOKUP(OfficeForms.Table[[#This Row],[If you are executing any of the transport tasks mentioned before, please indicate how much time you spend on them on an average day]],[1]Support!$C$3:$F$13,2,0)</f>
        <v>0.75</v>
      </c>
      <c r="BU30" s="6">
        <f>VLOOKUP(OfficeForms.Table[[#This Row],[If you are executing any of the transport tasks mentioned before, please indicate how much time you spend on them on an average day]],[1]Support!$C$3:$F$13,3,0)</f>
        <v>0.5</v>
      </c>
      <c r="BV30" s="6">
        <f>VLOOKUP(OfficeForms.Table[[#This Row],[If you are executing any of the transport tasks mentioned before, please indicate how much time you spend on them on an average day]],[1]Support!$C$3:$F$13,4,0)</f>
        <v>0.625</v>
      </c>
      <c r="BW30" s="6">
        <f>VLOOKUP(OfficeForms.Table[[#This Row],[If you are executing any of the documentation tasks mentioned before, please indicate how much time you spend on them on an average day]],[1]Support!$C$3:$F$13,2,0)</f>
        <v>0.25</v>
      </c>
      <c r="BX30" s="6">
        <f>VLOOKUP(OfficeForms.Table[[#This Row],[If you are executing any of the documentation tasks mentioned before, please indicate how much time you spend on them on an average day]],[1]Support!$C$3:$F$13,3,0)</f>
        <v>0.25</v>
      </c>
      <c r="BY30" s="6">
        <f>VLOOKUP(OfficeForms.Table[[#This Row],[If you are executing any of the documentation tasks mentioned before, please indicate how much time you spend on them on an average day]],[1]Support!$C$3:$F$13,4,0)</f>
        <v>0.25</v>
      </c>
      <c r="BZ30" s="6">
        <f>VLOOKUP(OfficeForms.Table[[#This Row],[If you are executing any of the track and trace tasks mentioned before, please indicate how much time you spend on them on an average day]],[1]Support!$C$3:$F$13,2,0)</f>
        <v>0</v>
      </c>
      <c r="CA30" s="6">
        <f>VLOOKUP(OfficeForms.Table[[#This Row],[If you are executing any of the track and trace tasks mentioned before, please indicate how much time you spend on them on an average day]],[1]Support!$C$3:$F$13,3,0)</f>
        <v>0</v>
      </c>
      <c r="CB30" s="6">
        <f>VLOOKUP(OfficeForms.Table[[#This Row],[If you are executing any of the track and trace tasks mentioned before, please indicate how much time you spend on them on an average day]],[1]Support!$C$3:$F$13,4,0)</f>
        <v>0</v>
      </c>
      <c r="CC30" s="6">
        <f>VLOOKUP(OfficeForms.Table[[#This Row],[If you are executing any of the compliance tasks mentioned before, please indicate how much time you spend on them on an average day]],[1]Support!$C$3:$F$13,2,0)</f>
        <v>0</v>
      </c>
      <c r="CD30" s="6">
        <f>VLOOKUP(OfficeForms.Table[[#This Row],[If you are executing any of the compliance tasks mentioned before, please indicate how much time you spend on them on an average day]],[1]Support!$C$3:$F$13,3,0)</f>
        <v>0</v>
      </c>
      <c r="CE30" s="6">
        <f>VLOOKUP(OfficeForms.Table[[#This Row],[If you are executing any of the compliance tasks mentioned before, please indicate how much time you spend on them on an average day]],[1]Support!$C$3:$F$13,4,0)</f>
        <v>0</v>
      </c>
      <c r="CJ30"/>
    </row>
    <row r="31" spans="1:88" s="4" customFormat="1" ht="45" x14ac:dyDescent="0.25">
      <c r="A31" s="4">
        <v>30</v>
      </c>
      <c r="B31" s="5">
        <v>45609.428449074076</v>
      </c>
      <c r="C31" s="5">
        <v>45609.444571759261</v>
      </c>
      <c r="D31" s="4" t="s">
        <v>83</v>
      </c>
      <c r="E31" s="4" t="s">
        <v>83</v>
      </c>
      <c r="F31" s="4" t="s">
        <v>83</v>
      </c>
      <c r="G31" s="4" t="s">
        <v>83</v>
      </c>
      <c r="H31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31" s="4" t="s">
        <v>84</v>
      </c>
      <c r="J31" s="4" t="s">
        <v>83</v>
      </c>
      <c r="K31" s="4" t="s">
        <v>83</v>
      </c>
      <c r="L31" s="4" t="s">
        <v>83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4" t="s">
        <v>83</v>
      </c>
      <c r="S31" s="4" t="s">
        <v>83</v>
      </c>
      <c r="T31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31" s="4" t="s">
        <v>154</v>
      </c>
      <c r="V31" s="4" t="s">
        <v>110</v>
      </c>
      <c r="W31" s="4" t="s">
        <v>104</v>
      </c>
      <c r="X31" s="4" t="s">
        <v>92</v>
      </c>
      <c r="Y31" s="4" t="s">
        <v>92</v>
      </c>
      <c r="Z31" s="4" t="s">
        <v>83</v>
      </c>
      <c r="AA31" s="4" t="s">
        <v>92</v>
      </c>
      <c r="AB31" s="4" t="s">
        <v>83</v>
      </c>
      <c r="AC31" s="4" t="s">
        <v>83</v>
      </c>
      <c r="AD31" s="4" t="s">
        <v>83</v>
      </c>
      <c r="AE31" s="4" t="s">
        <v>92</v>
      </c>
      <c r="AF31" s="4" t="s">
        <v>83</v>
      </c>
      <c r="AG31" s="4" t="s">
        <v>83</v>
      </c>
      <c r="AH31" s="4" t="s">
        <v>83</v>
      </c>
      <c r="AI31" s="4" t="s">
        <v>83</v>
      </c>
      <c r="AJ31" s="4" t="s">
        <v>83</v>
      </c>
      <c r="AK31" s="4" t="s">
        <v>83</v>
      </c>
      <c r="AL31" s="4" t="s">
        <v>83</v>
      </c>
      <c r="AM31" s="4" t="s">
        <v>104</v>
      </c>
      <c r="AN31" s="4" t="s">
        <v>83</v>
      </c>
      <c r="AO31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1" s="4" t="s">
        <v>135</v>
      </c>
      <c r="AQ31" s="4" t="s">
        <v>83</v>
      </c>
      <c r="AR31" s="4" t="s">
        <v>83</v>
      </c>
      <c r="AS31" s="4" t="s">
        <v>83</v>
      </c>
      <c r="AT31" s="4" t="s">
        <v>83</v>
      </c>
      <c r="AU31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1" s="4" t="s">
        <v>107</v>
      </c>
      <c r="AW31" s="4" t="s">
        <v>83</v>
      </c>
      <c r="AX31" s="4" t="s">
        <v>83</v>
      </c>
      <c r="AY31" s="4" t="s">
        <v>83</v>
      </c>
      <c r="AZ31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1" s="4" t="s">
        <v>89</v>
      </c>
      <c r="BB31" s="4" t="s">
        <v>90</v>
      </c>
      <c r="BC31" s="4" t="s">
        <v>90</v>
      </c>
      <c r="BD31" s="4" t="s">
        <v>90</v>
      </c>
      <c r="BE31" s="4" t="s">
        <v>90</v>
      </c>
      <c r="BF31" s="4" t="s">
        <v>90</v>
      </c>
      <c r="BG31" s="4" t="s">
        <v>90</v>
      </c>
      <c r="BH31" s="4" t="s">
        <v>90</v>
      </c>
      <c r="BI31" s="4" t="s">
        <v>90</v>
      </c>
      <c r="BJ31" s="4" t="s">
        <v>90</v>
      </c>
      <c r="BK31" s="4" t="s">
        <v>90</v>
      </c>
      <c r="BL31" s="4" t="s">
        <v>90</v>
      </c>
      <c r="BM31" s="4" t="s">
        <v>90</v>
      </c>
      <c r="BN31" s="4" t="s">
        <v>90</v>
      </c>
      <c r="BO31" s="4" t="s">
        <v>128</v>
      </c>
      <c r="BP31" s="4" t="s">
        <v>90</v>
      </c>
      <c r="BQ31" s="6">
        <f>VLOOKUP(OfficeForms.Table[[#This Row],[If you are executing any of the freight tasks mentioned before, please indicate how much time you spend on them on an average day]],[1]Support!$C$3:$F$13,2,0)</f>
        <v>0</v>
      </c>
      <c r="BR31" s="6">
        <f>VLOOKUP(OfficeForms.Table[[#This Row],[If you are executing any of the freight tasks mentioned before, please indicate how much time you spend on them on an average day]],[1]Support!$C$3:$F$13,3,0)</f>
        <v>0</v>
      </c>
      <c r="BS31" s="6">
        <f>VLOOKUP(OfficeForms.Table[[#This Row],[If you are executing any of the freight tasks mentioned before, please indicate how much time you spend on them on an average day]],[1]Support!$C$3:$F$13,4,0)</f>
        <v>0</v>
      </c>
      <c r="BT31" s="6">
        <f>VLOOKUP(OfficeForms.Table[[#This Row],[If you are executing any of the transport tasks mentioned before, please indicate how much time you spend on them on an average day]],[1]Support!$C$3:$F$13,2,0)</f>
        <v>0</v>
      </c>
      <c r="BU31" s="6">
        <f>VLOOKUP(OfficeForms.Table[[#This Row],[If you are executing any of the transport tasks mentioned before, please indicate how much time you spend on them on an average day]],[1]Support!$C$3:$F$13,3,0)</f>
        <v>0</v>
      </c>
      <c r="BV31" s="6">
        <f>VLOOKUP(OfficeForms.Table[[#This Row],[If you are executing any of the transport tasks mentioned before, please indicate how much time you spend on them on an average day]],[1]Support!$C$3:$F$13,4,0)</f>
        <v>0</v>
      </c>
      <c r="BW31" s="6">
        <f>VLOOKUP(OfficeForms.Table[[#This Row],[If you are executing any of the documentation tasks mentioned before, please indicate how much time you spend on them on an average day]],[1]Support!$C$3:$F$13,2,0)</f>
        <v>0.75</v>
      </c>
      <c r="BX31" s="6">
        <f>VLOOKUP(OfficeForms.Table[[#This Row],[If you are executing any of the documentation tasks mentioned before, please indicate how much time you spend on them on an average day]],[1]Support!$C$3:$F$13,3,0)</f>
        <v>0.5</v>
      </c>
      <c r="BY31" s="6">
        <f>VLOOKUP(OfficeForms.Table[[#This Row],[If you are executing any of the documentation tasks mentioned before, please indicate how much time you spend on them on an average day]],[1]Support!$C$3:$F$13,4,0)</f>
        <v>0.625</v>
      </c>
      <c r="BZ31" s="6">
        <f>VLOOKUP(OfficeForms.Table[[#This Row],[If you are executing any of the track and trace tasks mentioned before, please indicate how much time you spend on them on an average day]],[1]Support!$C$3:$F$13,2,0)</f>
        <v>0</v>
      </c>
      <c r="CA31" s="6">
        <f>VLOOKUP(OfficeForms.Table[[#This Row],[If you are executing any of the track and trace tasks mentioned before, please indicate how much time you spend on them on an average day]],[1]Support!$C$3:$F$13,3,0)</f>
        <v>0</v>
      </c>
      <c r="CB31" s="6">
        <f>VLOOKUP(OfficeForms.Table[[#This Row],[If you are executing any of the track and trace tasks mentioned before, please indicate how much time you spend on them on an average day]],[1]Support!$C$3:$F$13,4,0)</f>
        <v>0</v>
      </c>
      <c r="CC31" s="6">
        <f>VLOOKUP(OfficeForms.Table[[#This Row],[If you are executing any of the compliance tasks mentioned before, please indicate how much time you spend on them on an average day]],[1]Support!$C$3:$F$13,2,0)</f>
        <v>0</v>
      </c>
      <c r="CD31" s="6">
        <f>VLOOKUP(OfficeForms.Table[[#This Row],[If you are executing any of the compliance tasks mentioned before, please indicate how much time you spend on them on an average day]],[1]Support!$C$3:$F$13,3,0)</f>
        <v>0</v>
      </c>
      <c r="CE31" s="6">
        <f>VLOOKUP(OfficeForms.Table[[#This Row],[If you are executing any of the compliance tasks mentioned before, please indicate how much time you spend on them on an average day]],[1]Support!$C$3:$F$13,4,0)</f>
        <v>0</v>
      </c>
      <c r="CJ31"/>
    </row>
    <row r="32" spans="1:88" s="4" customFormat="1" ht="45" x14ac:dyDescent="0.25">
      <c r="A32" s="4">
        <v>31</v>
      </c>
      <c r="B32" s="5">
        <v>45609.660949074074</v>
      </c>
      <c r="C32" s="5">
        <v>45609.665636574071</v>
      </c>
      <c r="D32" s="4" t="s">
        <v>83</v>
      </c>
      <c r="E32" s="4" t="s">
        <v>83</v>
      </c>
      <c r="F32" s="4" t="s">
        <v>83</v>
      </c>
      <c r="G32" s="4" t="s">
        <v>83</v>
      </c>
      <c r="H32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32" s="4" t="s">
        <v>84</v>
      </c>
      <c r="J32" s="4" t="s">
        <v>83</v>
      </c>
      <c r="K32" s="4" t="s">
        <v>83</v>
      </c>
      <c r="L32" s="4" t="s">
        <v>83</v>
      </c>
      <c r="M32" s="4" t="s">
        <v>83</v>
      </c>
      <c r="N32" s="4" t="s">
        <v>83</v>
      </c>
      <c r="O32" s="4" t="s">
        <v>83</v>
      </c>
      <c r="P32" s="4" t="s">
        <v>83</v>
      </c>
      <c r="Q32" s="4" t="s">
        <v>83</v>
      </c>
      <c r="R32" s="4" t="s">
        <v>83</v>
      </c>
      <c r="S32" s="4" t="s">
        <v>83</v>
      </c>
      <c r="T32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32" s="4" t="s">
        <v>155</v>
      </c>
      <c r="V32" s="4" t="s">
        <v>110</v>
      </c>
      <c r="W32" s="4" t="s">
        <v>83</v>
      </c>
      <c r="X32" s="4" t="s">
        <v>83</v>
      </c>
      <c r="Y32" s="4" t="s">
        <v>83</v>
      </c>
      <c r="Z32" s="4" t="s">
        <v>83</v>
      </c>
      <c r="AA32" s="4" t="s">
        <v>83</v>
      </c>
      <c r="AB32" s="4" t="s">
        <v>92</v>
      </c>
      <c r="AC32" s="4" t="s">
        <v>83</v>
      </c>
      <c r="AD32" s="4" t="s">
        <v>83</v>
      </c>
      <c r="AE32" s="4" t="s">
        <v>83</v>
      </c>
      <c r="AF32" s="4" t="s">
        <v>92</v>
      </c>
      <c r="AG32" s="4" t="s">
        <v>83</v>
      </c>
      <c r="AH32" s="4" t="s">
        <v>83</v>
      </c>
      <c r="AI32" s="4" t="s">
        <v>83</v>
      </c>
      <c r="AJ32" s="4" t="s">
        <v>92</v>
      </c>
      <c r="AK32" s="4" t="s">
        <v>92</v>
      </c>
      <c r="AL32" s="4" t="s">
        <v>83</v>
      </c>
      <c r="AM32" s="4" t="s">
        <v>83</v>
      </c>
      <c r="AN32" s="4" t="s">
        <v>92</v>
      </c>
      <c r="AO32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2" s="4" t="s">
        <v>95</v>
      </c>
      <c r="AQ32" s="4" t="s">
        <v>83</v>
      </c>
      <c r="AR32" s="4" t="s">
        <v>83</v>
      </c>
      <c r="AS32" s="4" t="s">
        <v>83</v>
      </c>
      <c r="AT32" s="4" t="s">
        <v>83</v>
      </c>
      <c r="AU32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2" s="4" t="s">
        <v>107</v>
      </c>
      <c r="AW32" s="4" t="s">
        <v>83</v>
      </c>
      <c r="AX32" s="4" t="s">
        <v>83</v>
      </c>
      <c r="AY32" s="4" t="s">
        <v>83</v>
      </c>
      <c r="AZ32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2" s="4" t="s">
        <v>89</v>
      </c>
      <c r="BB32" s="4" t="s">
        <v>90</v>
      </c>
      <c r="BC32" s="4" t="s">
        <v>90</v>
      </c>
      <c r="BD32" s="4" t="s">
        <v>90</v>
      </c>
      <c r="BE32" s="4" t="s">
        <v>90</v>
      </c>
      <c r="BF32" s="4" t="s">
        <v>128</v>
      </c>
      <c r="BG32" s="4" t="s">
        <v>128</v>
      </c>
      <c r="BH32" s="4" t="s">
        <v>90</v>
      </c>
      <c r="BI32" s="4" t="s">
        <v>90</v>
      </c>
      <c r="BJ32" s="4" t="s">
        <v>90</v>
      </c>
      <c r="BK32" s="4" t="s">
        <v>90</v>
      </c>
      <c r="BL32" s="4" t="s">
        <v>90</v>
      </c>
      <c r="BM32" s="4" t="s">
        <v>90</v>
      </c>
      <c r="BN32" s="4" t="s">
        <v>90</v>
      </c>
      <c r="BO32" s="4" t="s">
        <v>90</v>
      </c>
      <c r="BP32" s="4" t="s">
        <v>90</v>
      </c>
      <c r="BQ32" s="6">
        <f>VLOOKUP(OfficeForms.Table[[#This Row],[If you are executing any of the freight tasks mentioned before, please indicate how much time you spend on them on an average day]],[1]Support!$C$3:$F$13,2,0)</f>
        <v>0</v>
      </c>
      <c r="BR32" s="6">
        <f>VLOOKUP(OfficeForms.Table[[#This Row],[If you are executing any of the freight tasks mentioned before, please indicate how much time you spend on them on an average day]],[1]Support!$C$3:$F$13,3,0)</f>
        <v>0</v>
      </c>
      <c r="BS32" s="6">
        <f>VLOOKUP(OfficeForms.Table[[#This Row],[If you are executing any of the freight tasks mentioned before, please indicate how much time you spend on them on an average day]],[1]Support!$C$3:$F$13,4,0)</f>
        <v>0</v>
      </c>
      <c r="BT32" s="6">
        <f>VLOOKUP(OfficeForms.Table[[#This Row],[If you are executing any of the transport tasks mentioned before, please indicate how much time you spend on them on an average day]],[1]Support!$C$3:$F$13,2,0)</f>
        <v>0</v>
      </c>
      <c r="BU32" s="6">
        <f>VLOOKUP(OfficeForms.Table[[#This Row],[If you are executing any of the transport tasks mentioned before, please indicate how much time you spend on them on an average day]],[1]Support!$C$3:$F$13,3,0)</f>
        <v>0</v>
      </c>
      <c r="BV32" s="6">
        <f>VLOOKUP(OfficeForms.Table[[#This Row],[If you are executing any of the transport tasks mentioned before, please indicate how much time you spend on them on an average day]],[1]Support!$C$3:$F$13,4,0)</f>
        <v>0</v>
      </c>
      <c r="BW32" s="6">
        <f>VLOOKUP(OfficeForms.Table[[#This Row],[If you are executing any of the documentation tasks mentioned before, please indicate how much time you spend on them on an average day]],[1]Support!$C$3:$F$13,2,0)</f>
        <v>0.25</v>
      </c>
      <c r="BX32" s="6">
        <f>VLOOKUP(OfficeForms.Table[[#This Row],[If you are executing any of the documentation tasks mentioned before, please indicate how much time you spend on them on an average day]],[1]Support!$C$3:$F$13,3,0)</f>
        <v>0.25</v>
      </c>
      <c r="BY32" s="6">
        <f>VLOOKUP(OfficeForms.Table[[#This Row],[If you are executing any of the documentation tasks mentioned before, please indicate how much time you spend on them on an average day]],[1]Support!$C$3:$F$13,4,0)</f>
        <v>0.25</v>
      </c>
      <c r="BZ32" s="6">
        <f>VLOOKUP(OfficeForms.Table[[#This Row],[If you are executing any of the track and trace tasks mentioned before, please indicate how much time you spend on them on an average day]],[1]Support!$C$3:$F$13,2,0)</f>
        <v>0</v>
      </c>
      <c r="CA32" s="6">
        <f>VLOOKUP(OfficeForms.Table[[#This Row],[If you are executing any of the track and trace tasks mentioned before, please indicate how much time you spend on them on an average day]],[1]Support!$C$3:$F$13,3,0)</f>
        <v>0</v>
      </c>
      <c r="CB32" s="6">
        <f>VLOOKUP(OfficeForms.Table[[#This Row],[If you are executing any of the track and trace tasks mentioned before, please indicate how much time you spend on them on an average day]],[1]Support!$C$3:$F$13,4,0)</f>
        <v>0</v>
      </c>
      <c r="CC32" s="6">
        <f>VLOOKUP(OfficeForms.Table[[#This Row],[If you are executing any of the compliance tasks mentioned before, please indicate how much time you spend on them on an average day]],[1]Support!$C$3:$F$13,2,0)</f>
        <v>0</v>
      </c>
      <c r="CD32" s="6">
        <f>VLOOKUP(OfficeForms.Table[[#This Row],[If you are executing any of the compliance tasks mentioned before, please indicate how much time you spend on them on an average day]],[1]Support!$C$3:$F$13,3,0)</f>
        <v>0</v>
      </c>
      <c r="CE32" s="6">
        <f>VLOOKUP(OfficeForms.Table[[#This Row],[If you are executing any of the compliance tasks mentioned before, please indicate how much time you spend on them on an average day]],[1]Support!$C$3:$F$13,4,0)</f>
        <v>0</v>
      </c>
      <c r="CJ32"/>
    </row>
    <row r="33" spans="1:94" s="4" customFormat="1" ht="60" x14ac:dyDescent="0.25">
      <c r="A33" s="4">
        <v>32</v>
      </c>
      <c r="B33" s="5">
        <v>45610.318009259259</v>
      </c>
      <c r="C33" s="5">
        <v>45610.347777777781</v>
      </c>
      <c r="D33" s="4" t="s">
        <v>92</v>
      </c>
      <c r="E33" s="4" t="s">
        <v>83</v>
      </c>
      <c r="F33" s="4" t="s">
        <v>92</v>
      </c>
      <c r="G33" s="4" t="s">
        <v>83</v>
      </c>
      <c r="H33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3" s="4" t="s">
        <v>88</v>
      </c>
      <c r="J33" s="4" t="s">
        <v>98</v>
      </c>
      <c r="K33" s="4" t="s">
        <v>98</v>
      </c>
      <c r="L33" s="4" t="s">
        <v>98</v>
      </c>
      <c r="M33" s="4" t="s">
        <v>104</v>
      </c>
      <c r="N33" s="4" t="s">
        <v>83</v>
      </c>
      <c r="O33" s="4" t="s">
        <v>98</v>
      </c>
      <c r="P33" s="4" t="s">
        <v>83</v>
      </c>
      <c r="Q33" s="4" t="s">
        <v>92</v>
      </c>
      <c r="R33" s="4" t="s">
        <v>104</v>
      </c>
      <c r="S33" s="4" t="s">
        <v>83</v>
      </c>
      <c r="T33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3" s="4" t="s">
        <v>156</v>
      </c>
      <c r="V33" s="4" t="s">
        <v>88</v>
      </c>
      <c r="W33" s="4" t="s">
        <v>83</v>
      </c>
      <c r="X33" s="4" t="s">
        <v>83</v>
      </c>
      <c r="Y33" s="4" t="s">
        <v>98</v>
      </c>
      <c r="Z33" s="4" t="s">
        <v>92</v>
      </c>
      <c r="AA33" s="4" t="s">
        <v>92</v>
      </c>
      <c r="AB33" s="4" t="s">
        <v>92</v>
      </c>
      <c r="AC33" s="4" t="s">
        <v>104</v>
      </c>
      <c r="AD33" s="4" t="s">
        <v>92</v>
      </c>
      <c r="AE33" s="4" t="s">
        <v>92</v>
      </c>
      <c r="AF33" s="4" t="s">
        <v>92</v>
      </c>
      <c r="AG33" s="4" t="s">
        <v>104</v>
      </c>
      <c r="AH33" s="4" t="s">
        <v>92</v>
      </c>
      <c r="AI33" s="4" t="s">
        <v>98</v>
      </c>
      <c r="AJ33" s="4" t="s">
        <v>92</v>
      </c>
      <c r="AK33" s="4" t="s">
        <v>92</v>
      </c>
      <c r="AL33" s="4" t="s">
        <v>98</v>
      </c>
      <c r="AM33" s="4" t="s">
        <v>92</v>
      </c>
      <c r="AN33" s="4" t="s">
        <v>92</v>
      </c>
      <c r="AO33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3" s="4" t="s">
        <v>88</v>
      </c>
      <c r="AQ33" s="4" t="s">
        <v>92</v>
      </c>
      <c r="AR33" s="4" t="s">
        <v>83</v>
      </c>
      <c r="AS33" s="4" t="s">
        <v>83</v>
      </c>
      <c r="AT33" s="4" t="s">
        <v>104</v>
      </c>
      <c r="AU33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33" s="4" t="s">
        <v>88</v>
      </c>
      <c r="AW33" s="4" t="s">
        <v>83</v>
      </c>
      <c r="AX33" s="4" t="s">
        <v>104</v>
      </c>
      <c r="AY33" s="4" t="s">
        <v>92</v>
      </c>
      <c r="AZ33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33" s="4" t="s">
        <v>88</v>
      </c>
      <c r="BB33" s="4" t="s">
        <v>90</v>
      </c>
      <c r="BC33" s="4" t="s">
        <v>90</v>
      </c>
      <c r="BD33" s="4" t="s">
        <v>90</v>
      </c>
      <c r="BE33" s="4" t="s">
        <v>90</v>
      </c>
      <c r="BF33" s="4" t="s">
        <v>90</v>
      </c>
      <c r="BG33" s="4" t="s">
        <v>90</v>
      </c>
      <c r="BH33" s="4" t="s">
        <v>90</v>
      </c>
      <c r="BI33" s="4" t="s">
        <v>100</v>
      </c>
      <c r="BJ33" s="4" t="s">
        <v>90</v>
      </c>
      <c r="BK33" s="4" t="s">
        <v>90</v>
      </c>
      <c r="BL33" s="4" t="s">
        <v>97</v>
      </c>
      <c r="BM33" s="4" t="s">
        <v>90</v>
      </c>
      <c r="BN33" s="4" t="s">
        <v>90</v>
      </c>
      <c r="BO33" s="4" t="s">
        <v>90</v>
      </c>
      <c r="BP33" s="4" t="s">
        <v>90</v>
      </c>
      <c r="BQ33" s="6">
        <f>VLOOKUP(OfficeForms.Table[[#This Row],[If you are executing any of the freight tasks mentioned before, please indicate how much time you spend on them on an average day]],[1]Support!$C$3:$F$13,2,0)</f>
        <v>6.25E-2</v>
      </c>
      <c r="BR33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33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33" s="6">
        <f>VLOOKUP(OfficeForms.Table[[#This Row],[If you are executing any of the transport tasks mentioned before, please indicate how much time you spend on them on an average day]],[1]Support!$C$3:$F$13,2,0)</f>
        <v>6.25E-2</v>
      </c>
      <c r="BU33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3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3" s="6">
        <f>VLOOKUP(OfficeForms.Table[[#This Row],[If you are executing any of the documentation tasks mentioned before, please indicate how much time you spend on them on an average day]],[1]Support!$C$3:$F$13,2,0)</f>
        <v>6.25E-2</v>
      </c>
      <c r="BX33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33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33" s="6">
        <f>VLOOKUP(OfficeForms.Table[[#This Row],[If you are executing any of the track and trace tasks mentioned before, please indicate how much time you spend on them on an average day]],[1]Support!$C$3:$F$13,2,0)</f>
        <v>6.25E-2</v>
      </c>
      <c r="CA33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33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33" s="6">
        <f>VLOOKUP(OfficeForms.Table[[#This Row],[If you are executing any of the compliance tasks mentioned before, please indicate how much time you spend on them on an average day]],[1]Support!$C$3:$F$13,2,0)</f>
        <v>6.25E-2</v>
      </c>
      <c r="CD33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33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33"/>
    </row>
    <row r="34" spans="1:94" s="4" customFormat="1" ht="45" x14ac:dyDescent="0.25">
      <c r="A34" s="4">
        <v>33</v>
      </c>
      <c r="B34" s="5">
        <v>45611.442708333336</v>
      </c>
      <c r="C34" s="5">
        <v>45611.451423611114</v>
      </c>
      <c r="D34" s="4" t="s">
        <v>92</v>
      </c>
      <c r="E34" s="4" t="s">
        <v>92</v>
      </c>
      <c r="F34" s="4" t="s">
        <v>92</v>
      </c>
      <c r="G34" s="4" t="s">
        <v>92</v>
      </c>
      <c r="H34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4" s="4" t="s">
        <v>103</v>
      </c>
      <c r="J34" s="4" t="s">
        <v>83</v>
      </c>
      <c r="K34" s="4" t="s">
        <v>83</v>
      </c>
      <c r="L34" s="4" t="s">
        <v>83</v>
      </c>
      <c r="M34" s="4" t="s">
        <v>83</v>
      </c>
      <c r="N34" s="4" t="s">
        <v>83</v>
      </c>
      <c r="O34" s="4" t="s">
        <v>83</v>
      </c>
      <c r="P34" s="4" t="s">
        <v>83</v>
      </c>
      <c r="Q34" s="4" t="s">
        <v>83</v>
      </c>
      <c r="R34" s="4" t="s">
        <v>83</v>
      </c>
      <c r="S34" s="4" t="s">
        <v>83</v>
      </c>
      <c r="T34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34" s="4" t="s">
        <v>157</v>
      </c>
      <c r="V34" s="4" t="s">
        <v>88</v>
      </c>
      <c r="W34" s="4" t="s">
        <v>83</v>
      </c>
      <c r="X34" s="4" t="s">
        <v>83</v>
      </c>
      <c r="Y34" s="4" t="s">
        <v>83</v>
      </c>
      <c r="Z34" s="4" t="s">
        <v>83</v>
      </c>
      <c r="AA34" s="4" t="s">
        <v>83</v>
      </c>
      <c r="AB34" s="4" t="s">
        <v>83</v>
      </c>
      <c r="AC34" s="4" t="s">
        <v>83</v>
      </c>
      <c r="AD34" s="4" t="s">
        <v>83</v>
      </c>
      <c r="AE34" s="4" t="s">
        <v>83</v>
      </c>
      <c r="AF34" s="4" t="s">
        <v>83</v>
      </c>
      <c r="AG34" s="4" t="s">
        <v>83</v>
      </c>
      <c r="AH34" s="4" t="s">
        <v>83</v>
      </c>
      <c r="AI34" s="4" t="s">
        <v>83</v>
      </c>
      <c r="AJ34" s="4" t="s">
        <v>83</v>
      </c>
      <c r="AK34" s="4" t="s">
        <v>83</v>
      </c>
      <c r="AL34" s="4" t="s">
        <v>83</v>
      </c>
      <c r="AM34" s="4" t="s">
        <v>83</v>
      </c>
      <c r="AN34" s="4" t="s">
        <v>83</v>
      </c>
      <c r="AO34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34" s="4" t="s">
        <v>94</v>
      </c>
      <c r="AQ34" s="4" t="s">
        <v>83</v>
      </c>
      <c r="AR34" s="4" t="s">
        <v>83</v>
      </c>
      <c r="AS34" s="4" t="s">
        <v>83</v>
      </c>
      <c r="AT34" s="4" t="s">
        <v>83</v>
      </c>
      <c r="AU34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4" s="4" t="s">
        <v>107</v>
      </c>
      <c r="AW34" s="4" t="s">
        <v>83</v>
      </c>
      <c r="AX34" s="4" t="s">
        <v>83</v>
      </c>
      <c r="AY34" s="4" t="s">
        <v>83</v>
      </c>
      <c r="AZ34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4" s="4" t="s">
        <v>88</v>
      </c>
      <c r="BB34" s="4" t="s">
        <v>136</v>
      </c>
      <c r="BC34" s="4" t="s">
        <v>96</v>
      </c>
      <c r="BD34" s="4" t="s">
        <v>96</v>
      </c>
      <c r="BE34" s="4" t="s">
        <v>158</v>
      </c>
      <c r="BF34" s="4" t="s">
        <v>96</v>
      </c>
      <c r="BG34" s="4" t="s">
        <v>96</v>
      </c>
      <c r="BH34" s="4" t="s">
        <v>90</v>
      </c>
      <c r="BI34" s="4" t="s">
        <v>96</v>
      </c>
      <c r="BJ34" s="4" t="s">
        <v>158</v>
      </c>
      <c r="BK34" s="4" t="s">
        <v>158</v>
      </c>
      <c r="BL34" s="4" t="s">
        <v>96</v>
      </c>
      <c r="BM34" s="4" t="s">
        <v>96</v>
      </c>
      <c r="BN34" s="4" t="s">
        <v>96</v>
      </c>
      <c r="BO34" s="4" t="s">
        <v>96</v>
      </c>
      <c r="BP34" s="4" t="s">
        <v>96</v>
      </c>
      <c r="BQ34" s="6">
        <f>VLOOKUP(OfficeForms.Table[[#This Row],[If you are executing any of the freight tasks mentioned before, please indicate how much time you spend on them on an average day]],[1]Support!$C$3:$F$13,2,0)</f>
        <v>1</v>
      </c>
      <c r="BR34" s="6">
        <f>VLOOKUP(OfficeForms.Table[[#This Row],[If you are executing any of the freight tasks mentioned before, please indicate how much time you spend on them on an average day]],[1]Support!$C$3:$F$13,3,0)</f>
        <v>0.75</v>
      </c>
      <c r="BS34" s="6">
        <f>VLOOKUP(OfficeForms.Table[[#This Row],[If you are executing any of the freight tasks mentioned before, please indicate how much time you spend on them on an average day]],[1]Support!$C$3:$F$13,4,0)</f>
        <v>0.875</v>
      </c>
      <c r="BT34" s="6">
        <f>VLOOKUP(OfficeForms.Table[[#This Row],[If you are executing any of the transport tasks mentioned before, please indicate how much time you spend on them on an average day]],[1]Support!$C$3:$F$13,2,0)</f>
        <v>6.25E-2</v>
      </c>
      <c r="BU34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4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4" s="6">
        <f>VLOOKUP(OfficeForms.Table[[#This Row],[If you are executing any of the documentation tasks mentioned before, please indicate how much time you spend on them on an average day]],[1]Support!$C$3:$F$13,2,0)</f>
        <v>0</v>
      </c>
      <c r="BX34" s="6">
        <f>VLOOKUP(OfficeForms.Table[[#This Row],[If you are executing any of the documentation tasks mentioned before, please indicate how much time you spend on them on an average day]],[1]Support!$C$3:$F$13,3,0)</f>
        <v>0</v>
      </c>
      <c r="BY34" s="6">
        <f>VLOOKUP(OfficeForms.Table[[#This Row],[If you are executing any of the documentation tasks mentioned before, please indicate how much time you spend on them on an average day]],[1]Support!$C$3:$F$13,4,0)</f>
        <v>0</v>
      </c>
      <c r="BZ34" s="6">
        <f>VLOOKUP(OfficeForms.Table[[#This Row],[If you are executing any of the track and trace tasks mentioned before, please indicate how much time you spend on them on an average day]],[1]Support!$C$3:$F$13,2,0)</f>
        <v>0</v>
      </c>
      <c r="CA34" s="6">
        <f>VLOOKUP(OfficeForms.Table[[#This Row],[If you are executing any of the track and trace tasks mentioned before, please indicate how much time you spend on them on an average day]],[1]Support!$C$3:$F$13,3,0)</f>
        <v>0</v>
      </c>
      <c r="CB34" s="6">
        <f>VLOOKUP(OfficeForms.Table[[#This Row],[If you are executing any of the track and trace tasks mentioned before, please indicate how much time you spend on them on an average day]],[1]Support!$C$3:$F$13,4,0)</f>
        <v>0</v>
      </c>
      <c r="CC34" s="6">
        <f>VLOOKUP(OfficeForms.Table[[#This Row],[If you are executing any of the compliance tasks mentioned before, please indicate how much time you spend on them on an average day]],[1]Support!$C$3:$F$13,2,0)</f>
        <v>6.25E-2</v>
      </c>
      <c r="CD34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34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J34"/>
    </row>
    <row r="35" spans="1:94" s="4" customFormat="1" ht="90" x14ac:dyDescent="0.25">
      <c r="A35" s="4">
        <v>34</v>
      </c>
      <c r="B35" s="5">
        <v>45613.189756944441</v>
      </c>
      <c r="C35" s="5">
        <v>45613.204606481479</v>
      </c>
      <c r="D35" s="4" t="s">
        <v>92</v>
      </c>
      <c r="E35" s="4" t="s">
        <v>83</v>
      </c>
      <c r="F35" s="4" t="s">
        <v>92</v>
      </c>
      <c r="G35" s="4" t="s">
        <v>104</v>
      </c>
      <c r="H35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5" s="4" t="s">
        <v>87</v>
      </c>
      <c r="J35" s="4" t="s">
        <v>98</v>
      </c>
      <c r="K35" s="4" t="s">
        <v>85</v>
      </c>
      <c r="L35" s="4" t="s">
        <v>83</v>
      </c>
      <c r="M35" s="4" t="s">
        <v>83</v>
      </c>
      <c r="N35" s="4" t="s">
        <v>83</v>
      </c>
      <c r="O35" s="4" t="s">
        <v>83</v>
      </c>
      <c r="P35" s="4" t="s">
        <v>83</v>
      </c>
      <c r="Q35" s="4" t="s">
        <v>83</v>
      </c>
      <c r="R35" s="4" t="s">
        <v>83</v>
      </c>
      <c r="S35" s="4" t="s">
        <v>83</v>
      </c>
      <c r="T35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Someone else is doing this</v>
      </c>
      <c r="U35" s="4" t="s">
        <v>159</v>
      </c>
      <c r="V35" s="4" t="s">
        <v>88</v>
      </c>
      <c r="W35" s="4" t="s">
        <v>83</v>
      </c>
      <c r="X35" s="4" t="s">
        <v>92</v>
      </c>
      <c r="Y35" s="4" t="s">
        <v>83</v>
      </c>
      <c r="Z35" s="4" t="s">
        <v>83</v>
      </c>
      <c r="AA35" s="4" t="s">
        <v>83</v>
      </c>
      <c r="AB35" s="4" t="s">
        <v>104</v>
      </c>
      <c r="AC35" s="4" t="s">
        <v>83</v>
      </c>
      <c r="AD35" s="4" t="s">
        <v>83</v>
      </c>
      <c r="AE35" s="4" t="s">
        <v>83</v>
      </c>
      <c r="AF35" s="4" t="s">
        <v>83</v>
      </c>
      <c r="AG35" s="4" t="s">
        <v>83</v>
      </c>
      <c r="AH35" s="4" t="s">
        <v>83</v>
      </c>
      <c r="AI35" s="4" t="s">
        <v>83</v>
      </c>
      <c r="AJ35" s="4" t="s">
        <v>83</v>
      </c>
      <c r="AK35" s="4" t="s">
        <v>83</v>
      </c>
      <c r="AL35" s="4" t="s">
        <v>83</v>
      </c>
      <c r="AM35" s="4" t="s">
        <v>104</v>
      </c>
      <c r="AN35" s="4" t="s">
        <v>83</v>
      </c>
      <c r="AO35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5" s="4" t="s">
        <v>94</v>
      </c>
      <c r="AQ35" s="4" t="s">
        <v>83</v>
      </c>
      <c r="AR35" s="4" t="s">
        <v>83</v>
      </c>
      <c r="AS35" s="4" t="s">
        <v>83</v>
      </c>
      <c r="AT35" s="4" t="s">
        <v>85</v>
      </c>
      <c r="AU35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5" s="4" t="s">
        <v>107</v>
      </c>
      <c r="AW35" s="4" t="s">
        <v>92</v>
      </c>
      <c r="AX35" s="4" t="s">
        <v>83</v>
      </c>
      <c r="AY35" s="4" t="s">
        <v>92</v>
      </c>
      <c r="AZ35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35" s="4" t="s">
        <v>87</v>
      </c>
      <c r="BB35" s="4" t="s">
        <v>126</v>
      </c>
      <c r="BC35" s="4" t="s">
        <v>160</v>
      </c>
      <c r="BD35" s="4" t="s">
        <v>90</v>
      </c>
      <c r="BE35" s="4" t="s">
        <v>90</v>
      </c>
      <c r="BF35" s="4" t="s">
        <v>90</v>
      </c>
      <c r="BG35" s="4" t="s">
        <v>161</v>
      </c>
      <c r="BH35" s="4" t="s">
        <v>90</v>
      </c>
      <c r="BI35" s="4" t="s">
        <v>90</v>
      </c>
      <c r="BJ35" s="4" t="s">
        <v>158</v>
      </c>
      <c r="BK35" s="4" t="s">
        <v>90</v>
      </c>
      <c r="BL35" s="4" t="s">
        <v>90</v>
      </c>
      <c r="BM35" s="4" t="s">
        <v>90</v>
      </c>
      <c r="BN35" s="4" t="s">
        <v>90</v>
      </c>
      <c r="BO35" s="4" t="s">
        <v>90</v>
      </c>
      <c r="BP35" s="4" t="s">
        <v>90</v>
      </c>
      <c r="BQ35" s="6">
        <f>VLOOKUP(OfficeForms.Table[[#This Row],[If you are executing any of the freight tasks mentioned before, please indicate how much time you spend on them on an average day]],[1]Support!$C$3:$F$13,2,0)</f>
        <v>0.125</v>
      </c>
      <c r="BR35" s="6">
        <f>VLOOKUP(OfficeForms.Table[[#This Row],[If you are executing any of the freight tasks mentioned before, please indicate how much time you spend on them on an average day]],[1]Support!$C$3:$F$13,3,0)</f>
        <v>0.125</v>
      </c>
      <c r="BS35" s="6">
        <f>VLOOKUP(OfficeForms.Table[[#This Row],[If you are executing any of the freight tasks mentioned before, please indicate how much time you spend on them on an average day]],[1]Support!$C$3:$F$13,4,0)</f>
        <v>0.125</v>
      </c>
      <c r="BT35" s="6">
        <f>VLOOKUP(OfficeForms.Table[[#This Row],[If you are executing any of the transport tasks mentioned before, please indicate how much time you spend on them on an average day]],[1]Support!$C$3:$F$13,2,0)</f>
        <v>6.25E-2</v>
      </c>
      <c r="BU35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5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5" s="6">
        <f>VLOOKUP(OfficeForms.Table[[#This Row],[If you are executing any of the documentation tasks mentioned before, please indicate how much time you spend on them on an average day]],[1]Support!$C$3:$F$13,2,0)</f>
        <v>0</v>
      </c>
      <c r="BX35" s="6">
        <f>VLOOKUP(OfficeForms.Table[[#This Row],[If you are executing any of the documentation tasks mentioned before, please indicate how much time you spend on them on an average day]],[1]Support!$C$3:$F$13,3,0)</f>
        <v>0</v>
      </c>
      <c r="BY35" s="6">
        <f>VLOOKUP(OfficeForms.Table[[#This Row],[If you are executing any of the documentation tasks mentioned before, please indicate how much time you spend on them on an average day]],[1]Support!$C$3:$F$13,4,0)</f>
        <v>0</v>
      </c>
      <c r="BZ35" s="6">
        <f>VLOOKUP(OfficeForms.Table[[#This Row],[If you are executing any of the track and trace tasks mentioned before, please indicate how much time you spend on them on an average day]],[1]Support!$C$3:$F$13,2,0)</f>
        <v>0</v>
      </c>
      <c r="CA35" s="6">
        <f>VLOOKUP(OfficeForms.Table[[#This Row],[If you are executing any of the track and trace tasks mentioned before, please indicate how much time you spend on them on an average day]],[1]Support!$C$3:$F$13,3,0)</f>
        <v>0</v>
      </c>
      <c r="CB35" s="6">
        <f>VLOOKUP(OfficeForms.Table[[#This Row],[If you are executing any of the track and trace tasks mentioned before, please indicate how much time you spend on them on an average day]],[1]Support!$C$3:$F$13,4,0)</f>
        <v>0</v>
      </c>
      <c r="CC35" s="6">
        <f>VLOOKUP(OfficeForms.Table[[#This Row],[If you are executing any of the compliance tasks mentioned before, please indicate how much time you spend on them on an average day]],[1]Support!$C$3:$F$13,2,0)</f>
        <v>0.125</v>
      </c>
      <c r="CD35" s="6">
        <f>VLOOKUP(OfficeForms.Table[[#This Row],[If you are executing any of the compliance tasks mentioned before, please indicate how much time you spend on them on an average day]],[1]Support!$C$3:$F$13,3,0)</f>
        <v>0.125</v>
      </c>
      <c r="CE35" s="6">
        <f>VLOOKUP(OfficeForms.Table[[#This Row],[If you are executing any of the compliance tasks mentioned before, please indicate how much time you spend on them on an average day]],[1]Support!$C$3:$F$13,4,0)</f>
        <v>0.125</v>
      </c>
      <c r="CJ35"/>
    </row>
    <row r="36" spans="1:94" ht="60" x14ac:dyDescent="0.25">
      <c r="A36" s="4">
        <v>35</v>
      </c>
      <c r="B36" s="5">
        <v>45615.308483796303</v>
      </c>
      <c r="C36" s="5">
        <v>45615.326620370397</v>
      </c>
      <c r="D36" s="8" t="s">
        <v>92</v>
      </c>
      <c r="E36" s="8" t="s">
        <v>92</v>
      </c>
      <c r="F36" s="8" t="s">
        <v>83</v>
      </c>
      <c r="G36" s="8" t="s">
        <v>83</v>
      </c>
      <c r="H36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6" s="8" t="s">
        <v>87</v>
      </c>
      <c r="J36" s="8" t="s">
        <v>98</v>
      </c>
      <c r="K36" s="8" t="s">
        <v>92</v>
      </c>
      <c r="L36" s="8" t="s">
        <v>92</v>
      </c>
      <c r="M36" s="8" t="s">
        <v>92</v>
      </c>
      <c r="N36" s="8" t="s">
        <v>92</v>
      </c>
      <c r="O36" s="8" t="s">
        <v>92</v>
      </c>
      <c r="P36" s="8" t="s">
        <v>83</v>
      </c>
      <c r="Q36" s="8" t="s">
        <v>83</v>
      </c>
      <c r="R36" s="8" t="s">
        <v>83</v>
      </c>
      <c r="S36" s="8" t="s">
        <v>92</v>
      </c>
      <c r="T36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6" s="8" t="s">
        <v>162</v>
      </c>
      <c r="V36" s="8" t="s">
        <v>95</v>
      </c>
      <c r="W36" s="8" t="s">
        <v>92</v>
      </c>
      <c r="X36" s="8" t="s">
        <v>92</v>
      </c>
      <c r="Y36" s="8" t="s">
        <v>83</v>
      </c>
      <c r="Z36" s="8" t="s">
        <v>92</v>
      </c>
      <c r="AA36" s="8" t="s">
        <v>92</v>
      </c>
      <c r="AB36" s="8" t="s">
        <v>92</v>
      </c>
      <c r="AC36" s="8" t="s">
        <v>92</v>
      </c>
      <c r="AD36" s="8" t="s">
        <v>92</v>
      </c>
      <c r="AE36" s="8" t="s">
        <v>92</v>
      </c>
      <c r="AF36" s="8" t="s">
        <v>92</v>
      </c>
      <c r="AG36" s="8" t="s">
        <v>83</v>
      </c>
      <c r="AH36" s="8" t="s">
        <v>92</v>
      </c>
      <c r="AI36" s="8" t="s">
        <v>83</v>
      </c>
      <c r="AJ36" s="8" t="s">
        <v>83</v>
      </c>
      <c r="AK36" s="8" t="s">
        <v>83</v>
      </c>
      <c r="AL36" s="8" t="s">
        <v>83</v>
      </c>
      <c r="AM36" s="8" t="s">
        <v>83</v>
      </c>
      <c r="AN36" s="8" t="s">
        <v>83</v>
      </c>
      <c r="AO36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6" s="8" t="s">
        <v>95</v>
      </c>
      <c r="AQ36" s="8" t="s">
        <v>92</v>
      </c>
      <c r="AR36" s="8" t="s">
        <v>92</v>
      </c>
      <c r="AS36" s="8" t="s">
        <v>92</v>
      </c>
      <c r="AT36" s="8" t="s">
        <v>92</v>
      </c>
      <c r="AU36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36" s="8" t="s">
        <v>95</v>
      </c>
      <c r="AW36" s="8" t="s">
        <v>83</v>
      </c>
      <c r="AX36" s="8" t="s">
        <v>92</v>
      </c>
      <c r="AY36" s="8" t="s">
        <v>83</v>
      </c>
      <c r="AZ36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36" s="8" t="s">
        <v>88</v>
      </c>
      <c r="BB36" s="8" t="s">
        <v>163</v>
      </c>
      <c r="BC36" s="8" t="s">
        <v>164</v>
      </c>
      <c r="BD36" s="8" t="s">
        <v>165</v>
      </c>
      <c r="BE36" s="8" t="s">
        <v>165</v>
      </c>
      <c r="BF36" s="8" t="s">
        <v>165</v>
      </c>
      <c r="BG36" s="8" t="s">
        <v>164</v>
      </c>
      <c r="BH36" s="8" t="s">
        <v>163</v>
      </c>
      <c r="BI36" s="8" t="s">
        <v>165</v>
      </c>
      <c r="BJ36" s="8" t="s">
        <v>166</v>
      </c>
      <c r="BK36" s="8" t="s">
        <v>167</v>
      </c>
      <c r="BL36" s="8" t="s">
        <v>164</v>
      </c>
      <c r="BM36" s="8" t="s">
        <v>164</v>
      </c>
      <c r="BN36" s="8" t="s">
        <v>164</v>
      </c>
      <c r="BO36" s="8" t="s">
        <v>163</v>
      </c>
      <c r="BP36" s="8" t="s">
        <v>164</v>
      </c>
      <c r="BQ36" s="6">
        <f>VLOOKUP(OfficeForms.Table[[#This Row],[If you are executing any of the freight tasks mentioned before, please indicate how much time you spend on them on an average day]],[1]Support!$C$3:$F$13,2,0)</f>
        <v>0.125</v>
      </c>
      <c r="BR36" s="6">
        <f>VLOOKUP(OfficeForms.Table[[#This Row],[If you are executing any of the freight tasks mentioned before, please indicate how much time you spend on them on an average day]],[1]Support!$C$3:$F$13,3,0)</f>
        <v>0.125</v>
      </c>
      <c r="BS36" s="6">
        <f>VLOOKUP(OfficeForms.Table[[#This Row],[If you are executing any of the freight tasks mentioned before, please indicate how much time you spend on them on an average day]],[1]Support!$C$3:$F$13,4,0)</f>
        <v>0.125</v>
      </c>
      <c r="BT36" s="6">
        <f>VLOOKUP(OfficeForms.Table[[#This Row],[If you are executing any of the transport tasks mentioned before, please indicate how much time you spend on them on an average day]],[1]Support!$C$3:$F$13,2,0)</f>
        <v>0.25</v>
      </c>
      <c r="BU36" s="6">
        <f>VLOOKUP(OfficeForms.Table[[#This Row],[If you are executing any of the transport tasks mentioned before, please indicate how much time you spend on them on an average day]],[1]Support!$C$3:$F$13,3,0)</f>
        <v>0.25</v>
      </c>
      <c r="BV36" s="6">
        <f>VLOOKUP(OfficeForms.Table[[#This Row],[If you are executing any of the transport tasks mentioned before, please indicate how much time you spend on them on an average day]],[1]Support!$C$3:$F$13,4,0)</f>
        <v>0.25</v>
      </c>
      <c r="BW36" s="6">
        <f>VLOOKUP(OfficeForms.Table[[#This Row],[If you are executing any of the documentation tasks mentioned before, please indicate how much time you spend on them on an average day]],[1]Support!$C$3:$F$13,2,0)</f>
        <v>0.25</v>
      </c>
      <c r="BX36" s="6">
        <f>VLOOKUP(OfficeForms.Table[[#This Row],[If you are executing any of the documentation tasks mentioned before, please indicate how much time you spend on them on an average day]],[1]Support!$C$3:$F$13,3,0)</f>
        <v>0.25</v>
      </c>
      <c r="BY36" s="6">
        <f>VLOOKUP(OfficeForms.Table[[#This Row],[If you are executing any of the documentation tasks mentioned before, please indicate how much time you spend on them on an average day]],[1]Support!$C$3:$F$13,4,0)</f>
        <v>0.25</v>
      </c>
      <c r="BZ36" s="6">
        <f>VLOOKUP(OfficeForms.Table[[#This Row],[If you are executing any of the track and trace tasks mentioned before, please indicate how much time you spend on them on an average day]],[1]Support!$C$3:$F$13,2,0)</f>
        <v>0.25</v>
      </c>
      <c r="CA36" s="6">
        <f>VLOOKUP(OfficeForms.Table[[#This Row],[If you are executing any of the track and trace tasks mentioned before, please indicate how much time you spend on them on an average day]],[1]Support!$C$3:$F$13,3,0)</f>
        <v>0.25</v>
      </c>
      <c r="CB36" s="6">
        <f>VLOOKUP(OfficeForms.Table[[#This Row],[If you are executing any of the track and trace tasks mentioned before, please indicate how much time you spend on them on an average day]],[1]Support!$C$3:$F$13,4,0)</f>
        <v>0.25</v>
      </c>
      <c r="CC36" s="6">
        <f>VLOOKUP(OfficeForms.Table[[#This Row],[If you are executing any of the compliance tasks mentioned before, please indicate how much time you spend on them on an average day]],[1]Support!$C$3:$F$13,2,0)</f>
        <v>6.25E-2</v>
      </c>
      <c r="CD36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36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36"/>
      <c r="CM36"/>
      <c r="CN36"/>
      <c r="CO36"/>
      <c r="CP36"/>
    </row>
    <row r="37" spans="1:94" ht="45" x14ac:dyDescent="0.25">
      <c r="A37" s="4">
        <v>36</v>
      </c>
      <c r="B37" s="5">
        <v>45616.396898148101</v>
      </c>
      <c r="C37" s="5">
        <v>45616.402407407397</v>
      </c>
      <c r="D37" s="8" t="s">
        <v>83</v>
      </c>
      <c r="E37" s="8" t="s">
        <v>83</v>
      </c>
      <c r="F37" s="8" t="s">
        <v>83</v>
      </c>
      <c r="G37" s="8" t="s">
        <v>83</v>
      </c>
      <c r="H37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37" s="8" t="s">
        <v>88</v>
      </c>
      <c r="J37" s="8" t="s">
        <v>83</v>
      </c>
      <c r="K37" s="8" t="s">
        <v>83</v>
      </c>
      <c r="L37" s="8" t="s">
        <v>83</v>
      </c>
      <c r="M37" s="8" t="s">
        <v>83</v>
      </c>
      <c r="N37" s="8" t="s">
        <v>92</v>
      </c>
      <c r="O37" s="8" t="s">
        <v>92</v>
      </c>
      <c r="P37" s="8" t="s">
        <v>83</v>
      </c>
      <c r="Q37" s="8" t="s">
        <v>92</v>
      </c>
      <c r="R37" s="8" t="s">
        <v>83</v>
      </c>
      <c r="S37" s="8" t="s">
        <v>83</v>
      </c>
      <c r="T37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7" s="8" t="s">
        <v>168</v>
      </c>
      <c r="V37" s="8" t="s">
        <v>88</v>
      </c>
      <c r="W37" s="8" t="s">
        <v>83</v>
      </c>
      <c r="X37" s="8" t="s">
        <v>83</v>
      </c>
      <c r="Y37" s="8" t="s">
        <v>83</v>
      </c>
      <c r="Z37" s="8" t="s">
        <v>83</v>
      </c>
      <c r="AA37" s="8" t="s">
        <v>83</v>
      </c>
      <c r="AB37" s="8" t="s">
        <v>83</v>
      </c>
      <c r="AC37" s="8" t="s">
        <v>83</v>
      </c>
      <c r="AD37" s="8" t="s">
        <v>83</v>
      </c>
      <c r="AE37" s="8" t="s">
        <v>83</v>
      </c>
      <c r="AF37" s="8" t="s">
        <v>83</v>
      </c>
      <c r="AG37" s="8" t="s">
        <v>83</v>
      </c>
      <c r="AH37" s="8" t="s">
        <v>83</v>
      </c>
      <c r="AI37" s="8" t="s">
        <v>83</v>
      </c>
      <c r="AJ37" s="8" t="s">
        <v>83</v>
      </c>
      <c r="AK37" s="8" t="s">
        <v>83</v>
      </c>
      <c r="AL37" s="8" t="s">
        <v>83</v>
      </c>
      <c r="AM37" s="8" t="s">
        <v>83</v>
      </c>
      <c r="AN37" s="8" t="s">
        <v>83</v>
      </c>
      <c r="AO37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37" s="8" t="s">
        <v>88</v>
      </c>
      <c r="AQ37" s="8" t="s">
        <v>83</v>
      </c>
      <c r="AR37" s="8" t="s">
        <v>83</v>
      </c>
      <c r="AS37" s="8" t="s">
        <v>83</v>
      </c>
      <c r="AT37" s="8" t="s">
        <v>83</v>
      </c>
      <c r="AU37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37" s="8" t="s">
        <v>107</v>
      </c>
      <c r="AW37" s="8" t="s">
        <v>83</v>
      </c>
      <c r="AX37" s="8" t="s">
        <v>83</v>
      </c>
      <c r="AY37" s="8" t="s">
        <v>83</v>
      </c>
      <c r="AZ37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7" s="8" t="s">
        <v>89</v>
      </c>
      <c r="BB37" s="8" t="s">
        <v>165</v>
      </c>
      <c r="BC37" s="8" t="s">
        <v>165</v>
      </c>
      <c r="BD37" s="8" t="s">
        <v>165</v>
      </c>
      <c r="BE37" s="8" t="s">
        <v>165</v>
      </c>
      <c r="BF37" s="8" t="s">
        <v>165</v>
      </c>
      <c r="BG37" s="8" t="s">
        <v>165</v>
      </c>
      <c r="BH37" s="8" t="s">
        <v>165</v>
      </c>
      <c r="BI37" s="8" t="s">
        <v>165</v>
      </c>
      <c r="BJ37" s="8" t="s">
        <v>165</v>
      </c>
      <c r="BK37" s="8" t="s">
        <v>165</v>
      </c>
      <c r="BL37" s="8" t="s">
        <v>165</v>
      </c>
      <c r="BM37" s="8" t="s">
        <v>165</v>
      </c>
      <c r="BN37" s="8" t="s">
        <v>165</v>
      </c>
      <c r="BO37" s="8" t="s">
        <v>165</v>
      </c>
      <c r="BP37" s="8" t="s">
        <v>165</v>
      </c>
      <c r="BQ37" s="6">
        <f>VLOOKUP(OfficeForms.Table[[#This Row],[If you are executing any of the freight tasks mentioned before, please indicate how much time you spend on them on an average day]],[1]Support!$C$3:$F$13,2,0)</f>
        <v>6.25E-2</v>
      </c>
      <c r="BR37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37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37" s="6">
        <f>VLOOKUP(OfficeForms.Table[[#This Row],[If you are executing any of the transport tasks mentioned before, please indicate how much time you spend on them on an average day]],[1]Support!$C$3:$F$13,2,0)</f>
        <v>6.25E-2</v>
      </c>
      <c r="BU37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7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7" s="6">
        <f>VLOOKUP(OfficeForms.Table[[#This Row],[If you are executing any of the documentation tasks mentioned before, please indicate how much time you spend on them on an average day]],[1]Support!$C$3:$F$13,2,0)</f>
        <v>6.25E-2</v>
      </c>
      <c r="BX37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37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37" s="6">
        <f>VLOOKUP(OfficeForms.Table[[#This Row],[If you are executing any of the track and trace tasks mentioned before, please indicate how much time you spend on them on an average day]],[1]Support!$C$3:$F$13,2,0)</f>
        <v>0</v>
      </c>
      <c r="CA37" s="6">
        <f>VLOOKUP(OfficeForms.Table[[#This Row],[If you are executing any of the track and trace tasks mentioned before, please indicate how much time you spend on them on an average day]],[1]Support!$C$3:$F$13,3,0)</f>
        <v>0</v>
      </c>
      <c r="CB37" s="6">
        <f>VLOOKUP(OfficeForms.Table[[#This Row],[If you are executing any of the track and trace tasks mentioned before, please indicate how much time you spend on them on an average day]],[1]Support!$C$3:$F$13,4,0)</f>
        <v>0</v>
      </c>
      <c r="CC37" s="6">
        <f>VLOOKUP(OfficeForms.Table[[#This Row],[If you are executing any of the compliance tasks mentioned before, please indicate how much time you spend on them on an average day]],[1]Support!$C$3:$F$13,2,0)</f>
        <v>0</v>
      </c>
      <c r="CD37" s="6">
        <f>VLOOKUP(OfficeForms.Table[[#This Row],[If you are executing any of the compliance tasks mentioned before, please indicate how much time you spend on them on an average day]],[1]Support!$C$3:$F$13,3,0)</f>
        <v>0</v>
      </c>
      <c r="CE37" s="6">
        <f>VLOOKUP(OfficeForms.Table[[#This Row],[If you are executing any of the compliance tasks mentioned before, please indicate how much time you spend on them on an average day]],[1]Support!$C$3:$F$13,4,0)</f>
        <v>0</v>
      </c>
      <c r="CL37"/>
      <c r="CM37"/>
      <c r="CN37"/>
      <c r="CO37"/>
      <c r="CP37"/>
    </row>
    <row r="38" spans="1:94" ht="45" x14ac:dyDescent="0.25">
      <c r="A38" s="4">
        <v>37</v>
      </c>
      <c r="B38" s="5">
        <v>45616.395370370403</v>
      </c>
      <c r="C38" s="5">
        <v>45616.436967592599</v>
      </c>
      <c r="D38" s="8" t="s">
        <v>92</v>
      </c>
      <c r="E38" s="8" t="s">
        <v>92</v>
      </c>
      <c r="F38" s="8" t="s">
        <v>83</v>
      </c>
      <c r="G38" s="8" t="s">
        <v>83</v>
      </c>
      <c r="H38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8" s="8" t="s">
        <v>87</v>
      </c>
      <c r="J38" s="8" t="s">
        <v>92</v>
      </c>
      <c r="K38" s="8" t="s">
        <v>83</v>
      </c>
      <c r="L38" s="8" t="s">
        <v>92</v>
      </c>
      <c r="M38" s="8" t="s">
        <v>83</v>
      </c>
      <c r="N38" s="8" t="s">
        <v>83</v>
      </c>
      <c r="O38" s="8" t="s">
        <v>92</v>
      </c>
      <c r="P38" s="8" t="s">
        <v>92</v>
      </c>
      <c r="Q38" s="8" t="s">
        <v>83</v>
      </c>
      <c r="R38" s="8" t="s">
        <v>83</v>
      </c>
      <c r="S38" s="8" t="s">
        <v>92</v>
      </c>
      <c r="T38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8" s="8" t="s">
        <v>169</v>
      </c>
      <c r="V38" s="8" t="s">
        <v>95</v>
      </c>
      <c r="W38" s="8" t="s">
        <v>83</v>
      </c>
      <c r="X38" s="8" t="s">
        <v>92</v>
      </c>
      <c r="Y38" s="8" t="s">
        <v>92</v>
      </c>
      <c r="Z38" s="8" t="s">
        <v>92</v>
      </c>
      <c r="AA38" s="8" t="s">
        <v>83</v>
      </c>
      <c r="AB38" s="8" t="s">
        <v>83</v>
      </c>
      <c r="AC38" s="8" t="s">
        <v>83</v>
      </c>
      <c r="AD38" s="8" t="s">
        <v>83</v>
      </c>
      <c r="AE38" s="8" t="s">
        <v>92</v>
      </c>
      <c r="AF38" s="8" t="s">
        <v>92</v>
      </c>
      <c r="AG38" s="8" t="s">
        <v>92</v>
      </c>
      <c r="AH38" s="8" t="s">
        <v>83</v>
      </c>
      <c r="AI38" s="8" t="s">
        <v>83</v>
      </c>
      <c r="AJ38" s="8" t="s">
        <v>92</v>
      </c>
      <c r="AK38" s="8" t="s">
        <v>92</v>
      </c>
      <c r="AL38" s="8" t="s">
        <v>83</v>
      </c>
      <c r="AM38" s="8" t="s">
        <v>83</v>
      </c>
      <c r="AN38" s="8" t="s">
        <v>83</v>
      </c>
      <c r="AO38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8" s="8" t="s">
        <v>95</v>
      </c>
      <c r="AQ38" s="8" t="s">
        <v>92</v>
      </c>
      <c r="AR38" s="8" t="s">
        <v>92</v>
      </c>
      <c r="AS38" s="8" t="s">
        <v>92</v>
      </c>
      <c r="AT38" s="8" t="s">
        <v>92</v>
      </c>
      <c r="AU38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38" s="8" t="s">
        <v>95</v>
      </c>
      <c r="AW38" s="8" t="s">
        <v>92</v>
      </c>
      <c r="AX38" s="8" t="s">
        <v>83</v>
      </c>
      <c r="AY38" s="8" t="s">
        <v>92</v>
      </c>
      <c r="AZ38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I am doing this</v>
      </c>
      <c r="BA38" s="8" t="s">
        <v>88</v>
      </c>
      <c r="BB38" s="8" t="s">
        <v>170</v>
      </c>
      <c r="BC38" s="8" t="s">
        <v>171</v>
      </c>
      <c r="BD38" s="8" t="s">
        <v>165</v>
      </c>
      <c r="BE38" s="8" t="s">
        <v>165</v>
      </c>
      <c r="BF38" s="8" t="s">
        <v>165</v>
      </c>
      <c r="BG38" s="8" t="s">
        <v>165</v>
      </c>
      <c r="BH38" s="8" t="s">
        <v>165</v>
      </c>
      <c r="BI38" s="8" t="s">
        <v>165</v>
      </c>
      <c r="BJ38" s="8" t="s">
        <v>165</v>
      </c>
      <c r="BK38" s="8" t="s">
        <v>165</v>
      </c>
      <c r="BL38" s="8" t="s">
        <v>172</v>
      </c>
      <c r="BM38" s="8" t="s">
        <v>165</v>
      </c>
      <c r="BN38" s="8" t="s">
        <v>165</v>
      </c>
      <c r="BO38" s="8" t="s">
        <v>165</v>
      </c>
      <c r="BP38" s="8" t="s">
        <v>173</v>
      </c>
      <c r="BQ38" s="6">
        <f>VLOOKUP(OfficeForms.Table[[#This Row],[If you are executing any of the freight tasks mentioned before, please indicate how much time you spend on them on an average day]],[1]Support!$C$3:$F$13,2,0)</f>
        <v>0.125</v>
      </c>
      <c r="BR38" s="6">
        <f>VLOOKUP(OfficeForms.Table[[#This Row],[If you are executing any of the freight tasks mentioned before, please indicate how much time you spend on them on an average day]],[1]Support!$C$3:$F$13,3,0)</f>
        <v>0.125</v>
      </c>
      <c r="BS38" s="6">
        <f>VLOOKUP(OfficeForms.Table[[#This Row],[If you are executing any of the freight tasks mentioned before, please indicate how much time you spend on them on an average day]],[1]Support!$C$3:$F$13,4,0)</f>
        <v>0.125</v>
      </c>
      <c r="BT38" s="6">
        <f>VLOOKUP(OfficeForms.Table[[#This Row],[If you are executing any of the transport tasks mentioned before, please indicate how much time you spend on them on an average day]],[1]Support!$C$3:$F$13,2,0)</f>
        <v>0.25</v>
      </c>
      <c r="BU38" s="6">
        <f>VLOOKUP(OfficeForms.Table[[#This Row],[If you are executing any of the transport tasks mentioned before, please indicate how much time you spend on them on an average day]],[1]Support!$C$3:$F$13,3,0)</f>
        <v>0.25</v>
      </c>
      <c r="BV38" s="6">
        <f>VLOOKUP(OfficeForms.Table[[#This Row],[If you are executing any of the transport tasks mentioned before, please indicate how much time you spend on them on an average day]],[1]Support!$C$3:$F$13,4,0)</f>
        <v>0.25</v>
      </c>
      <c r="BW38" s="6">
        <f>VLOOKUP(OfficeForms.Table[[#This Row],[If you are executing any of the documentation tasks mentioned before, please indicate how much time you spend on them on an average day]],[1]Support!$C$3:$F$13,2,0)</f>
        <v>0.25</v>
      </c>
      <c r="BX38" s="6">
        <f>VLOOKUP(OfficeForms.Table[[#This Row],[If you are executing any of the documentation tasks mentioned before, please indicate how much time you spend on them on an average day]],[1]Support!$C$3:$F$13,3,0)</f>
        <v>0.25</v>
      </c>
      <c r="BY38" s="6">
        <f>VLOOKUP(OfficeForms.Table[[#This Row],[If you are executing any of the documentation tasks mentioned before, please indicate how much time you spend on them on an average day]],[1]Support!$C$3:$F$13,4,0)</f>
        <v>0.25</v>
      </c>
      <c r="BZ38" s="6">
        <f>VLOOKUP(OfficeForms.Table[[#This Row],[If you are executing any of the track and trace tasks mentioned before, please indicate how much time you spend on them on an average day]],[1]Support!$C$3:$F$13,2,0)</f>
        <v>0.25</v>
      </c>
      <c r="CA38" s="6">
        <f>VLOOKUP(OfficeForms.Table[[#This Row],[If you are executing any of the track and trace tasks mentioned before, please indicate how much time you spend on them on an average day]],[1]Support!$C$3:$F$13,3,0)</f>
        <v>0.25</v>
      </c>
      <c r="CB38" s="6">
        <f>VLOOKUP(OfficeForms.Table[[#This Row],[If you are executing any of the track and trace tasks mentioned before, please indicate how much time you spend on them on an average day]],[1]Support!$C$3:$F$13,4,0)</f>
        <v>0.25</v>
      </c>
      <c r="CC38" s="6">
        <f>VLOOKUP(OfficeForms.Table[[#This Row],[If you are executing any of the compliance tasks mentioned before, please indicate how much time you spend on them on an average day]],[1]Support!$C$3:$F$13,2,0)</f>
        <v>6.25E-2</v>
      </c>
      <c r="CD38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38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38"/>
      <c r="CM38"/>
      <c r="CN38"/>
      <c r="CO38"/>
      <c r="CP38"/>
    </row>
    <row r="39" spans="1:94" ht="30" x14ac:dyDescent="0.25">
      <c r="A39" s="4">
        <v>38</v>
      </c>
      <c r="B39" s="5">
        <v>45616.837974536997</v>
      </c>
      <c r="C39" s="5">
        <v>45616.878113425897</v>
      </c>
      <c r="D39" s="8" t="s">
        <v>92</v>
      </c>
      <c r="E39" s="8" t="s">
        <v>83</v>
      </c>
      <c r="F39" s="8" t="s">
        <v>83</v>
      </c>
      <c r="G39" s="8" t="s">
        <v>83</v>
      </c>
      <c r="H39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39" s="8" t="s">
        <v>88</v>
      </c>
      <c r="J39" s="8" t="s">
        <v>83</v>
      </c>
      <c r="K39" s="8" t="s">
        <v>85</v>
      </c>
      <c r="L39" s="8" t="s">
        <v>83</v>
      </c>
      <c r="M39" s="8" t="s">
        <v>104</v>
      </c>
      <c r="N39" s="8" t="s">
        <v>92</v>
      </c>
      <c r="O39" s="8" t="s">
        <v>85</v>
      </c>
      <c r="P39" s="8" t="s">
        <v>92</v>
      </c>
      <c r="Q39" s="8" t="s">
        <v>92</v>
      </c>
      <c r="R39" s="8" t="s">
        <v>83</v>
      </c>
      <c r="S39" s="8" t="s">
        <v>85</v>
      </c>
      <c r="T39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39" s="8" t="s">
        <v>174</v>
      </c>
      <c r="V39" s="8" t="s">
        <v>88</v>
      </c>
      <c r="W39" s="8" t="s">
        <v>92</v>
      </c>
      <c r="X39" s="8" t="s">
        <v>92</v>
      </c>
      <c r="Y39" s="8" t="s">
        <v>85</v>
      </c>
      <c r="Z39" s="8" t="s">
        <v>92</v>
      </c>
      <c r="AA39" s="8" t="s">
        <v>85</v>
      </c>
      <c r="AB39" s="8" t="s">
        <v>85</v>
      </c>
      <c r="AC39" s="8" t="s">
        <v>85</v>
      </c>
      <c r="AD39" s="8" t="s">
        <v>92</v>
      </c>
      <c r="AE39" s="8" t="s">
        <v>85</v>
      </c>
      <c r="AF39" s="8" t="s">
        <v>92</v>
      </c>
      <c r="AG39" s="8" t="s">
        <v>92</v>
      </c>
      <c r="AH39" s="8" t="s">
        <v>85</v>
      </c>
      <c r="AI39" s="8" t="s">
        <v>85</v>
      </c>
      <c r="AJ39" s="8" t="s">
        <v>85</v>
      </c>
      <c r="AK39" s="8" t="s">
        <v>85</v>
      </c>
      <c r="AL39" s="8" t="s">
        <v>85</v>
      </c>
      <c r="AM39" s="8" t="s">
        <v>85</v>
      </c>
      <c r="AN39" s="8" t="s">
        <v>85</v>
      </c>
      <c r="AO39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39" s="8" t="s">
        <v>88</v>
      </c>
      <c r="AQ39" s="8" t="s">
        <v>92</v>
      </c>
      <c r="AR39" s="8" t="s">
        <v>85</v>
      </c>
      <c r="AS39" s="8" t="s">
        <v>85</v>
      </c>
      <c r="AT39" s="8" t="s">
        <v>85</v>
      </c>
      <c r="AU39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39" s="8" t="s">
        <v>88</v>
      </c>
      <c r="AW39" s="8" t="s">
        <v>85</v>
      </c>
      <c r="AX39" s="8" t="s">
        <v>85</v>
      </c>
      <c r="AY39" s="8" t="s">
        <v>85</v>
      </c>
      <c r="AZ39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39" s="8" t="s">
        <v>88</v>
      </c>
      <c r="BB39" s="8" t="s">
        <v>165</v>
      </c>
      <c r="BC39" s="8" t="s">
        <v>165</v>
      </c>
      <c r="BD39" s="8" t="s">
        <v>165</v>
      </c>
      <c r="BE39" s="8" t="s">
        <v>165</v>
      </c>
      <c r="BF39" s="8" t="s">
        <v>165</v>
      </c>
      <c r="BG39" s="8" t="s">
        <v>165</v>
      </c>
      <c r="BH39" s="8" t="s">
        <v>165</v>
      </c>
      <c r="BI39" s="8" t="s">
        <v>165</v>
      </c>
      <c r="BJ39" s="8" t="s">
        <v>165</v>
      </c>
      <c r="BK39" s="8" t="s">
        <v>165</v>
      </c>
      <c r="BL39" s="8" t="s">
        <v>165</v>
      </c>
      <c r="BM39" s="8" t="s">
        <v>165</v>
      </c>
      <c r="BN39" s="8" t="s">
        <v>165</v>
      </c>
      <c r="BO39" s="8" t="s">
        <v>165</v>
      </c>
      <c r="BP39" s="8" t="s">
        <v>165</v>
      </c>
      <c r="BQ39" s="6">
        <f>VLOOKUP(OfficeForms.Table[[#This Row],[If you are executing any of the freight tasks mentioned before, please indicate how much time you spend on them on an average day]],[1]Support!$C$3:$F$13,2,0)</f>
        <v>6.25E-2</v>
      </c>
      <c r="BR39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39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39" s="6">
        <f>VLOOKUP(OfficeForms.Table[[#This Row],[If you are executing any of the transport tasks mentioned before, please indicate how much time you spend on them on an average day]],[1]Support!$C$3:$F$13,2,0)</f>
        <v>6.25E-2</v>
      </c>
      <c r="BU39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39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39" s="6">
        <f>VLOOKUP(OfficeForms.Table[[#This Row],[If you are executing any of the documentation tasks mentioned before, please indicate how much time you spend on them on an average day]],[1]Support!$C$3:$F$13,2,0)</f>
        <v>6.25E-2</v>
      </c>
      <c r="BX39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39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39" s="6">
        <f>VLOOKUP(OfficeForms.Table[[#This Row],[If you are executing any of the track and trace tasks mentioned before, please indicate how much time you spend on them on an average day]],[1]Support!$C$3:$F$13,2,0)</f>
        <v>6.25E-2</v>
      </c>
      <c r="CA39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39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39" s="6">
        <f>VLOOKUP(OfficeForms.Table[[#This Row],[If you are executing any of the compliance tasks mentioned before, please indicate how much time you spend on them on an average day]],[1]Support!$C$3:$F$13,2,0)</f>
        <v>6.25E-2</v>
      </c>
      <c r="CD39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39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39"/>
      <c r="CM39"/>
      <c r="CN39"/>
      <c r="CO39"/>
      <c r="CP39"/>
    </row>
    <row r="40" spans="1:94" ht="45" x14ac:dyDescent="0.25">
      <c r="A40" s="4">
        <v>39</v>
      </c>
      <c r="B40" s="5">
        <v>45616.902488425898</v>
      </c>
      <c r="C40" s="5">
        <v>45616.933969907397</v>
      </c>
      <c r="D40" s="8" t="s">
        <v>92</v>
      </c>
      <c r="E40" s="8" t="s">
        <v>92</v>
      </c>
      <c r="F40" s="8" t="s">
        <v>92</v>
      </c>
      <c r="G40" s="8" t="s">
        <v>92</v>
      </c>
      <c r="H40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40" s="8" t="s">
        <v>88</v>
      </c>
      <c r="J40" s="8" t="s">
        <v>92</v>
      </c>
      <c r="K40" s="8" t="s">
        <v>85</v>
      </c>
      <c r="L40" s="8" t="s">
        <v>85</v>
      </c>
      <c r="M40" s="8" t="s">
        <v>83</v>
      </c>
      <c r="N40" s="8" t="s">
        <v>83</v>
      </c>
      <c r="O40" s="8" t="s">
        <v>83</v>
      </c>
      <c r="P40" s="8" t="s">
        <v>83</v>
      </c>
      <c r="Q40" s="8" t="s">
        <v>83</v>
      </c>
      <c r="R40" s="8" t="s">
        <v>83</v>
      </c>
      <c r="S40" s="8" t="s">
        <v>83</v>
      </c>
      <c r="T40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0" s="8" t="s">
        <v>175</v>
      </c>
      <c r="V40" s="8" t="s">
        <v>88</v>
      </c>
      <c r="W40" s="8" t="s">
        <v>83</v>
      </c>
      <c r="X40" s="8" t="s">
        <v>83</v>
      </c>
      <c r="Y40" s="8" t="s">
        <v>83</v>
      </c>
      <c r="Z40" s="8" t="s">
        <v>83</v>
      </c>
      <c r="AA40" s="8" t="s">
        <v>83</v>
      </c>
      <c r="AB40" s="8" t="s">
        <v>83</v>
      </c>
      <c r="AC40" s="8" t="s">
        <v>83</v>
      </c>
      <c r="AD40" s="8" t="s">
        <v>83</v>
      </c>
      <c r="AE40" s="8" t="s">
        <v>83</v>
      </c>
      <c r="AF40" s="8" t="s">
        <v>83</v>
      </c>
      <c r="AG40" s="8" t="s">
        <v>83</v>
      </c>
      <c r="AH40" s="8" t="s">
        <v>98</v>
      </c>
      <c r="AI40" s="8" t="s">
        <v>98</v>
      </c>
      <c r="AJ40" s="8" t="s">
        <v>98</v>
      </c>
      <c r="AK40" s="8" t="s">
        <v>98</v>
      </c>
      <c r="AL40" s="8" t="s">
        <v>98</v>
      </c>
      <c r="AM40" s="8" t="s">
        <v>98</v>
      </c>
      <c r="AN40" s="8" t="s">
        <v>98</v>
      </c>
      <c r="AO40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40" s="8" t="s">
        <v>94</v>
      </c>
      <c r="AQ40" s="8" t="s">
        <v>98</v>
      </c>
      <c r="AR40" s="8" t="s">
        <v>98</v>
      </c>
      <c r="AS40" s="8" t="s">
        <v>98</v>
      </c>
      <c r="AT40" s="8" t="s">
        <v>98</v>
      </c>
      <c r="AU40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40" s="8" t="s">
        <v>107</v>
      </c>
      <c r="AW40" s="8" t="s">
        <v>98</v>
      </c>
      <c r="AX40" s="8" t="s">
        <v>98</v>
      </c>
      <c r="AY40" s="8" t="s">
        <v>98</v>
      </c>
      <c r="AZ40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0" s="8" t="s">
        <v>89</v>
      </c>
      <c r="BB40" s="8" t="s">
        <v>165</v>
      </c>
      <c r="BC40" s="8" t="s">
        <v>165</v>
      </c>
      <c r="BD40" s="8" t="s">
        <v>165</v>
      </c>
      <c r="BE40" s="8" t="s">
        <v>165</v>
      </c>
      <c r="BF40" s="8" t="s">
        <v>165</v>
      </c>
      <c r="BG40" s="8" t="s">
        <v>165</v>
      </c>
      <c r="BH40" s="8" t="s">
        <v>165</v>
      </c>
      <c r="BI40" s="8" t="s">
        <v>176</v>
      </c>
      <c r="BJ40" s="8" t="s">
        <v>165</v>
      </c>
      <c r="BK40" s="8" t="s">
        <v>165</v>
      </c>
      <c r="BL40" s="8" t="s">
        <v>165</v>
      </c>
      <c r="BM40" s="8" t="s">
        <v>165</v>
      </c>
      <c r="BN40" s="8" t="s">
        <v>165</v>
      </c>
      <c r="BO40" s="8" t="s">
        <v>165</v>
      </c>
      <c r="BP40" s="8" t="s">
        <v>165</v>
      </c>
      <c r="BQ40" s="6">
        <f>VLOOKUP(OfficeForms.Table[[#This Row],[If you are executing any of the freight tasks mentioned before, please indicate how much time you spend on them on an average day]],[1]Support!$C$3:$F$13,2,0)</f>
        <v>6.25E-2</v>
      </c>
      <c r="BR40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40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40" s="6">
        <f>VLOOKUP(OfficeForms.Table[[#This Row],[If you are executing any of the transport tasks mentioned before, please indicate how much time you spend on them on an average day]],[1]Support!$C$3:$F$13,2,0)</f>
        <v>6.25E-2</v>
      </c>
      <c r="BU40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40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40" s="6">
        <f>VLOOKUP(OfficeForms.Table[[#This Row],[If you are executing any of the documentation tasks mentioned before, please indicate how much time you spend on them on an average day]],[1]Support!$C$3:$F$13,2,0)</f>
        <v>0</v>
      </c>
      <c r="BX40" s="6">
        <f>VLOOKUP(OfficeForms.Table[[#This Row],[If you are executing any of the documentation tasks mentioned before, please indicate how much time you spend on them on an average day]],[1]Support!$C$3:$F$13,3,0)</f>
        <v>0</v>
      </c>
      <c r="BY40" s="6">
        <f>VLOOKUP(OfficeForms.Table[[#This Row],[If you are executing any of the documentation tasks mentioned before, please indicate how much time you spend on them on an average day]],[1]Support!$C$3:$F$13,4,0)</f>
        <v>0</v>
      </c>
      <c r="BZ40" s="6">
        <f>VLOOKUP(OfficeForms.Table[[#This Row],[If you are executing any of the track and trace tasks mentioned before, please indicate how much time you spend on them on an average day]],[1]Support!$C$3:$F$13,2,0)</f>
        <v>0</v>
      </c>
      <c r="CA40" s="6">
        <f>VLOOKUP(OfficeForms.Table[[#This Row],[If you are executing any of the track and trace tasks mentioned before, please indicate how much time you spend on them on an average day]],[1]Support!$C$3:$F$13,3,0)</f>
        <v>0</v>
      </c>
      <c r="CB40" s="6">
        <f>VLOOKUP(OfficeForms.Table[[#This Row],[If you are executing any of the track and trace tasks mentioned before, please indicate how much time you spend on them on an average day]],[1]Support!$C$3:$F$13,4,0)</f>
        <v>0</v>
      </c>
      <c r="CC40" s="6">
        <f>VLOOKUP(OfficeForms.Table[[#This Row],[If you are executing any of the compliance tasks mentioned before, please indicate how much time you spend on them on an average day]],[1]Support!$C$3:$F$13,2,0)</f>
        <v>0</v>
      </c>
      <c r="CD40" s="6">
        <f>VLOOKUP(OfficeForms.Table[[#This Row],[If you are executing any of the compliance tasks mentioned before, please indicate how much time you spend on them on an average day]],[1]Support!$C$3:$F$13,3,0)</f>
        <v>0</v>
      </c>
      <c r="CE40" s="6">
        <f>VLOOKUP(OfficeForms.Table[[#This Row],[If you are executing any of the compliance tasks mentioned before, please indicate how much time you spend on them on an average day]],[1]Support!$C$3:$F$13,4,0)</f>
        <v>0</v>
      </c>
      <c r="CL40"/>
      <c r="CM40"/>
      <c r="CN40"/>
      <c r="CO40"/>
      <c r="CP40"/>
    </row>
    <row r="41" spans="1:94" ht="30" x14ac:dyDescent="0.25">
      <c r="A41" s="4">
        <v>40</v>
      </c>
      <c r="B41" s="5">
        <v>45622.527812499997</v>
      </c>
      <c r="C41" s="5">
        <v>45622.5440856481</v>
      </c>
      <c r="D41" s="8" t="s">
        <v>92</v>
      </c>
      <c r="E41" s="8" t="s">
        <v>92</v>
      </c>
      <c r="F41" s="8" t="s">
        <v>92</v>
      </c>
      <c r="G41" s="8" t="s">
        <v>98</v>
      </c>
      <c r="H41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41" s="8" t="s">
        <v>135</v>
      </c>
      <c r="J41" s="8" t="s">
        <v>92</v>
      </c>
      <c r="K41" s="8" t="s">
        <v>92</v>
      </c>
      <c r="L41" s="8" t="s">
        <v>92</v>
      </c>
      <c r="M41" s="8" t="s">
        <v>92</v>
      </c>
      <c r="N41" s="8" t="s">
        <v>92</v>
      </c>
      <c r="O41" s="8" t="s">
        <v>83</v>
      </c>
      <c r="P41" s="8" t="s">
        <v>83</v>
      </c>
      <c r="Q41" s="8" t="s">
        <v>92</v>
      </c>
      <c r="R41" s="8" t="s">
        <v>98</v>
      </c>
      <c r="S41" s="8" t="s">
        <v>92</v>
      </c>
      <c r="T41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1" s="8" t="s">
        <v>177</v>
      </c>
      <c r="V41" s="8" t="s">
        <v>114</v>
      </c>
      <c r="W41" s="8" t="s">
        <v>83</v>
      </c>
      <c r="X41" s="8" t="s">
        <v>83</v>
      </c>
      <c r="Y41" s="8" t="s">
        <v>83</v>
      </c>
      <c r="Z41" s="8" t="s">
        <v>83</v>
      </c>
      <c r="AA41" s="8" t="s">
        <v>83</v>
      </c>
      <c r="AB41" s="8" t="s">
        <v>83</v>
      </c>
      <c r="AC41" s="8" t="s">
        <v>83</v>
      </c>
      <c r="AD41" s="8" t="s">
        <v>83</v>
      </c>
      <c r="AE41" s="8" t="s">
        <v>83</v>
      </c>
      <c r="AF41" s="8" t="s">
        <v>83</v>
      </c>
      <c r="AG41" s="8" t="s">
        <v>83</v>
      </c>
      <c r="AH41" s="8" t="s">
        <v>83</v>
      </c>
      <c r="AI41" s="8" t="s">
        <v>83</v>
      </c>
      <c r="AJ41" s="8" t="s">
        <v>83</v>
      </c>
      <c r="AK41" s="8" t="s">
        <v>83</v>
      </c>
      <c r="AL41" s="8" t="s">
        <v>83</v>
      </c>
      <c r="AM41" s="8" t="s">
        <v>83</v>
      </c>
      <c r="AN41" s="8" t="s">
        <v>83</v>
      </c>
      <c r="AO41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41" s="8" t="s">
        <v>88</v>
      </c>
      <c r="AQ41" s="8" t="s">
        <v>92</v>
      </c>
      <c r="AR41" s="8" t="s">
        <v>92</v>
      </c>
      <c r="AS41" s="8" t="s">
        <v>92</v>
      </c>
      <c r="AT41" s="8" t="s">
        <v>92</v>
      </c>
      <c r="AU41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41" s="8" t="s">
        <v>135</v>
      </c>
      <c r="AW41" s="8" t="s">
        <v>98</v>
      </c>
      <c r="AX41" s="8" t="s">
        <v>104</v>
      </c>
      <c r="AY41" s="8" t="s">
        <v>98</v>
      </c>
      <c r="AZ41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1" s="8" t="s">
        <v>88</v>
      </c>
      <c r="BB41" s="8" t="s">
        <v>163</v>
      </c>
      <c r="BC41" s="8" t="s">
        <v>178</v>
      </c>
      <c r="BD41" s="8" t="s">
        <v>178</v>
      </c>
      <c r="BE41" s="8" t="s">
        <v>163</v>
      </c>
      <c r="BF41" s="8" t="s">
        <v>179</v>
      </c>
      <c r="BG41" s="8" t="s">
        <v>180</v>
      </c>
      <c r="BH41" s="8" t="s">
        <v>178</v>
      </c>
      <c r="BI41" s="8" t="s">
        <v>178</v>
      </c>
      <c r="BJ41" s="8" t="s">
        <v>179</v>
      </c>
      <c r="BK41" s="8" t="s">
        <v>181</v>
      </c>
      <c r="BL41" s="8" t="s">
        <v>165</v>
      </c>
      <c r="BM41" s="8" t="s">
        <v>180</v>
      </c>
      <c r="BN41" s="8" t="s">
        <v>179</v>
      </c>
      <c r="BO41" s="8" t="s">
        <v>163</v>
      </c>
      <c r="BP41" s="8" t="s">
        <v>180</v>
      </c>
      <c r="BQ41" s="6">
        <f>VLOOKUP(OfficeForms.Table[[#This Row],[If you are executing any of the freight tasks mentioned before, please indicate how much time you spend on them on an average day]],[1]Support!$C$3:$F$13,2,0)</f>
        <v>0.75</v>
      </c>
      <c r="BR41" s="6">
        <f>VLOOKUP(OfficeForms.Table[[#This Row],[If you are executing any of the freight tasks mentioned before, please indicate how much time you spend on them on an average day]],[1]Support!$C$3:$F$13,3,0)</f>
        <v>0.5</v>
      </c>
      <c r="BS41" s="6">
        <f>VLOOKUP(OfficeForms.Table[[#This Row],[If you are executing any of the freight tasks mentioned before, please indicate how much time you spend on them on an average day]],[1]Support!$C$3:$F$13,4,0)</f>
        <v>0.625</v>
      </c>
      <c r="BT41" s="6">
        <f>VLOOKUP(OfficeForms.Table[[#This Row],[If you are executing any of the transport tasks mentioned before, please indicate how much time you spend on them on an average day]],[1]Support!$C$3:$F$13,2,0)</f>
        <v>0.5</v>
      </c>
      <c r="BU41" s="6">
        <f>VLOOKUP(OfficeForms.Table[[#This Row],[If you are executing any of the transport tasks mentioned before, please indicate how much time you spend on them on an average day]],[1]Support!$C$3:$F$13,3,0)</f>
        <v>0.25</v>
      </c>
      <c r="BV41" s="6">
        <f>VLOOKUP(OfficeForms.Table[[#This Row],[If you are executing any of the transport tasks mentioned before, please indicate how much time you spend on them on an average day]],[1]Support!$C$3:$F$13,4,0)</f>
        <v>0.375</v>
      </c>
      <c r="BW41" s="6">
        <f>VLOOKUP(OfficeForms.Table[[#This Row],[If you are executing any of the documentation tasks mentioned before, please indicate how much time you spend on them on an average day]],[1]Support!$C$3:$F$13,2,0)</f>
        <v>6.25E-2</v>
      </c>
      <c r="BX41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41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41" s="6">
        <f>VLOOKUP(OfficeForms.Table[[#This Row],[If you are executing any of the track and trace tasks mentioned before, please indicate how much time you spend on them on an average day]],[1]Support!$C$3:$F$13,2,0)</f>
        <v>0.75</v>
      </c>
      <c r="CA41" s="6">
        <f>VLOOKUP(OfficeForms.Table[[#This Row],[If you are executing any of the track and trace tasks mentioned before, please indicate how much time you spend on them on an average day]],[1]Support!$C$3:$F$13,3,0)</f>
        <v>0.5</v>
      </c>
      <c r="CB41" s="6">
        <f>VLOOKUP(OfficeForms.Table[[#This Row],[If you are executing any of the track and trace tasks mentioned before, please indicate how much time you spend on them on an average day]],[1]Support!$C$3:$F$13,4,0)</f>
        <v>0.625</v>
      </c>
      <c r="CC41" s="6">
        <f>VLOOKUP(OfficeForms.Table[[#This Row],[If you are executing any of the compliance tasks mentioned before, please indicate how much time you spend on them on an average day]],[1]Support!$C$3:$F$13,2,0)</f>
        <v>6.25E-2</v>
      </c>
      <c r="CD41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41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41"/>
      <c r="CM41"/>
      <c r="CN41"/>
      <c r="CO41"/>
      <c r="CP41"/>
    </row>
    <row r="42" spans="1:94" ht="45" x14ac:dyDescent="0.25">
      <c r="A42" s="4">
        <v>41</v>
      </c>
      <c r="B42" s="5">
        <v>45624.3018981481</v>
      </c>
      <c r="C42" s="5">
        <v>45624.312268518501</v>
      </c>
      <c r="D42" s="8" t="s">
        <v>83</v>
      </c>
      <c r="E42" s="8" t="s">
        <v>83</v>
      </c>
      <c r="F42" s="8" t="s">
        <v>83</v>
      </c>
      <c r="G42" s="8" t="s">
        <v>83</v>
      </c>
      <c r="H42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42" s="8" t="s">
        <v>88</v>
      </c>
      <c r="J42" s="8" t="s">
        <v>92</v>
      </c>
      <c r="K42" s="8" t="s">
        <v>83</v>
      </c>
      <c r="L42" s="8" t="s">
        <v>83</v>
      </c>
      <c r="M42" s="8" t="s">
        <v>83</v>
      </c>
      <c r="N42" s="8" t="s">
        <v>83</v>
      </c>
      <c r="O42" s="8" t="s">
        <v>83</v>
      </c>
      <c r="P42" s="8" t="s">
        <v>92</v>
      </c>
      <c r="Q42" s="8" t="s">
        <v>83</v>
      </c>
      <c r="R42" s="8" t="s">
        <v>83</v>
      </c>
      <c r="S42" s="8" t="s">
        <v>83</v>
      </c>
      <c r="T42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2" s="8" t="s">
        <v>182</v>
      </c>
      <c r="V42" s="8" t="s">
        <v>87</v>
      </c>
      <c r="W42" s="8" t="s">
        <v>83</v>
      </c>
      <c r="X42" s="8" t="s">
        <v>92</v>
      </c>
      <c r="Y42" s="8" t="s">
        <v>83</v>
      </c>
      <c r="Z42" s="8" t="s">
        <v>83</v>
      </c>
      <c r="AA42" s="8" t="s">
        <v>83</v>
      </c>
      <c r="AB42" s="8" t="s">
        <v>83</v>
      </c>
      <c r="AC42" s="8" t="s">
        <v>83</v>
      </c>
      <c r="AD42" s="8" t="s">
        <v>83</v>
      </c>
      <c r="AE42" s="8" t="s">
        <v>83</v>
      </c>
      <c r="AF42" s="8" t="s">
        <v>83</v>
      </c>
      <c r="AG42" s="8" t="s">
        <v>83</v>
      </c>
      <c r="AH42" s="8" t="s">
        <v>83</v>
      </c>
      <c r="AI42" s="8" t="s">
        <v>83</v>
      </c>
      <c r="AJ42" s="8" t="s">
        <v>83</v>
      </c>
      <c r="AK42" s="8" t="s">
        <v>83</v>
      </c>
      <c r="AL42" s="8" t="s">
        <v>83</v>
      </c>
      <c r="AM42" s="8" t="s">
        <v>83</v>
      </c>
      <c r="AN42" s="8" t="s">
        <v>83</v>
      </c>
      <c r="AO42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42" s="8" t="s">
        <v>88</v>
      </c>
      <c r="AQ42" s="8" t="s">
        <v>98</v>
      </c>
      <c r="AR42" s="8" t="s">
        <v>98</v>
      </c>
      <c r="AS42" s="8" t="s">
        <v>98</v>
      </c>
      <c r="AT42" s="8" t="s">
        <v>98</v>
      </c>
      <c r="AU42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42" s="8" t="s">
        <v>88</v>
      </c>
      <c r="AW42" s="8" t="s">
        <v>85</v>
      </c>
      <c r="AX42" s="8" t="s">
        <v>85</v>
      </c>
      <c r="AY42" s="8" t="s">
        <v>83</v>
      </c>
      <c r="AZ42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2" s="8" t="s">
        <v>89</v>
      </c>
      <c r="BB42" s="8" t="s">
        <v>165</v>
      </c>
      <c r="BC42" s="8" t="s">
        <v>183</v>
      </c>
      <c r="BD42" s="8" t="s">
        <v>165</v>
      </c>
      <c r="BE42" s="8" t="s">
        <v>184</v>
      </c>
      <c r="BF42" s="8" t="s">
        <v>165</v>
      </c>
      <c r="BG42" s="8" t="s">
        <v>165</v>
      </c>
      <c r="BH42" s="8" t="s">
        <v>165</v>
      </c>
      <c r="BI42" s="8" t="s">
        <v>165</v>
      </c>
      <c r="BJ42" s="8" t="s">
        <v>165</v>
      </c>
      <c r="BK42" s="8" t="s">
        <v>165</v>
      </c>
      <c r="BL42" s="8" t="s">
        <v>171</v>
      </c>
      <c r="BM42" s="8" t="s">
        <v>165</v>
      </c>
      <c r="BN42" s="8" t="s">
        <v>165</v>
      </c>
      <c r="BO42" s="8" t="s">
        <v>165</v>
      </c>
      <c r="BP42" s="8" t="s">
        <v>183</v>
      </c>
      <c r="BQ42" s="6">
        <f>VLOOKUP(OfficeForms.Table[[#This Row],[If you are executing any of the freight tasks mentioned before, please indicate how much time you spend on them on an average day]],[1]Support!$C$3:$F$13,2,0)</f>
        <v>6.25E-2</v>
      </c>
      <c r="BR42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42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42" s="6">
        <f>VLOOKUP(OfficeForms.Table[[#This Row],[If you are executing any of the transport tasks mentioned before, please indicate how much time you spend on them on an average day]],[1]Support!$C$3:$F$13,2,0)</f>
        <v>0.125</v>
      </c>
      <c r="BU42" s="6">
        <f>VLOOKUP(OfficeForms.Table[[#This Row],[If you are executing any of the transport tasks mentioned before, please indicate how much time you spend on them on an average day]],[1]Support!$C$3:$F$13,3,0)</f>
        <v>0.125</v>
      </c>
      <c r="BV42" s="6">
        <f>VLOOKUP(OfficeForms.Table[[#This Row],[If you are executing any of the transport tasks mentioned before, please indicate how much time you spend on them on an average day]],[1]Support!$C$3:$F$13,4,0)</f>
        <v>0.125</v>
      </c>
      <c r="BW42" s="6">
        <f>VLOOKUP(OfficeForms.Table[[#This Row],[If you are executing any of the documentation tasks mentioned before, please indicate how much time you spend on them on an average day]],[1]Support!$C$3:$F$13,2,0)</f>
        <v>6.25E-2</v>
      </c>
      <c r="BX42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42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42" s="6">
        <f>VLOOKUP(OfficeForms.Table[[#This Row],[If you are executing any of the track and trace tasks mentioned before, please indicate how much time you spend on them on an average day]],[1]Support!$C$3:$F$13,2,0)</f>
        <v>6.25E-2</v>
      </c>
      <c r="CA42" s="6">
        <f>VLOOKUP(OfficeForms.Table[[#This Row],[If you are executing any of the track and trace tasks mentioned before, please indicate how much time you spend on them on an average day]],[1]Support!$C$3:$F$13,3,0)</f>
        <v>1.0416666666666666E-2</v>
      </c>
      <c r="CB42" s="6">
        <f>VLOOKUP(OfficeForms.Table[[#This Row],[If you are executing any of the track and trace tasks mentioned before, please indicate how much time you spend on them on an average day]],[1]Support!$C$3:$F$13,4,0)</f>
        <v>3.6458333333333336E-2</v>
      </c>
      <c r="CC42" s="6">
        <f>VLOOKUP(OfficeForms.Table[[#This Row],[If you are executing any of the compliance tasks mentioned before, please indicate how much time you spend on them on an average day]],[1]Support!$C$3:$F$13,2,0)</f>
        <v>0</v>
      </c>
      <c r="CD42" s="6">
        <f>VLOOKUP(OfficeForms.Table[[#This Row],[If you are executing any of the compliance tasks mentioned before, please indicate how much time you spend on them on an average day]],[1]Support!$C$3:$F$13,3,0)</f>
        <v>0</v>
      </c>
      <c r="CE42" s="6">
        <f>VLOOKUP(OfficeForms.Table[[#This Row],[If you are executing any of the compliance tasks mentioned before, please indicate how much time you spend on them on an average day]],[1]Support!$C$3:$F$13,4,0)</f>
        <v>0</v>
      </c>
      <c r="CL42"/>
      <c r="CM42"/>
      <c r="CN42"/>
      <c r="CO42"/>
      <c r="CP42"/>
    </row>
    <row r="43" spans="1:94" ht="45" x14ac:dyDescent="0.25">
      <c r="A43" s="4">
        <v>42</v>
      </c>
      <c r="B43" s="5">
        <v>45624.370081018496</v>
      </c>
      <c r="C43" s="5">
        <v>45624.390844907401</v>
      </c>
      <c r="D43" s="8" t="s">
        <v>92</v>
      </c>
      <c r="E43" s="8" t="s">
        <v>83</v>
      </c>
      <c r="F43" s="8" t="s">
        <v>83</v>
      </c>
      <c r="G43" s="8" t="s">
        <v>92</v>
      </c>
      <c r="H43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I am doing this</v>
      </c>
      <c r="I43" s="8" t="s">
        <v>95</v>
      </c>
      <c r="J43" s="8" t="s">
        <v>92</v>
      </c>
      <c r="K43" s="8" t="s">
        <v>92</v>
      </c>
      <c r="L43" s="8" t="s">
        <v>83</v>
      </c>
      <c r="M43" s="8" t="s">
        <v>83</v>
      </c>
      <c r="N43" s="8" t="s">
        <v>83</v>
      </c>
      <c r="O43" s="8" t="s">
        <v>83</v>
      </c>
      <c r="P43" s="8" t="s">
        <v>83</v>
      </c>
      <c r="Q43" s="8" t="s">
        <v>83</v>
      </c>
      <c r="R43" s="8" t="s">
        <v>92</v>
      </c>
      <c r="S43" s="8" t="s">
        <v>92</v>
      </c>
      <c r="T43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3" s="8" t="s">
        <v>185</v>
      </c>
      <c r="V43" s="8" t="s">
        <v>114</v>
      </c>
      <c r="W43" s="8" t="s">
        <v>83</v>
      </c>
      <c r="X43" s="8" t="s">
        <v>92</v>
      </c>
      <c r="Y43" s="8" t="s">
        <v>83</v>
      </c>
      <c r="Z43" s="8" t="s">
        <v>83</v>
      </c>
      <c r="AA43" s="8" t="s">
        <v>83</v>
      </c>
      <c r="AB43" s="8" t="s">
        <v>83</v>
      </c>
      <c r="AC43" s="8" t="s">
        <v>83</v>
      </c>
      <c r="AD43" s="8" t="s">
        <v>92</v>
      </c>
      <c r="AE43" s="8" t="s">
        <v>92</v>
      </c>
      <c r="AF43" s="8" t="s">
        <v>83</v>
      </c>
      <c r="AG43" s="8" t="s">
        <v>83</v>
      </c>
      <c r="AH43" s="8" t="s">
        <v>83</v>
      </c>
      <c r="AI43" s="8" t="s">
        <v>83</v>
      </c>
      <c r="AJ43" s="8" t="s">
        <v>83</v>
      </c>
      <c r="AK43" s="8" t="s">
        <v>83</v>
      </c>
      <c r="AL43" s="8" t="s">
        <v>83</v>
      </c>
      <c r="AM43" s="8" t="s">
        <v>83</v>
      </c>
      <c r="AN43" s="8" t="s">
        <v>83</v>
      </c>
      <c r="AO43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43" s="8" t="s">
        <v>88</v>
      </c>
      <c r="AQ43" s="8" t="s">
        <v>92</v>
      </c>
      <c r="AR43" s="8" t="s">
        <v>92</v>
      </c>
      <c r="AS43" s="8" t="s">
        <v>92</v>
      </c>
      <c r="AT43" s="8" t="s">
        <v>92</v>
      </c>
      <c r="AU43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43" s="8" t="s">
        <v>95</v>
      </c>
      <c r="AW43" s="8" t="s">
        <v>83</v>
      </c>
      <c r="AX43" s="8" t="s">
        <v>83</v>
      </c>
      <c r="AY43" s="8" t="s">
        <v>83</v>
      </c>
      <c r="AZ43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3" s="8" t="s">
        <v>88</v>
      </c>
      <c r="BB43" s="8" t="s">
        <v>165</v>
      </c>
      <c r="BC43" s="8" t="s">
        <v>179</v>
      </c>
      <c r="BD43" s="8" t="s">
        <v>165</v>
      </c>
      <c r="BE43" s="8" t="s">
        <v>186</v>
      </c>
      <c r="BF43" s="8" t="s">
        <v>165</v>
      </c>
      <c r="BG43" s="8" t="s">
        <v>165</v>
      </c>
      <c r="BH43" s="8" t="s">
        <v>165</v>
      </c>
      <c r="BI43" s="8" t="s">
        <v>165</v>
      </c>
      <c r="BJ43" s="8" t="s">
        <v>165</v>
      </c>
      <c r="BK43" s="8" t="s">
        <v>165</v>
      </c>
      <c r="BL43" s="8" t="s">
        <v>187</v>
      </c>
      <c r="BM43" s="8" t="s">
        <v>165</v>
      </c>
      <c r="BN43" s="8" t="s">
        <v>165</v>
      </c>
      <c r="BO43" s="8" t="s">
        <v>163</v>
      </c>
      <c r="BP43" s="8" t="s">
        <v>179</v>
      </c>
      <c r="BQ43" s="6">
        <f>VLOOKUP(OfficeForms.Table[[#This Row],[If you are executing any of the freight tasks mentioned before, please indicate how much time you spend on them on an average day]],[1]Support!$C$3:$F$13,2,0)</f>
        <v>0.25</v>
      </c>
      <c r="BR43" s="6">
        <f>VLOOKUP(OfficeForms.Table[[#This Row],[If you are executing any of the freight tasks mentioned before, please indicate how much time you spend on them on an average day]],[1]Support!$C$3:$F$13,3,0)</f>
        <v>0.25</v>
      </c>
      <c r="BS43" s="6">
        <f>VLOOKUP(OfficeForms.Table[[#This Row],[If you are executing any of the freight tasks mentioned before, please indicate how much time you spend on them on an average day]],[1]Support!$C$3:$F$13,4,0)</f>
        <v>0.25</v>
      </c>
      <c r="BT43" s="6">
        <f>VLOOKUP(OfficeForms.Table[[#This Row],[If you are executing any of the transport tasks mentioned before, please indicate how much time you spend on them on an average day]],[1]Support!$C$3:$F$13,2,0)</f>
        <v>0.5</v>
      </c>
      <c r="BU43" s="6">
        <f>VLOOKUP(OfficeForms.Table[[#This Row],[If you are executing any of the transport tasks mentioned before, please indicate how much time you spend on them on an average day]],[1]Support!$C$3:$F$13,3,0)</f>
        <v>0.25</v>
      </c>
      <c r="BV43" s="6">
        <f>VLOOKUP(OfficeForms.Table[[#This Row],[If you are executing any of the transport tasks mentioned before, please indicate how much time you spend on them on an average day]],[1]Support!$C$3:$F$13,4,0)</f>
        <v>0.375</v>
      </c>
      <c r="BW43" s="6">
        <f>VLOOKUP(OfficeForms.Table[[#This Row],[If you are executing any of the documentation tasks mentioned before, please indicate how much time you spend on them on an average day]],[1]Support!$C$3:$F$13,2,0)</f>
        <v>6.25E-2</v>
      </c>
      <c r="BX43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43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43" s="6">
        <f>VLOOKUP(OfficeForms.Table[[#This Row],[If you are executing any of the track and trace tasks mentioned before, please indicate how much time you spend on them on an average day]],[1]Support!$C$3:$F$13,2,0)</f>
        <v>0.25</v>
      </c>
      <c r="CA43" s="6">
        <f>VLOOKUP(OfficeForms.Table[[#This Row],[If you are executing any of the track and trace tasks mentioned before, please indicate how much time you spend on them on an average day]],[1]Support!$C$3:$F$13,3,0)</f>
        <v>0.25</v>
      </c>
      <c r="CB43" s="6">
        <f>VLOOKUP(OfficeForms.Table[[#This Row],[If you are executing any of the track and trace tasks mentioned before, please indicate how much time you spend on them on an average day]],[1]Support!$C$3:$F$13,4,0)</f>
        <v>0.25</v>
      </c>
      <c r="CC43" s="6">
        <f>VLOOKUP(OfficeForms.Table[[#This Row],[If you are executing any of the compliance tasks mentioned before, please indicate how much time you spend on them on an average day]],[1]Support!$C$3:$F$13,2,0)</f>
        <v>6.25E-2</v>
      </c>
      <c r="CD43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43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43"/>
      <c r="CM43"/>
      <c r="CN43"/>
      <c r="CO43"/>
      <c r="CP43"/>
    </row>
    <row r="44" spans="1:94" ht="45" x14ac:dyDescent="0.25">
      <c r="A44" s="4">
        <v>43</v>
      </c>
      <c r="B44" s="5">
        <v>45632.5714351852</v>
      </c>
      <c r="C44" s="5">
        <v>45632.581886574102</v>
      </c>
      <c r="D44" s="8" t="s">
        <v>83</v>
      </c>
      <c r="E44" s="8" t="s">
        <v>83</v>
      </c>
      <c r="F44" s="8" t="s">
        <v>83</v>
      </c>
      <c r="G44" s="8" t="s">
        <v>83</v>
      </c>
      <c r="H44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44" s="8" t="s">
        <v>88</v>
      </c>
      <c r="J44" s="8" t="s">
        <v>83</v>
      </c>
      <c r="K44" s="8" t="s">
        <v>83</v>
      </c>
      <c r="L44" s="8" t="s">
        <v>83</v>
      </c>
      <c r="M44" s="8" t="s">
        <v>83</v>
      </c>
      <c r="N44" s="8" t="s">
        <v>83</v>
      </c>
      <c r="O44" s="8" t="s">
        <v>83</v>
      </c>
      <c r="P44" s="8" t="s">
        <v>92</v>
      </c>
      <c r="Q44" s="8" t="s">
        <v>83</v>
      </c>
      <c r="R44" s="8" t="s">
        <v>83</v>
      </c>
      <c r="S44" s="8" t="s">
        <v>92</v>
      </c>
      <c r="T44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4" s="8" t="s">
        <v>188</v>
      </c>
      <c r="V44" s="8" t="s">
        <v>88</v>
      </c>
      <c r="W44" s="8" t="s">
        <v>83</v>
      </c>
      <c r="X44" s="8" t="s">
        <v>83</v>
      </c>
      <c r="Y44" s="8" t="s">
        <v>83</v>
      </c>
      <c r="Z44" s="8" t="s">
        <v>83</v>
      </c>
      <c r="AA44" s="8" t="s">
        <v>83</v>
      </c>
      <c r="AB44" s="8" t="s">
        <v>83</v>
      </c>
      <c r="AC44" s="8" t="s">
        <v>83</v>
      </c>
      <c r="AD44" s="8" t="s">
        <v>83</v>
      </c>
      <c r="AE44" s="8" t="s">
        <v>83</v>
      </c>
      <c r="AF44" s="8" t="s">
        <v>83</v>
      </c>
      <c r="AG44" s="8" t="s">
        <v>83</v>
      </c>
      <c r="AH44" s="8" t="s">
        <v>83</v>
      </c>
      <c r="AI44" s="8" t="s">
        <v>83</v>
      </c>
      <c r="AJ44" s="8" t="s">
        <v>83</v>
      </c>
      <c r="AK44" s="8" t="s">
        <v>83</v>
      </c>
      <c r="AL44" s="8" t="s">
        <v>83</v>
      </c>
      <c r="AM44" s="8" t="s">
        <v>83</v>
      </c>
      <c r="AN44" s="8" t="s">
        <v>83</v>
      </c>
      <c r="AO44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someone else is doing this</v>
      </c>
      <c r="AP44" s="8" t="s">
        <v>94</v>
      </c>
      <c r="AQ44" s="8" t="s">
        <v>83</v>
      </c>
      <c r="AR44" s="8" t="s">
        <v>83</v>
      </c>
      <c r="AS44" s="8" t="s">
        <v>83</v>
      </c>
      <c r="AT44" s="8" t="s">
        <v>83</v>
      </c>
      <c r="AU44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Someone else is doing this</v>
      </c>
      <c r="AV44" s="8" t="s">
        <v>107</v>
      </c>
      <c r="AW44" s="8" t="s">
        <v>83</v>
      </c>
      <c r="AX44" s="8" t="s">
        <v>83</v>
      </c>
      <c r="AY44" s="8" t="s">
        <v>83</v>
      </c>
      <c r="AZ44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4" s="8" t="s">
        <v>89</v>
      </c>
      <c r="BB44" s="8" t="s">
        <v>165</v>
      </c>
      <c r="BC44" s="8" t="s">
        <v>165</v>
      </c>
      <c r="BD44" s="8" t="s">
        <v>165</v>
      </c>
      <c r="BE44" s="8" t="s">
        <v>165</v>
      </c>
      <c r="BF44" s="8" t="s">
        <v>165</v>
      </c>
      <c r="BG44" s="8" t="s">
        <v>165</v>
      </c>
      <c r="BH44" s="8" t="s">
        <v>165</v>
      </c>
      <c r="BI44" s="8" t="s">
        <v>165</v>
      </c>
      <c r="BJ44" s="8" t="s">
        <v>165</v>
      </c>
      <c r="BK44" s="8" t="s">
        <v>165</v>
      </c>
      <c r="BL44" s="8" t="s">
        <v>165</v>
      </c>
      <c r="BM44" s="8" t="s">
        <v>165</v>
      </c>
      <c r="BN44" s="8" t="s">
        <v>165</v>
      </c>
      <c r="BO44" s="8" t="s">
        <v>165</v>
      </c>
      <c r="BP44" s="8" t="s">
        <v>165</v>
      </c>
      <c r="BQ44" s="6">
        <f>VLOOKUP(OfficeForms.Table[[#This Row],[If you are executing any of the freight tasks mentioned before, please indicate how much time you spend on them on an average day]],[1]Support!$C$3:$F$13,2,0)</f>
        <v>6.25E-2</v>
      </c>
      <c r="BR44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44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44" s="6">
        <f>VLOOKUP(OfficeForms.Table[[#This Row],[If you are executing any of the transport tasks mentioned before, please indicate how much time you spend on them on an average day]],[1]Support!$C$3:$F$13,2,0)</f>
        <v>6.25E-2</v>
      </c>
      <c r="BU44" s="6">
        <f>VLOOKUP(OfficeForms.Table[[#This Row],[If you are executing any of the transport tasks mentioned before, please indicate how much time you spend on them on an average day]],[1]Support!$C$3:$F$13,3,0)</f>
        <v>1.0416666666666666E-2</v>
      </c>
      <c r="BV44" s="6">
        <f>VLOOKUP(OfficeForms.Table[[#This Row],[If you are executing any of the transport tasks mentioned before, please indicate how much time you spend on them on an average day]],[1]Support!$C$3:$F$13,4,0)</f>
        <v>3.6458333333333336E-2</v>
      </c>
      <c r="BW44" s="6">
        <f>VLOOKUP(OfficeForms.Table[[#This Row],[If you are executing any of the documentation tasks mentioned before, please indicate how much time you spend on them on an average day]],[1]Support!$C$3:$F$13,2,0)</f>
        <v>0</v>
      </c>
      <c r="BX44" s="6">
        <f>VLOOKUP(OfficeForms.Table[[#This Row],[If you are executing any of the documentation tasks mentioned before, please indicate how much time you spend on them on an average day]],[1]Support!$C$3:$F$13,3,0)</f>
        <v>0</v>
      </c>
      <c r="BY44" s="6">
        <f>VLOOKUP(OfficeForms.Table[[#This Row],[If you are executing any of the documentation tasks mentioned before, please indicate how much time you spend on them on an average day]],[1]Support!$C$3:$F$13,4,0)</f>
        <v>0</v>
      </c>
      <c r="BZ44" s="6">
        <f>VLOOKUP(OfficeForms.Table[[#This Row],[If you are executing any of the track and trace tasks mentioned before, please indicate how much time you spend on them on an average day]],[1]Support!$C$3:$F$13,2,0)</f>
        <v>0</v>
      </c>
      <c r="CA44" s="6">
        <f>VLOOKUP(OfficeForms.Table[[#This Row],[If you are executing any of the track and trace tasks mentioned before, please indicate how much time you spend on them on an average day]],[1]Support!$C$3:$F$13,3,0)</f>
        <v>0</v>
      </c>
      <c r="CB44" s="6">
        <f>VLOOKUP(OfficeForms.Table[[#This Row],[If you are executing any of the track and trace tasks mentioned before, please indicate how much time you spend on them on an average day]],[1]Support!$C$3:$F$13,4,0)</f>
        <v>0</v>
      </c>
      <c r="CC44" s="6">
        <f>VLOOKUP(OfficeForms.Table[[#This Row],[If you are executing any of the compliance tasks mentioned before, please indicate how much time you spend on them on an average day]],[1]Support!$C$3:$F$13,2,0)</f>
        <v>0</v>
      </c>
      <c r="CD44" s="6">
        <f>VLOOKUP(OfficeForms.Table[[#This Row],[If you are executing any of the compliance tasks mentioned before, please indicate how much time you spend on them on an average day]],[1]Support!$C$3:$F$13,3,0)</f>
        <v>0</v>
      </c>
      <c r="CE44" s="6">
        <f>VLOOKUP(OfficeForms.Table[[#This Row],[If you are executing any of the compliance tasks mentioned before, please indicate how much time you spend on them on an average day]],[1]Support!$C$3:$F$13,4,0)</f>
        <v>0</v>
      </c>
      <c r="CL44"/>
      <c r="CM44"/>
      <c r="CN44"/>
      <c r="CO44"/>
      <c r="CP44"/>
    </row>
    <row r="45" spans="1:94" ht="45" x14ac:dyDescent="0.25">
      <c r="A45" s="4">
        <v>44</v>
      </c>
      <c r="B45" s="5">
        <v>45635.181342592601</v>
      </c>
      <c r="C45" s="5">
        <v>45635.2165046296</v>
      </c>
      <c r="D45" s="8" t="s">
        <v>98</v>
      </c>
      <c r="E45" s="8" t="s">
        <v>83</v>
      </c>
      <c r="F45" s="8" t="s">
        <v>83</v>
      </c>
      <c r="G45" s="8" t="s">
        <v>83</v>
      </c>
      <c r="H45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45" s="8" t="s">
        <v>95</v>
      </c>
      <c r="J45" s="8" t="s">
        <v>92</v>
      </c>
      <c r="K45" s="8" t="s">
        <v>92</v>
      </c>
      <c r="L45" s="8" t="s">
        <v>83</v>
      </c>
      <c r="M45" s="8" t="s">
        <v>83</v>
      </c>
      <c r="N45" s="8" t="s">
        <v>83</v>
      </c>
      <c r="O45" s="8" t="s">
        <v>83</v>
      </c>
      <c r="P45" s="8" t="s">
        <v>92</v>
      </c>
      <c r="Q45" s="8" t="s">
        <v>83</v>
      </c>
      <c r="R45" s="8" t="s">
        <v>83</v>
      </c>
      <c r="S45" s="8" t="s">
        <v>92</v>
      </c>
      <c r="T45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5" s="8" t="s">
        <v>182</v>
      </c>
      <c r="V45" s="8" t="s">
        <v>95</v>
      </c>
      <c r="W45" s="8" t="s">
        <v>83</v>
      </c>
      <c r="X45" s="8" t="s">
        <v>92</v>
      </c>
      <c r="Y45" s="8" t="s">
        <v>83</v>
      </c>
      <c r="Z45" s="8" t="s">
        <v>83</v>
      </c>
      <c r="AA45" s="8" t="s">
        <v>83</v>
      </c>
      <c r="AB45" s="8" t="s">
        <v>83</v>
      </c>
      <c r="AC45" s="8" t="s">
        <v>83</v>
      </c>
      <c r="AD45" s="8" t="s">
        <v>83</v>
      </c>
      <c r="AE45" s="8" t="s">
        <v>83</v>
      </c>
      <c r="AF45" s="8" t="s">
        <v>83</v>
      </c>
      <c r="AG45" s="8" t="s">
        <v>83</v>
      </c>
      <c r="AH45" s="8" t="s">
        <v>83</v>
      </c>
      <c r="AI45" s="8" t="s">
        <v>83</v>
      </c>
      <c r="AJ45" s="8" t="s">
        <v>83</v>
      </c>
      <c r="AK45" s="8" t="s">
        <v>83</v>
      </c>
      <c r="AL45" s="8" t="s">
        <v>83</v>
      </c>
      <c r="AM45" s="8" t="s">
        <v>83</v>
      </c>
      <c r="AN45" s="8" t="s">
        <v>83</v>
      </c>
      <c r="AO45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45" s="8" t="s">
        <v>88</v>
      </c>
      <c r="AQ45" s="8" t="s">
        <v>92</v>
      </c>
      <c r="AR45" s="8" t="s">
        <v>92</v>
      </c>
      <c r="AS45" s="8" t="s">
        <v>92</v>
      </c>
      <c r="AT45" s="8" t="s">
        <v>92</v>
      </c>
      <c r="AU45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45" s="8" t="s">
        <v>87</v>
      </c>
      <c r="AW45" s="8" t="s">
        <v>83</v>
      </c>
      <c r="AX45" s="8" t="s">
        <v>83</v>
      </c>
      <c r="AY45" s="8" t="s">
        <v>83</v>
      </c>
      <c r="AZ45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5" s="8" t="s">
        <v>88</v>
      </c>
      <c r="BB45" s="8" t="s">
        <v>165</v>
      </c>
      <c r="BC45" s="8" t="s">
        <v>189</v>
      </c>
      <c r="BD45" s="8" t="s">
        <v>165</v>
      </c>
      <c r="BE45" s="8" t="s">
        <v>190</v>
      </c>
      <c r="BF45" s="8" t="s">
        <v>165</v>
      </c>
      <c r="BG45" s="8" t="s">
        <v>165</v>
      </c>
      <c r="BH45" s="8" t="s">
        <v>165</v>
      </c>
      <c r="BI45" s="8" t="s">
        <v>165</v>
      </c>
      <c r="BJ45" s="8" t="s">
        <v>165</v>
      </c>
      <c r="BK45" s="8" t="s">
        <v>165</v>
      </c>
      <c r="BL45" s="8" t="s">
        <v>191</v>
      </c>
      <c r="BM45" s="8" t="s">
        <v>165</v>
      </c>
      <c r="BN45" s="8" t="s">
        <v>165</v>
      </c>
      <c r="BO45" s="8" t="s">
        <v>171</v>
      </c>
      <c r="BP45" s="8" t="s">
        <v>165</v>
      </c>
      <c r="BQ45" s="6">
        <f>VLOOKUP(OfficeForms.Table[[#This Row],[If you are executing any of the freight tasks mentioned before, please indicate how much time you spend on them on an average day]],[1]Support!$C$3:$F$13,2,0)</f>
        <v>0.25</v>
      </c>
      <c r="BR45" s="6">
        <f>VLOOKUP(OfficeForms.Table[[#This Row],[If you are executing any of the freight tasks mentioned before, please indicate how much time you spend on them on an average day]],[1]Support!$C$3:$F$13,3,0)</f>
        <v>0.25</v>
      </c>
      <c r="BS45" s="6">
        <f>VLOOKUP(OfficeForms.Table[[#This Row],[If you are executing any of the freight tasks mentioned before, please indicate how much time you spend on them on an average day]],[1]Support!$C$3:$F$13,4,0)</f>
        <v>0.25</v>
      </c>
      <c r="BT45" s="6">
        <f>VLOOKUP(OfficeForms.Table[[#This Row],[If you are executing any of the transport tasks mentioned before, please indicate how much time you spend on them on an average day]],[1]Support!$C$3:$F$13,2,0)</f>
        <v>0.25</v>
      </c>
      <c r="BU45" s="6">
        <f>VLOOKUP(OfficeForms.Table[[#This Row],[If you are executing any of the transport tasks mentioned before, please indicate how much time you spend on them on an average day]],[1]Support!$C$3:$F$13,3,0)</f>
        <v>0.25</v>
      </c>
      <c r="BV45" s="6">
        <f>VLOOKUP(OfficeForms.Table[[#This Row],[If you are executing any of the transport tasks mentioned before, please indicate how much time you spend on them on an average day]],[1]Support!$C$3:$F$13,4,0)</f>
        <v>0.25</v>
      </c>
      <c r="BW45" s="6">
        <f>VLOOKUP(OfficeForms.Table[[#This Row],[If you are executing any of the documentation tasks mentioned before, please indicate how much time you spend on them on an average day]],[1]Support!$C$3:$F$13,2,0)</f>
        <v>6.25E-2</v>
      </c>
      <c r="BX45" s="6">
        <f>VLOOKUP(OfficeForms.Table[[#This Row],[If you are executing any of the documentation tasks mentioned before, please indicate how much time you spend on them on an average day]],[1]Support!$C$3:$F$13,3,0)</f>
        <v>1.0416666666666666E-2</v>
      </c>
      <c r="BY45" s="6">
        <f>VLOOKUP(OfficeForms.Table[[#This Row],[If you are executing any of the documentation tasks mentioned before, please indicate how much time you spend on them on an average day]],[1]Support!$C$3:$F$13,4,0)</f>
        <v>3.6458333333333336E-2</v>
      </c>
      <c r="BZ45" s="6">
        <f>VLOOKUP(OfficeForms.Table[[#This Row],[If you are executing any of the track and trace tasks mentioned before, please indicate how much time you spend on them on an average day]],[1]Support!$C$3:$F$13,2,0)</f>
        <v>0.125</v>
      </c>
      <c r="CA45" s="6">
        <f>VLOOKUP(OfficeForms.Table[[#This Row],[If you are executing any of the track and trace tasks mentioned before, please indicate how much time you spend on them on an average day]],[1]Support!$C$3:$F$13,3,0)</f>
        <v>0.125</v>
      </c>
      <c r="CB45" s="6">
        <f>VLOOKUP(OfficeForms.Table[[#This Row],[If you are executing any of the track and trace tasks mentioned before, please indicate how much time you spend on them on an average day]],[1]Support!$C$3:$F$13,4,0)</f>
        <v>0.125</v>
      </c>
      <c r="CC45" s="6">
        <f>VLOOKUP(OfficeForms.Table[[#This Row],[If you are executing any of the compliance tasks mentioned before, please indicate how much time you spend on them on an average day]],[1]Support!$C$3:$F$13,2,0)</f>
        <v>6.25E-2</v>
      </c>
      <c r="CD45" s="6">
        <f>VLOOKUP(OfficeForms.Table[[#This Row],[If you are executing any of the compliance tasks mentioned before, please indicate how much time you spend on them on an average day]],[1]Support!$C$3:$F$13,3,0)</f>
        <v>1.0416666666666666E-2</v>
      </c>
      <c r="CE45" s="6">
        <f>VLOOKUP(OfficeForms.Table[[#This Row],[If you are executing any of the compliance tasks mentioned before, please indicate how much time you spend on them on an average day]],[1]Support!$C$3:$F$13,4,0)</f>
        <v>3.6458333333333336E-2</v>
      </c>
      <c r="CL45"/>
      <c r="CM45"/>
      <c r="CN45"/>
      <c r="CO45"/>
      <c r="CP45"/>
    </row>
    <row r="46" spans="1:94" ht="150" x14ac:dyDescent="0.25">
      <c r="A46" s="4">
        <v>45</v>
      </c>
      <c r="B46" s="5">
        <v>45636.629386574103</v>
      </c>
      <c r="C46" s="5">
        <v>45636.668229166702</v>
      </c>
      <c r="D46" s="8" t="s">
        <v>98</v>
      </c>
      <c r="E46" s="8" t="s">
        <v>83</v>
      </c>
      <c r="F46" s="8" t="s">
        <v>83</v>
      </c>
      <c r="G46" s="8" t="s">
        <v>83</v>
      </c>
      <c r="H46" s="4" t="str">
        <f>IF(OR(OfficeForms.Table[[#This Row],[Please indicate who is executing the following freight tasks at your location.Requesting freight quotes]]="I am doing this",OfficeForms.Table[[#This Row],[Please indicate who is executing the following freight tasks at your location.Updating freight quotes in Local or Global database]]="I am doing this",OfficeForms.Table[[#This Row],[Please indicate who is executing the following freight tasks at your location.Approving freight invoices]]="I am doing this",OfficeForms.Table[[#This Row],[Please indicate who is executing the following freight tasks at your location.Freight rate negotiations with carriers]]="I am doing this"), "I am doing this", "Someone else is doing this")</f>
        <v>Someone else is doing this</v>
      </c>
      <c r="I46" s="8" t="s">
        <v>88</v>
      </c>
      <c r="J46" s="8" t="s">
        <v>92</v>
      </c>
      <c r="K46" s="8" t="s">
        <v>85</v>
      </c>
      <c r="L46" s="8" t="s">
        <v>85</v>
      </c>
      <c r="M46" s="8" t="s">
        <v>85</v>
      </c>
      <c r="N46" s="8" t="s">
        <v>85</v>
      </c>
      <c r="O46" s="8" t="s">
        <v>85</v>
      </c>
      <c r="P46" s="8" t="s">
        <v>83</v>
      </c>
      <c r="Q46" s="8" t="s">
        <v>92</v>
      </c>
      <c r="R46" s="8" t="s">
        <v>98</v>
      </c>
      <c r="S46" s="8" t="s">
        <v>83</v>
      </c>
      <c r="T46" s="4" t="str">
        <f>IF(OR(OfficeForms.Table[[#This Row],[Please indicate who is executing the following transport tasks at your location.Booking domestic shipments by truck]]="I am doing this",OfficeForms.Table[[#This Row],[Please indicate who is executing the following transport tasks at your location.Booking domestic shipments by container]]="I am doing this",OfficeForms.Table[[#This Row],[Please indicate who is executing the following transport tasks at your location.Booking export shipments by truck]]="I am doing this",OfficeForms.Table[[#This Row],[Please indicate who is executing the following transport tasks at your location.Booking export shipments by container]]="I am doing this",OfficeForms.Table[[#This Row],[Please indicate who is executing the following transport tasks at your location.Booking air shipments]]="I am doing this",OfficeForms.Table[[#This Row],[Please indicate who is executing the following transport tasks at your location.Booking import shipments]]="I am doing this",OfficeForms.Table[[#This Row],[Please indicate who is executing the following transport tasks at your location.Booking courier shipments (samples, etc)]]="I am doing this",OfficeForms.Table[[#This Row],[Please indicate who is executing the following transport tasks at your location.Receiving goods (inbound)]]="I am doing this",OfficeForms.Table[[#This Row],[Please indicate who is executing the following transport tasks at your location.Doing freight call-off]]="I am doing this",OfficeForms.Table[[#This Row],[Please indicate who is executing the following transport tasks at your location.Coordinating logistics with Production and sales/CS]]="I am doing this"),"I am doing this","Someone else is doing this")</f>
        <v>I am doing this</v>
      </c>
      <c r="U46" s="8" t="s">
        <v>192</v>
      </c>
      <c r="V46" s="8" t="s">
        <v>114</v>
      </c>
      <c r="W46" s="8" t="s">
        <v>85</v>
      </c>
      <c r="X46" s="8" t="s">
        <v>98</v>
      </c>
      <c r="Y46" s="8" t="s">
        <v>92</v>
      </c>
      <c r="Z46" s="8" t="s">
        <v>92</v>
      </c>
      <c r="AA46" s="8" t="s">
        <v>85</v>
      </c>
      <c r="AB46" s="8" t="s">
        <v>85</v>
      </c>
      <c r="AC46" s="8" t="s">
        <v>92</v>
      </c>
      <c r="AD46" s="8" t="s">
        <v>85</v>
      </c>
      <c r="AE46" s="8" t="s">
        <v>85</v>
      </c>
      <c r="AF46" s="8" t="s">
        <v>85</v>
      </c>
      <c r="AG46" s="8" t="s">
        <v>85</v>
      </c>
      <c r="AH46" s="8" t="s">
        <v>85</v>
      </c>
      <c r="AI46" s="8" t="s">
        <v>85</v>
      </c>
      <c r="AJ46" s="8" t="s">
        <v>85</v>
      </c>
      <c r="AK46" s="8" t="s">
        <v>85</v>
      </c>
      <c r="AL46" s="8" t="s">
        <v>85</v>
      </c>
      <c r="AM46" s="8" t="s">
        <v>85</v>
      </c>
      <c r="AN46" s="8" t="s">
        <v>85</v>
      </c>
      <c r="AO46" s="4" t="str">
        <f>IF(OR(OfficeForms.Table[[#This Row],[Please indicate who is executing the following documentation tasks at your location.Creating customs export documents]]="I am doing this",OfficeForms.Table[[#This Row],[Please indicate who is executing the following documentation tasks at your location.Issuing invoices in AX]]="I am doing this",OfficeForms.Table[[#This Row],[Please indicate who is executing the following documentation tasks at your location.Creating CMR (Truck doc)]]="I am doing this",OfficeForms.Table[[#This Row],[Please indicate who is executing the following documentation tasks at your location.Creating Packing Slip]]="I am doing this",OfficeForms.Table[[#This Row],[Please indicate who is executing the following documentation tasks at your location.Creating Phytosanitary Certificate]]="I am doing this",OfficeForms.Table[[#This Row],[Please indicate who is executing the following documentation tasks at your location.Creating Certificate of Origin (COO)]]="I am doing this",OfficeForms.Table[[#This Row],[Please indicate who is executing the following documentation tasks at your location.Creating Bill of Lading Instructions (BL)]]="I am doing this",OfficeForms.Table[[#This Row],[Please indicate who is executing the following documentation tasks at your location.Approving or checking BL drafts to shipping line ]]="I am doing this",OfficeForms.Table[[#This Row],[Please indicate who is executing the following documentation tasks at your location.Sending out document set for customers (email or hardcopy) ]]="I am doing this",OfficeForms.Table[[#This Row],[Please indicate who is executing the following documentation tasks at your location.Any tasks (or involved) relating to import shipments]]="I am doing this",OfficeForms.Table[[#This Row],[Please indicate who is executing the following documentation tasks at your location.Issuing shipping papers (Expedition)]]="I am doing this",OfficeForms.Table[[#This Row],[Please indicate who is executing the following documentation tasks at your location.Coordinating or issuing Analysis-type documents]]="I am doing this",OfficeForms.Table[[#This Row],[Please indicate who is executing the following documentation tasks at your location.Issuing Insurance Certificate]]="I am doing this",OfficeForms.Table[[#This Row],[Please indicate who is executing the following documentation tasks at your location.Issuing Material Safety Data Sheet]]="I am doing this",OfficeForms.Table[[#This Row],[Please indicate who is executing the following documentation tasks at your location.Issuing Technical Data Sheet]]="I am doing this",OfficeForms.Table[[#This Row],[Please indicate who is executing the following documentation tasks at your location.Issuing REACH Certification for EU shipments]]="I am doing this",OfficeForms.Table[[#This Row],[Please indicate who is executing the following documentation tasks at your location.Issuing Fumigation Certificate]]="I am doing this",OfficeForms.Table[[#This Row],[Please indicate who is executing the following documentation tasks at your location.Issuing Quality Certificate (product-related)]]="I am doing this"),"I am doing this", "someone else is doing this")</f>
        <v>I am doing this</v>
      </c>
      <c r="AP46" s="8" t="s">
        <v>114</v>
      </c>
      <c r="AQ46" s="8" t="s">
        <v>92</v>
      </c>
      <c r="AR46" s="8" t="s">
        <v>98</v>
      </c>
      <c r="AS46" s="8" t="s">
        <v>85</v>
      </c>
      <c r="AT46" s="8" t="s">
        <v>83</v>
      </c>
      <c r="AU46" s="4" t="str">
        <f>IF(OR(OfficeForms.Table[[#This Row],[Please indicate who is executing the following track and trace tasks for goods shipped from your location.Keeping track of shipped goods]]="I am doing this",OfficeForms.Table[[#This Row],[Please indicate who is executing the following track and trace tasks for goods shipped from your location.Updating customers about changes in schedules - Trucks]]="I am doing this",OfficeForms.Table[[#This Row],[Please indicate who is executing the following track and trace tasks for goods shipped from your location.Updating customers about changes in schedules - Containers]]="I am doing this",OfficeForms.Table[[#This Row],[Please indicate who is executing the following track and trace tasks for goods shipped from your location.Booking deliveries with customers]]="I am doing this"),"I am doing this","Someone else is doing this")</f>
        <v>I am doing this</v>
      </c>
      <c r="AV46" s="8" t="s">
        <v>95</v>
      </c>
      <c r="AW46" s="8" t="s">
        <v>85</v>
      </c>
      <c r="AX46" s="8" t="s">
        <v>85</v>
      </c>
      <c r="AY46" s="8" t="s">
        <v>85</v>
      </c>
      <c r="AZ46" s="4" t="str">
        <f>IF(OR(OfficeForms.Table[[#This Row],[Please indicate who is executing the following compliance tasks at your location.Assisting customers to manage import permits]]="I am doing this",OfficeForms.Table[[#This Row],[Please indicate who is executing the following compliance tasks at your location.Working with local authorities (customs, chamber of commerce, etc)]]="I am doing this",OfficeForms.Table[[#This Row],[Please indicate who is executing the following compliance tasks at your location.Managing HS Codes]]="I am doing this"),"I am doing this", "Someone else is doing this")</f>
        <v>Someone else is doing this</v>
      </c>
      <c r="BA46" s="8" t="s">
        <v>89</v>
      </c>
      <c r="BB46" s="8" t="s">
        <v>165</v>
      </c>
      <c r="BC46" s="8" t="s">
        <v>165</v>
      </c>
      <c r="BD46" s="8" t="s">
        <v>165</v>
      </c>
      <c r="BE46" s="8" t="s">
        <v>165</v>
      </c>
      <c r="BF46" s="8" t="s">
        <v>165</v>
      </c>
      <c r="BG46" s="8" t="s">
        <v>184</v>
      </c>
      <c r="BH46" s="8" t="s">
        <v>165</v>
      </c>
      <c r="BI46" s="8" t="s">
        <v>165</v>
      </c>
      <c r="BJ46" s="8" t="s">
        <v>165</v>
      </c>
      <c r="BK46" s="8" t="s">
        <v>165</v>
      </c>
      <c r="BL46" s="8" t="s">
        <v>165</v>
      </c>
      <c r="BM46" s="8" t="s">
        <v>183</v>
      </c>
      <c r="BN46" s="8" t="s">
        <v>184</v>
      </c>
      <c r="BO46" s="8" t="s">
        <v>165</v>
      </c>
      <c r="BP46" s="8" t="s">
        <v>165</v>
      </c>
      <c r="BQ46" s="6">
        <f>VLOOKUP(OfficeForms.Table[[#This Row],[If you are executing any of the freight tasks mentioned before, please indicate how much time you spend on them on an average day]],[1]Support!$C$3:$F$13,2,0)</f>
        <v>6.25E-2</v>
      </c>
      <c r="BR46" s="6">
        <f>VLOOKUP(OfficeForms.Table[[#This Row],[If you are executing any of the freight tasks mentioned before, please indicate how much time you spend on them on an average day]],[1]Support!$C$3:$F$13,3,0)</f>
        <v>1.0416666666666666E-2</v>
      </c>
      <c r="BS46" s="6">
        <f>VLOOKUP(OfficeForms.Table[[#This Row],[If you are executing any of the freight tasks mentioned before, please indicate how much time you spend on them on an average day]],[1]Support!$C$3:$F$13,4,0)</f>
        <v>3.6458333333333336E-2</v>
      </c>
      <c r="BT46" s="6">
        <f>VLOOKUP(OfficeForms.Table[[#This Row],[If you are executing any of the transport tasks mentioned before, please indicate how much time you spend on them on an average day]],[1]Support!$C$3:$F$13,2,0)</f>
        <v>0.5</v>
      </c>
      <c r="BU46" s="6">
        <f>VLOOKUP(OfficeForms.Table[[#This Row],[If you are executing any of the transport tasks mentioned before, please indicate how much time you spend on them on an average day]],[1]Support!$C$3:$F$13,3,0)</f>
        <v>0.25</v>
      </c>
      <c r="BV46" s="6">
        <f>VLOOKUP(OfficeForms.Table[[#This Row],[If you are executing any of the transport tasks mentioned before, please indicate how much time you spend on them on an average day]],[1]Support!$C$3:$F$13,4,0)</f>
        <v>0.375</v>
      </c>
      <c r="BW46" s="6">
        <f>VLOOKUP(OfficeForms.Table[[#This Row],[If you are executing any of the documentation tasks mentioned before, please indicate how much time you spend on them on an average day]],[1]Support!$C$3:$F$13,2,0)</f>
        <v>0.5</v>
      </c>
      <c r="BX46" s="6">
        <f>VLOOKUP(OfficeForms.Table[[#This Row],[If you are executing any of the documentation tasks mentioned before, please indicate how much time you spend on them on an average day]],[1]Support!$C$3:$F$13,3,0)</f>
        <v>0.25</v>
      </c>
      <c r="BY46" s="6">
        <f>VLOOKUP(OfficeForms.Table[[#This Row],[If you are executing any of the documentation tasks mentioned before, please indicate how much time you spend on them on an average day]],[1]Support!$C$3:$F$13,4,0)</f>
        <v>0.375</v>
      </c>
      <c r="BZ46" s="6">
        <f>VLOOKUP(OfficeForms.Table[[#This Row],[If you are executing any of the track and trace tasks mentioned before, please indicate how much time you spend on them on an average day]],[1]Support!$C$3:$F$13,2,0)</f>
        <v>0.25</v>
      </c>
      <c r="CA46" s="6">
        <f>VLOOKUP(OfficeForms.Table[[#This Row],[If you are executing any of the track and trace tasks mentioned before, please indicate how much time you spend on them on an average day]],[1]Support!$C$3:$F$13,3,0)</f>
        <v>0.25</v>
      </c>
      <c r="CB46" s="6">
        <f>VLOOKUP(OfficeForms.Table[[#This Row],[If you are executing any of the track and trace tasks mentioned before, please indicate how much time you spend on them on an average day]],[1]Support!$C$3:$F$13,4,0)</f>
        <v>0.25</v>
      </c>
      <c r="CC46" s="6">
        <f>VLOOKUP(OfficeForms.Table[[#This Row],[If you are executing any of the compliance tasks mentioned before, please indicate how much time you spend on them on an average day]],[1]Support!$C$3:$F$13,2,0)</f>
        <v>0</v>
      </c>
      <c r="CD46" s="6">
        <f>VLOOKUP(OfficeForms.Table[[#This Row],[If you are executing any of the compliance tasks mentioned before, please indicate how much time you spend on them on an average day]],[1]Support!$C$3:$F$13,3,0)</f>
        <v>0</v>
      </c>
      <c r="CE46" s="6">
        <f>VLOOKUP(OfficeForms.Table[[#This Row],[If you are executing any of the compliance tasks mentioned before, please indicate how much time you spend on them on an average day]],[1]Support!$C$3:$F$13,4,0)</f>
        <v>0</v>
      </c>
      <c r="CL46"/>
      <c r="CM46"/>
      <c r="CN46"/>
      <c r="CO46"/>
      <c r="CP4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Ribeiro</dc:creator>
  <cp:lastModifiedBy>Daniel Ribeiro</cp:lastModifiedBy>
  <dcterms:created xsi:type="dcterms:W3CDTF">2024-12-26T16:42:12Z</dcterms:created>
  <dcterms:modified xsi:type="dcterms:W3CDTF">2024-12-26T16:44:43Z</dcterms:modified>
</cp:coreProperties>
</file>