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80" windowWidth="18780" windowHeight="11700" firstSheet="12" activeTab="18"/>
  </bookViews>
  <sheets>
    <sheet name="Vertragsdaten" sheetId="1" r:id="rId1"/>
    <sheet name="MA-Liste" sheetId="2" r:id="rId2"/>
    <sheet name="Januar 2016" sheetId="48" r:id="rId3"/>
    <sheet name="Februar 2016" sheetId="62" r:id="rId4"/>
    <sheet name="März 2016" sheetId="63" r:id="rId5"/>
    <sheet name="April 2016" sheetId="64" r:id="rId6"/>
    <sheet name="Mai 2016" sheetId="65" r:id="rId7"/>
    <sheet name="Juni 2016" sheetId="66" r:id="rId8"/>
    <sheet name="Juli 2016" sheetId="67" r:id="rId9"/>
    <sheet name="August 2016" sheetId="68" r:id="rId10"/>
    <sheet name="September 2016" sheetId="69" r:id="rId11"/>
    <sheet name="Oktober 2016" sheetId="70" r:id="rId12"/>
    <sheet name="November 2016" sheetId="71" r:id="rId13"/>
    <sheet name="Dezember 2016" sheetId="72" r:id="rId14"/>
    <sheet name="Januar 2017" sheetId="73" r:id="rId15"/>
    <sheet name="Februar 2017" sheetId="74" r:id="rId16"/>
    <sheet name="März 2017" sheetId="75" r:id="rId17"/>
    <sheet name="April 2017" sheetId="76" r:id="rId18"/>
    <sheet name="Zusammenstellung" sheetId="15" r:id="rId19"/>
    <sheet name="Tabelle1" sheetId="12" r:id="rId20"/>
    <sheet name="Tabelle2" sheetId="33" r:id="rId21"/>
  </sheets>
  <definedNames>
    <definedName name="_xlnm._FilterDatabase" localSheetId="5" hidden="1">'April 2016'!$A$12:$Z$80</definedName>
    <definedName name="_xlnm._FilterDatabase" localSheetId="17" hidden="1">'April 2017'!$A$12:$AH$88</definedName>
    <definedName name="_xlnm._FilterDatabase" localSheetId="9" hidden="1">'August 2016'!$A$12:$Z$83</definedName>
    <definedName name="_xlnm._FilterDatabase" localSheetId="13" hidden="1">'Dezember 2016'!$A$12:$AB$84</definedName>
    <definedName name="_xlnm._FilterDatabase" localSheetId="3" hidden="1">'Februar 2016'!$A$12:$Z$81</definedName>
    <definedName name="_xlnm._FilterDatabase" localSheetId="15" hidden="1">'Februar 2017'!$A$12:$AB$85</definedName>
    <definedName name="_xlnm._FilterDatabase" localSheetId="2" hidden="1">'Januar 2016'!$A$12:$Z$80</definedName>
    <definedName name="_xlnm._FilterDatabase" localSheetId="14" hidden="1">'Januar 2017'!$A$12:$AB$84</definedName>
    <definedName name="_xlnm._FilterDatabase" localSheetId="8" hidden="1">'Juli 2016'!$A$12:$Z$81</definedName>
    <definedName name="_xlnm._FilterDatabase" localSheetId="7" hidden="1">'Juni 2016'!$A$12:$Z$81</definedName>
    <definedName name="_xlnm._FilterDatabase" localSheetId="6" hidden="1">'Mai 2016'!$A$12:$Z$81</definedName>
    <definedName name="_xlnm._FilterDatabase" localSheetId="1" hidden="1">'MA-Liste'!$A$7:$D$62</definedName>
    <definedName name="_xlnm._FilterDatabase" localSheetId="4" hidden="1">'März 2016'!$A$12:$Z$80</definedName>
    <definedName name="_xlnm._FilterDatabase" localSheetId="16" hidden="1">'März 2017'!$A$12:$AD$85</definedName>
    <definedName name="_xlnm._FilterDatabase" localSheetId="12" hidden="1">'November 2016'!$A$12:$AB$85</definedName>
    <definedName name="_xlnm._FilterDatabase" localSheetId="11" hidden="1">'Oktober 2016'!$A$12:$AB$85</definedName>
    <definedName name="_xlnm._FilterDatabase" localSheetId="10" hidden="1">'September 2016'!$A$12:$Z$84</definedName>
    <definedName name="_xlnm._FilterDatabase" localSheetId="18" hidden="1">Zusammenstellung!$A$12:$AG$22</definedName>
    <definedName name="Ansätze">Vertragsdaten!$A$15:$L$28</definedName>
    <definedName name="_xlnm.Print_Area" localSheetId="5">'April 2016'!$A$1:$AB$81</definedName>
    <definedName name="_xlnm.Print_Area" localSheetId="17">'April 2017'!$A$1:$AJ$89</definedName>
    <definedName name="_xlnm.Print_Area" localSheetId="9">'August 2016'!$A$1:$AB$84</definedName>
    <definedName name="_xlnm.Print_Area" localSheetId="13">'Dezember 2016'!$A$1:$AD$85</definedName>
    <definedName name="_xlnm.Print_Area" localSheetId="3">'Februar 2016'!$A$1:$AB$82</definedName>
    <definedName name="_xlnm.Print_Area" localSheetId="15">'Februar 2017'!$A$1:$AD$86</definedName>
    <definedName name="_xlnm.Print_Area" localSheetId="2">'Januar 2016'!$A$1:$AB$81</definedName>
    <definedName name="_xlnm.Print_Area" localSheetId="14">'Januar 2017'!$A$1:$AD$85</definedName>
    <definedName name="_xlnm.Print_Area" localSheetId="8">'Juli 2016'!$A$1:$AB$82</definedName>
    <definedName name="_xlnm.Print_Area" localSheetId="7">'Juni 2016'!$A$1:$AB$82</definedName>
    <definedName name="_xlnm.Print_Area" localSheetId="6">'Mai 2016'!$A$1:$AB$82</definedName>
    <definedName name="_xlnm.Print_Area" localSheetId="1">'MA-Liste'!$A$1:$L$173</definedName>
    <definedName name="_xlnm.Print_Area" localSheetId="4">'März 2016'!$A$1:$AB$81</definedName>
    <definedName name="_xlnm.Print_Area" localSheetId="16">'März 2017'!$A$1:$AF$86</definedName>
    <definedName name="_xlnm.Print_Area" localSheetId="12">'November 2016'!$A$1:$AD$86</definedName>
    <definedName name="_xlnm.Print_Area" localSheetId="11">'Oktober 2016'!$A$1:$AD$86</definedName>
    <definedName name="_xlnm.Print_Area" localSheetId="10">'September 2016'!$A$1:$AB$85</definedName>
    <definedName name="_xlnm.Print_Area" localSheetId="0">Vertragsdaten!$A$1:$L$29</definedName>
    <definedName name="_xlnm.Print_Area" localSheetId="18">Zusammenstellung!$A$1:$AI$33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AF22" i="15" l="1"/>
  <c r="C13" i="15"/>
  <c r="AF18" i="15"/>
  <c r="AE18" i="15"/>
  <c r="AA13" i="15"/>
  <c r="S13" i="15"/>
  <c r="Q13" i="15"/>
  <c r="K13" i="15"/>
  <c r="G13" i="15"/>
  <c r="E13" i="15"/>
  <c r="N17" i="15" l="1"/>
  <c r="N18" i="15" s="1"/>
  <c r="H17" i="15"/>
  <c r="H18" i="15" s="1"/>
  <c r="AB17" i="15" l="1"/>
  <c r="Z17" i="15"/>
  <c r="X17" i="15"/>
  <c r="V17" i="15"/>
  <c r="T17" i="15"/>
  <c r="R17" i="15"/>
  <c r="P17" i="15"/>
  <c r="L17" i="15"/>
  <c r="J17" i="15"/>
  <c r="F17" i="15"/>
  <c r="D17" i="15"/>
  <c r="B17" i="15"/>
  <c r="AG74" i="76"/>
  <c r="AE74" i="76"/>
  <c r="AC74" i="76"/>
  <c r="Y74" i="76"/>
  <c r="W74" i="76"/>
  <c r="U74" i="76"/>
  <c r="S74" i="76"/>
  <c r="Q74" i="76"/>
  <c r="O74" i="76"/>
  <c r="M74" i="76"/>
  <c r="K74" i="76"/>
  <c r="I74" i="76"/>
  <c r="G74" i="76"/>
  <c r="E74" i="76"/>
  <c r="AH74" i="76" s="1"/>
  <c r="AJ74" i="76" s="1"/>
  <c r="G73" i="76"/>
  <c r="AG73" i="76"/>
  <c r="AE73" i="76"/>
  <c r="AC73" i="76"/>
  <c r="Y73" i="76"/>
  <c r="W73" i="76"/>
  <c r="U73" i="76"/>
  <c r="S73" i="76"/>
  <c r="Q73" i="76"/>
  <c r="O73" i="76"/>
  <c r="M73" i="76"/>
  <c r="K73" i="76"/>
  <c r="I73" i="76"/>
  <c r="E73" i="76"/>
  <c r="AH73" i="76" s="1"/>
  <c r="AJ73" i="76" s="1"/>
  <c r="Y82" i="76"/>
  <c r="AG82" i="76"/>
  <c r="AE82" i="76"/>
  <c r="AC82" i="76"/>
  <c r="AA82" i="76"/>
  <c r="W82" i="76"/>
  <c r="U82" i="76"/>
  <c r="S82" i="76"/>
  <c r="Q82" i="76"/>
  <c r="O82" i="76"/>
  <c r="M82" i="76"/>
  <c r="K82" i="76"/>
  <c r="I82" i="76"/>
  <c r="G82" i="76"/>
  <c r="E82" i="76"/>
  <c r="AH82" i="76" s="1"/>
  <c r="AJ82" i="76" s="1"/>
  <c r="E85" i="76"/>
  <c r="E84" i="76"/>
  <c r="E83" i="76"/>
  <c r="E81" i="76"/>
  <c r="AH81" i="76" s="1"/>
  <c r="AJ81" i="76" s="1"/>
  <c r="E80" i="76"/>
  <c r="E79" i="76"/>
  <c r="E78" i="76"/>
  <c r="E77" i="76"/>
  <c r="AH77" i="76" s="1"/>
  <c r="AJ77" i="76" s="1"/>
  <c r="E76" i="76"/>
  <c r="E75" i="76"/>
  <c r="AH75" i="76" s="1"/>
  <c r="AJ75" i="76" s="1"/>
  <c r="E72" i="76"/>
  <c r="E71" i="76"/>
  <c r="AH71" i="76" s="1"/>
  <c r="AJ71" i="76" s="1"/>
  <c r="E70" i="76"/>
  <c r="AH70" i="76" s="1"/>
  <c r="AJ70" i="76" s="1"/>
  <c r="E69" i="76"/>
  <c r="E68" i="76"/>
  <c r="AH68" i="76" s="1"/>
  <c r="AJ68" i="76" s="1"/>
  <c r="E67" i="76"/>
  <c r="E66" i="76"/>
  <c r="AH66" i="76" s="1"/>
  <c r="AJ66" i="76" s="1"/>
  <c r="E65" i="76"/>
  <c r="E64" i="76"/>
  <c r="AH64" i="76" s="1"/>
  <c r="AJ64" i="76" s="1"/>
  <c r="E63" i="76"/>
  <c r="AH63" i="76" s="1"/>
  <c r="AJ63" i="76" s="1"/>
  <c r="E62" i="76"/>
  <c r="AH62" i="76" s="1"/>
  <c r="AJ62" i="76" s="1"/>
  <c r="E61" i="76"/>
  <c r="E60" i="76"/>
  <c r="E59" i="76"/>
  <c r="E58" i="76"/>
  <c r="E57" i="76"/>
  <c r="E56" i="76"/>
  <c r="E55" i="76"/>
  <c r="E54" i="76"/>
  <c r="E53" i="76"/>
  <c r="E52" i="76"/>
  <c r="E51" i="76"/>
  <c r="E50" i="76"/>
  <c r="AH50" i="76" s="1"/>
  <c r="AJ50" i="76" s="1"/>
  <c r="E49" i="76"/>
  <c r="E48" i="76"/>
  <c r="AH48" i="76" s="1"/>
  <c r="AJ48" i="76" s="1"/>
  <c r="E47" i="76"/>
  <c r="E46" i="76"/>
  <c r="AH46" i="76" s="1"/>
  <c r="AJ46" i="76" s="1"/>
  <c r="E45" i="76"/>
  <c r="E44" i="76"/>
  <c r="E43" i="76"/>
  <c r="E42" i="76"/>
  <c r="E41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R86" i="76"/>
  <c r="S85" i="76"/>
  <c r="S84" i="76"/>
  <c r="S83" i="76"/>
  <c r="S81" i="76"/>
  <c r="S80" i="76"/>
  <c r="S79" i="76"/>
  <c r="S78" i="76"/>
  <c r="S77" i="76"/>
  <c r="S75" i="76"/>
  <c r="S72" i="76"/>
  <c r="S71" i="76"/>
  <c r="S70" i="76"/>
  <c r="S69" i="76"/>
  <c r="S68" i="76"/>
  <c r="S67" i="76"/>
  <c r="S66" i="76"/>
  <c r="S64" i="76"/>
  <c r="S63" i="76"/>
  <c r="S62" i="76"/>
  <c r="S61" i="76"/>
  <c r="S50" i="76"/>
  <c r="S49" i="76"/>
  <c r="S48" i="76"/>
  <c r="S46" i="76"/>
  <c r="S45" i="76"/>
  <c r="S43" i="76"/>
  <c r="S41" i="76"/>
  <c r="E83" i="75"/>
  <c r="AH83" i="76"/>
  <c r="AJ83" i="76" s="1"/>
  <c r="AH80" i="76"/>
  <c r="AJ80" i="76" s="1"/>
  <c r="AH79" i="76"/>
  <c r="AJ79" i="76" s="1"/>
  <c r="AH69" i="76"/>
  <c r="AJ69" i="76" s="1"/>
  <c r="AH67" i="76"/>
  <c r="AJ67" i="76" s="1"/>
  <c r="AH61" i="76"/>
  <c r="AJ61" i="76" s="1"/>
  <c r="AH45" i="76"/>
  <c r="AJ45" i="76" s="1"/>
  <c r="AH43" i="76"/>
  <c r="AJ43" i="76" s="1"/>
  <c r="L86" i="76"/>
  <c r="M85" i="76"/>
  <c r="M84" i="76"/>
  <c r="M83" i="76"/>
  <c r="M81" i="76"/>
  <c r="M80" i="76"/>
  <c r="M79" i="76"/>
  <c r="M78" i="76"/>
  <c r="M77" i="76"/>
  <c r="M75" i="76"/>
  <c r="M72" i="76"/>
  <c r="M71" i="76"/>
  <c r="M70" i="76"/>
  <c r="M69" i="76"/>
  <c r="M68" i="76"/>
  <c r="M67" i="76"/>
  <c r="M66" i="76"/>
  <c r="M64" i="76"/>
  <c r="M63" i="76"/>
  <c r="M62" i="76"/>
  <c r="M61" i="76"/>
  <c r="M50" i="76"/>
  <c r="M49" i="76"/>
  <c r="M48" i="76"/>
  <c r="M46" i="76"/>
  <c r="M45" i="76"/>
  <c r="M43" i="76"/>
  <c r="M41" i="76"/>
  <c r="AI100" i="76"/>
  <c r="AH100" i="76"/>
  <c r="AI89" i="76"/>
  <c r="AJ86" i="76"/>
  <c r="AG86" i="76"/>
  <c r="AF86" i="76"/>
  <c r="AD86" i="76"/>
  <c r="AB86" i="76"/>
  <c r="Z86" i="76"/>
  <c r="X86" i="76"/>
  <c r="V86" i="76"/>
  <c r="T86" i="76"/>
  <c r="P86" i="76"/>
  <c r="N86" i="76"/>
  <c r="J86" i="76"/>
  <c r="H86" i="76"/>
  <c r="F86" i="76"/>
  <c r="AG85" i="76"/>
  <c r="AE85" i="76"/>
  <c r="AC85" i="76"/>
  <c r="AA85" i="76"/>
  <c r="Y85" i="76"/>
  <c r="W85" i="76"/>
  <c r="U85" i="76"/>
  <c r="Q85" i="76"/>
  <c r="O85" i="76"/>
  <c r="K85" i="76"/>
  <c r="I85" i="76"/>
  <c r="G85" i="76"/>
  <c r="AH85" i="76"/>
  <c r="AJ85" i="76" s="1"/>
  <c r="AH84" i="76"/>
  <c r="AJ84" i="76" s="1"/>
  <c r="AG84" i="76"/>
  <c r="AE84" i="76"/>
  <c r="AC84" i="76"/>
  <c r="AA84" i="76"/>
  <c r="Y84" i="76"/>
  <c r="W84" i="76"/>
  <c r="U84" i="76"/>
  <c r="Q84" i="76"/>
  <c r="O84" i="76"/>
  <c r="K84" i="76"/>
  <c r="I84" i="76"/>
  <c r="G84" i="76"/>
  <c r="AG83" i="76"/>
  <c r="AE83" i="76"/>
  <c r="AC83" i="76"/>
  <c r="AA83" i="76"/>
  <c r="Y83" i="76"/>
  <c r="W83" i="76"/>
  <c r="U83" i="76"/>
  <c r="Q83" i="76"/>
  <c r="O83" i="76"/>
  <c r="K83" i="76"/>
  <c r="I83" i="76"/>
  <c r="G83" i="76"/>
  <c r="AG81" i="76"/>
  <c r="AE81" i="76"/>
  <c r="AC81" i="76"/>
  <c r="AA81" i="76"/>
  <c r="Y81" i="76"/>
  <c r="W81" i="76"/>
  <c r="U81" i="76"/>
  <c r="Q81" i="76"/>
  <c r="O81" i="76"/>
  <c r="K81" i="76"/>
  <c r="I81" i="76"/>
  <c r="G81" i="76"/>
  <c r="AG80" i="76"/>
  <c r="AE80" i="76"/>
  <c r="AC80" i="76"/>
  <c r="AA80" i="76"/>
  <c r="Y80" i="76"/>
  <c r="W80" i="76"/>
  <c r="U80" i="76"/>
  <c r="Q80" i="76"/>
  <c r="O80" i="76"/>
  <c r="K80" i="76"/>
  <c r="I80" i="76"/>
  <c r="G80" i="76"/>
  <c r="AG79" i="76"/>
  <c r="AE79" i="76"/>
  <c r="AC79" i="76"/>
  <c r="AA79" i="76"/>
  <c r="Y79" i="76"/>
  <c r="W79" i="76"/>
  <c r="U79" i="76"/>
  <c r="Q79" i="76"/>
  <c r="O79" i="76"/>
  <c r="K79" i="76"/>
  <c r="I79" i="76"/>
  <c r="G79" i="76"/>
  <c r="AH78" i="76"/>
  <c r="AJ78" i="76" s="1"/>
  <c r="AG78" i="76"/>
  <c r="AE78" i="76"/>
  <c r="AC78" i="76"/>
  <c r="Y78" i="76"/>
  <c r="W78" i="76"/>
  <c r="U78" i="76"/>
  <c r="Q78" i="76"/>
  <c r="O78" i="76"/>
  <c r="K78" i="76"/>
  <c r="I78" i="76"/>
  <c r="G78" i="76"/>
  <c r="AG77" i="76"/>
  <c r="AE77" i="76"/>
  <c r="AC77" i="76"/>
  <c r="Y77" i="76"/>
  <c r="W77" i="76"/>
  <c r="U77" i="76"/>
  <c r="Q77" i="76"/>
  <c r="O77" i="76"/>
  <c r="K77" i="76"/>
  <c r="I77" i="76"/>
  <c r="G77" i="76"/>
  <c r="B76" i="76"/>
  <c r="AG75" i="76"/>
  <c r="AE75" i="76"/>
  <c r="AC75" i="76"/>
  <c r="Y75" i="76"/>
  <c r="W75" i="76"/>
  <c r="U75" i="76"/>
  <c r="Q75" i="76"/>
  <c r="O75" i="76"/>
  <c r="K75" i="76"/>
  <c r="I75" i="76"/>
  <c r="G75" i="76"/>
  <c r="AH72" i="76"/>
  <c r="AJ72" i="76" s="1"/>
  <c r="AG72" i="76"/>
  <c r="AE72" i="76"/>
  <c r="AC72" i="76"/>
  <c r="Y72" i="76"/>
  <c r="W72" i="76"/>
  <c r="U72" i="76"/>
  <c r="Q72" i="76"/>
  <c r="O72" i="76"/>
  <c r="K72" i="76"/>
  <c r="I72" i="76"/>
  <c r="G72" i="76"/>
  <c r="AG71" i="76"/>
  <c r="AE71" i="76"/>
  <c r="AC71" i="76"/>
  <c r="Y71" i="76"/>
  <c r="W71" i="76"/>
  <c r="U71" i="76"/>
  <c r="Q71" i="76"/>
  <c r="O71" i="76"/>
  <c r="K71" i="76"/>
  <c r="I71" i="76"/>
  <c r="G71" i="76"/>
  <c r="AG70" i="76"/>
  <c r="AE70" i="76"/>
  <c r="AC70" i="76"/>
  <c r="Y70" i="76"/>
  <c r="W70" i="76"/>
  <c r="U70" i="76"/>
  <c r="Q70" i="76"/>
  <c r="O70" i="76"/>
  <c r="K70" i="76"/>
  <c r="I70" i="76"/>
  <c r="G70" i="76"/>
  <c r="AG69" i="76"/>
  <c r="AE69" i="76"/>
  <c r="AC69" i="76"/>
  <c r="Y69" i="76"/>
  <c r="W69" i="76"/>
  <c r="U69" i="76"/>
  <c r="Q69" i="76"/>
  <c r="O69" i="76"/>
  <c r="K69" i="76"/>
  <c r="I69" i="76"/>
  <c r="G69" i="76"/>
  <c r="AG68" i="76"/>
  <c r="AE68" i="76"/>
  <c r="AC68" i="76"/>
  <c r="Y68" i="76"/>
  <c r="W68" i="76"/>
  <c r="U68" i="76"/>
  <c r="Q68" i="76"/>
  <c r="O68" i="76"/>
  <c r="K68" i="76"/>
  <c r="I68" i="76"/>
  <c r="G68" i="76"/>
  <c r="AG67" i="76"/>
  <c r="AE67" i="76"/>
  <c r="AC67" i="76"/>
  <c r="Y67" i="76"/>
  <c r="W67" i="76"/>
  <c r="U67" i="76"/>
  <c r="Q67" i="76"/>
  <c r="O67" i="76"/>
  <c r="K67" i="76"/>
  <c r="I67" i="76"/>
  <c r="G67" i="76"/>
  <c r="AG66" i="76"/>
  <c r="AE66" i="76"/>
  <c r="AC66" i="76"/>
  <c r="Y66" i="76"/>
  <c r="W66" i="76"/>
  <c r="U66" i="76"/>
  <c r="Q66" i="76"/>
  <c r="O66" i="76"/>
  <c r="K66" i="76"/>
  <c r="I66" i="76"/>
  <c r="G66" i="76"/>
  <c r="B65" i="76"/>
  <c r="AG64" i="76"/>
  <c r="AE64" i="76"/>
  <c r="AC64" i="76"/>
  <c r="Y64" i="76"/>
  <c r="W64" i="76"/>
  <c r="U64" i="76"/>
  <c r="Q64" i="76"/>
  <c r="O64" i="76"/>
  <c r="K64" i="76"/>
  <c r="I64" i="76"/>
  <c r="G64" i="76"/>
  <c r="AG63" i="76"/>
  <c r="AE63" i="76"/>
  <c r="AC63" i="76"/>
  <c r="Y63" i="76"/>
  <c r="W63" i="76"/>
  <c r="U63" i="76"/>
  <c r="Q63" i="76"/>
  <c r="O63" i="76"/>
  <c r="K63" i="76"/>
  <c r="I63" i="76"/>
  <c r="G63" i="76"/>
  <c r="AG62" i="76"/>
  <c r="AE62" i="76"/>
  <c r="AC62" i="76"/>
  <c r="Y62" i="76"/>
  <c r="W62" i="76"/>
  <c r="U62" i="76"/>
  <c r="Q62" i="76"/>
  <c r="O62" i="76"/>
  <c r="K62" i="76"/>
  <c r="I62" i="76"/>
  <c r="G62" i="76"/>
  <c r="AG61" i="76"/>
  <c r="AE61" i="76"/>
  <c r="AC61" i="76"/>
  <c r="Y61" i="76"/>
  <c r="W61" i="76"/>
  <c r="U61" i="76"/>
  <c r="Q61" i="76"/>
  <c r="O61" i="76"/>
  <c r="K61" i="76"/>
  <c r="I61" i="76"/>
  <c r="G61" i="76"/>
  <c r="B60" i="76"/>
  <c r="B57" i="76"/>
  <c r="B55" i="76"/>
  <c r="B54" i="76"/>
  <c r="B53" i="76"/>
  <c r="B52" i="76"/>
  <c r="B51" i="76"/>
  <c r="AG50" i="76"/>
  <c r="AE50" i="76"/>
  <c r="Y50" i="76"/>
  <c r="W50" i="76"/>
  <c r="U50" i="76"/>
  <c r="Q50" i="76"/>
  <c r="O50" i="76"/>
  <c r="K50" i="76"/>
  <c r="I50" i="76"/>
  <c r="G50" i="76"/>
  <c r="AG49" i="76"/>
  <c r="AE49" i="76"/>
  <c r="AC49" i="76"/>
  <c r="AA49" i="76"/>
  <c r="Y49" i="76"/>
  <c r="W49" i="76"/>
  <c r="U49" i="76"/>
  <c r="Q49" i="76"/>
  <c r="O49" i="76"/>
  <c r="K49" i="76"/>
  <c r="I49" i="76"/>
  <c r="G49" i="76"/>
  <c r="AH49" i="76"/>
  <c r="AJ49" i="76" s="1"/>
  <c r="AG48" i="76"/>
  <c r="AE48" i="76"/>
  <c r="AC48" i="76"/>
  <c r="AA48" i="76"/>
  <c r="Y48" i="76"/>
  <c r="W48" i="76"/>
  <c r="U48" i="76"/>
  <c r="Q48" i="76"/>
  <c r="O48" i="76"/>
  <c r="K48" i="76"/>
  <c r="I48" i="76"/>
  <c r="G48" i="76"/>
  <c r="B47" i="76"/>
  <c r="AG46" i="76"/>
  <c r="AE46" i="76"/>
  <c r="AC46" i="76"/>
  <c r="AA46" i="76"/>
  <c r="Y46" i="76"/>
  <c r="W46" i="76"/>
  <c r="U46" i="76"/>
  <c r="Q46" i="76"/>
  <c r="O46" i="76"/>
  <c r="K46" i="76"/>
  <c r="I46" i="76"/>
  <c r="G46" i="76"/>
  <c r="AG45" i="76"/>
  <c r="AE45" i="76"/>
  <c r="AC45" i="76"/>
  <c r="AA45" i="76"/>
  <c r="Y45" i="76"/>
  <c r="W45" i="76"/>
  <c r="U45" i="76"/>
  <c r="Q45" i="76"/>
  <c r="O45" i="76"/>
  <c r="K45" i="76"/>
  <c r="I45" i="76"/>
  <c r="G45" i="76"/>
  <c r="B44" i="76"/>
  <c r="AG43" i="76"/>
  <c r="AE43" i="76"/>
  <c r="AC43" i="76"/>
  <c r="AA43" i="76"/>
  <c r="Y43" i="76"/>
  <c r="W43" i="76"/>
  <c r="U43" i="76"/>
  <c r="Q43" i="76"/>
  <c r="O43" i="76"/>
  <c r="K43" i="76"/>
  <c r="I43" i="76"/>
  <c r="G43" i="76"/>
  <c r="B42" i="76"/>
  <c r="AH41" i="76"/>
  <c r="AJ41" i="76" s="1"/>
  <c r="AG41" i="76"/>
  <c r="AE41" i="76"/>
  <c r="Y41" i="76"/>
  <c r="W41" i="76"/>
  <c r="U41" i="76"/>
  <c r="Q41" i="76"/>
  <c r="O41" i="76"/>
  <c r="K41" i="76"/>
  <c r="I41" i="76"/>
  <c r="G41" i="76"/>
  <c r="B39" i="76"/>
  <c r="B38" i="76"/>
  <c r="B37" i="76"/>
  <c r="B35" i="76"/>
  <c r="B33" i="76"/>
  <c r="B32" i="76"/>
  <c r="B31" i="76"/>
  <c r="B30" i="76"/>
  <c r="B29" i="76"/>
  <c r="B28" i="76"/>
  <c r="B27" i="76"/>
  <c r="B26" i="76"/>
  <c r="B25" i="76"/>
  <c r="B24" i="76"/>
  <c r="B23" i="76"/>
  <c r="B22" i="76"/>
  <c r="B21" i="76"/>
  <c r="B20" i="76"/>
  <c r="B19" i="76"/>
  <c r="B18" i="76"/>
  <c r="B16" i="76"/>
  <c r="B15" i="76"/>
  <c r="B14" i="76"/>
  <c r="B13" i="76"/>
  <c r="C12" i="76"/>
  <c r="C11" i="76" s="1"/>
  <c r="D11" i="76"/>
  <c r="D59" i="76" s="1"/>
  <c r="I59" i="76" s="1"/>
  <c r="B6" i="76"/>
  <c r="B4" i="76"/>
  <c r="J83" i="74"/>
  <c r="E13" i="75"/>
  <c r="E23" i="75"/>
  <c r="E22" i="75"/>
  <c r="E21" i="75"/>
  <c r="E20" i="75"/>
  <c r="E19" i="75"/>
  <c r="E18" i="75"/>
  <c r="E17" i="75"/>
  <c r="E16" i="75"/>
  <c r="E15" i="75"/>
  <c r="E14" i="75"/>
  <c r="E82" i="75"/>
  <c r="E81" i="75"/>
  <c r="E80" i="75"/>
  <c r="E79" i="75"/>
  <c r="E78" i="75"/>
  <c r="E77" i="75"/>
  <c r="E76" i="75"/>
  <c r="E75" i="75"/>
  <c r="E74" i="75"/>
  <c r="E73" i="75"/>
  <c r="E72" i="75"/>
  <c r="E71" i="75"/>
  <c r="E70" i="75"/>
  <c r="E69" i="75"/>
  <c r="E68" i="75"/>
  <c r="E67" i="75"/>
  <c r="E66" i="75"/>
  <c r="E65" i="75"/>
  <c r="E64" i="75"/>
  <c r="E63" i="75"/>
  <c r="E62" i="75"/>
  <c r="E61" i="75"/>
  <c r="E60" i="75"/>
  <c r="E59" i="75"/>
  <c r="E58" i="75"/>
  <c r="E57" i="75"/>
  <c r="E56" i="75"/>
  <c r="E55" i="75"/>
  <c r="E54" i="75"/>
  <c r="E53" i="75"/>
  <c r="E52" i="75"/>
  <c r="E51" i="75"/>
  <c r="E50" i="75"/>
  <c r="E49" i="75"/>
  <c r="E48" i="75"/>
  <c r="E47" i="75"/>
  <c r="E46" i="75"/>
  <c r="E45" i="75"/>
  <c r="E44" i="75"/>
  <c r="E43" i="75"/>
  <c r="E42" i="75"/>
  <c r="E41" i="75"/>
  <c r="E40" i="75"/>
  <c r="E39" i="75"/>
  <c r="E38" i="75"/>
  <c r="E37" i="75"/>
  <c r="E36" i="75"/>
  <c r="E35" i="75"/>
  <c r="E34" i="75"/>
  <c r="E33" i="75"/>
  <c r="E32" i="75"/>
  <c r="E31" i="75"/>
  <c r="E30" i="75"/>
  <c r="E29" i="75"/>
  <c r="E28" i="75"/>
  <c r="E27" i="75"/>
  <c r="E26" i="75"/>
  <c r="E25" i="75"/>
  <c r="E24" i="75"/>
  <c r="T16" i="15"/>
  <c r="T83" i="75"/>
  <c r="U82" i="75"/>
  <c r="U81" i="75"/>
  <c r="U80" i="75"/>
  <c r="U79" i="75"/>
  <c r="U78" i="75"/>
  <c r="U77" i="75"/>
  <c r="U76" i="75"/>
  <c r="U75" i="75"/>
  <c r="U73" i="75"/>
  <c r="U72" i="75"/>
  <c r="U71" i="75"/>
  <c r="U70" i="75"/>
  <c r="U69" i="75"/>
  <c r="U68" i="75"/>
  <c r="U67" i="75"/>
  <c r="U66" i="75"/>
  <c r="U64" i="75"/>
  <c r="U63" i="75"/>
  <c r="U62" i="75"/>
  <c r="U61" i="75"/>
  <c r="U50" i="75"/>
  <c r="U49" i="75"/>
  <c r="U48" i="75"/>
  <c r="U46" i="75"/>
  <c r="U45" i="75"/>
  <c r="U43" i="75"/>
  <c r="U41" i="75"/>
  <c r="C22" i="76"/>
  <c r="C16" i="76"/>
  <c r="C15" i="76"/>
  <c r="C21" i="76"/>
  <c r="C13" i="76"/>
  <c r="C18" i="76"/>
  <c r="C14" i="76"/>
  <c r="C30" i="76"/>
  <c r="C42" i="76"/>
  <c r="T18" i="15" l="1"/>
  <c r="E86" i="76"/>
  <c r="S59" i="76"/>
  <c r="D34" i="76"/>
  <c r="AC34" i="76" s="1"/>
  <c r="K59" i="76"/>
  <c r="Y59" i="76"/>
  <c r="AE59" i="76"/>
  <c r="D17" i="76"/>
  <c r="S17" i="76" s="1"/>
  <c r="M59" i="76"/>
  <c r="D40" i="76"/>
  <c r="S40" i="76" s="1"/>
  <c r="D42" i="76"/>
  <c r="D14" i="76"/>
  <c r="D30" i="76"/>
  <c r="D16" i="76"/>
  <c r="D21" i="76"/>
  <c r="D18" i="76"/>
  <c r="D15" i="76"/>
  <c r="D13" i="76"/>
  <c r="D22" i="76"/>
  <c r="W59" i="76"/>
  <c r="U59" i="76"/>
  <c r="Q59" i="76"/>
  <c r="AC59" i="76"/>
  <c r="G59" i="76"/>
  <c r="O34" i="76"/>
  <c r="O59" i="76"/>
  <c r="D58" i="76"/>
  <c r="AG59" i="76"/>
  <c r="AH59" i="76"/>
  <c r="AJ59" i="76" s="1"/>
  <c r="C20" i="76"/>
  <c r="C44" i="76"/>
  <c r="C29" i="76"/>
  <c r="C52" i="76"/>
  <c r="C60" i="76"/>
  <c r="C38" i="76"/>
  <c r="C47" i="76"/>
  <c r="C54" i="76"/>
  <c r="C25" i="76"/>
  <c r="C19" i="76"/>
  <c r="C23" i="76"/>
  <c r="C76" i="76"/>
  <c r="C53" i="76"/>
  <c r="C26" i="76"/>
  <c r="C55" i="76"/>
  <c r="C24" i="76"/>
  <c r="C65" i="76"/>
  <c r="C56" i="76"/>
  <c r="C36" i="76"/>
  <c r="C31" i="76"/>
  <c r="C27" i="76"/>
  <c r="C37" i="76"/>
  <c r="C57" i="76"/>
  <c r="C39" i="76"/>
  <c r="C32" i="76"/>
  <c r="C35" i="76"/>
  <c r="C28" i="76"/>
  <c r="C33" i="76"/>
  <c r="C51" i="76"/>
  <c r="AE17" i="76" l="1"/>
  <c r="O40" i="76"/>
  <c r="U40" i="76"/>
  <c r="W40" i="76"/>
  <c r="AG40" i="76"/>
  <c r="G40" i="76"/>
  <c r="AA40" i="76"/>
  <c r="Q40" i="76"/>
  <c r="M58" i="76"/>
  <c r="S58" i="76"/>
  <c r="M22" i="76"/>
  <c r="S22" i="76"/>
  <c r="I40" i="76"/>
  <c r="M13" i="76"/>
  <c r="S13" i="76"/>
  <c r="AE40" i="76"/>
  <c r="M15" i="76"/>
  <c r="S15" i="76"/>
  <c r="K40" i="76"/>
  <c r="M18" i="76"/>
  <c r="S18" i="76"/>
  <c r="M14" i="76"/>
  <c r="S14" i="76"/>
  <c r="AA34" i="76"/>
  <c r="S34" i="76"/>
  <c r="M21" i="76"/>
  <c r="S21" i="76"/>
  <c r="M30" i="76"/>
  <c r="S30" i="76"/>
  <c r="M42" i="76"/>
  <c r="S42" i="76"/>
  <c r="M16" i="76"/>
  <c r="S16" i="76"/>
  <c r="AG17" i="76"/>
  <c r="Y17" i="76"/>
  <c r="W17" i="76"/>
  <c r="O17" i="76"/>
  <c r="U17" i="76"/>
  <c r="M17" i="76"/>
  <c r="K17" i="76"/>
  <c r="Y34" i="76"/>
  <c r="AA17" i="76"/>
  <c r="AH34" i="76"/>
  <c r="AJ34" i="76" s="1"/>
  <c r="I34" i="76"/>
  <c r="G17" i="76"/>
  <c r="Y40" i="76"/>
  <c r="AH40" i="76"/>
  <c r="AJ40" i="76" s="1"/>
  <c r="AC40" i="76"/>
  <c r="M40" i="76"/>
  <c r="Q17" i="76"/>
  <c r="AH17" i="76"/>
  <c r="AJ17" i="76" s="1"/>
  <c r="I17" i="76"/>
  <c r="AC17" i="76"/>
  <c r="AE34" i="76"/>
  <c r="W34" i="76"/>
  <c r="Q34" i="76"/>
  <c r="G34" i="76"/>
  <c r="M34" i="76"/>
  <c r="U34" i="76"/>
  <c r="K34" i="76"/>
  <c r="AG34" i="76"/>
  <c r="D23" i="76"/>
  <c r="D28" i="76"/>
  <c r="D52" i="76"/>
  <c r="D27" i="76"/>
  <c r="D26" i="76"/>
  <c r="D35" i="76"/>
  <c r="D47" i="76"/>
  <c r="D31" i="76"/>
  <c r="D39" i="76"/>
  <c r="D25" i="76"/>
  <c r="D32" i="76"/>
  <c r="D76" i="76"/>
  <c r="D51" i="76"/>
  <c r="D29" i="76"/>
  <c r="D33" i="76"/>
  <c r="D53" i="76"/>
  <c r="D57" i="76"/>
  <c r="D36" i="76"/>
  <c r="D37" i="76"/>
  <c r="D44" i="76"/>
  <c r="D54" i="76"/>
  <c r="D65" i="76"/>
  <c r="D55" i="76"/>
  <c r="D56" i="76"/>
  <c r="D60" i="76"/>
  <c r="D24" i="76"/>
  <c r="D20" i="76"/>
  <c r="D38" i="76"/>
  <c r="D19" i="76"/>
  <c r="AG15" i="76"/>
  <c r="O15" i="76"/>
  <c r="Y15" i="76"/>
  <c r="Q15" i="76"/>
  <c r="K15" i="76"/>
  <c r="AH15" i="76"/>
  <c r="AJ15" i="76" s="1"/>
  <c r="I15" i="76"/>
  <c r="W15" i="76"/>
  <c r="AE15" i="76"/>
  <c r="G15" i="76"/>
  <c r="AC15" i="76"/>
  <c r="AA15" i="76"/>
  <c r="U15" i="76"/>
  <c r="Y18" i="76"/>
  <c r="AC18" i="76"/>
  <c r="G18" i="76"/>
  <c r="O18" i="76"/>
  <c r="K18" i="76"/>
  <c r="I18" i="76"/>
  <c r="AH18" i="76"/>
  <c r="AJ18" i="76" s="1"/>
  <c r="AG18" i="76"/>
  <c r="U18" i="76"/>
  <c r="AA18" i="76"/>
  <c r="W18" i="76"/>
  <c r="Q18" i="76"/>
  <c r="AE18" i="76"/>
  <c r="AC21" i="76"/>
  <c r="I21" i="76"/>
  <c r="AE21" i="76"/>
  <c r="G21" i="76"/>
  <c r="AH21" i="76"/>
  <c r="AJ21" i="76" s="1"/>
  <c r="K21" i="76"/>
  <c r="AA21" i="76"/>
  <c r="AG21" i="76"/>
  <c r="Q21" i="76"/>
  <c r="U21" i="76"/>
  <c r="O21" i="76"/>
  <c r="Y21" i="76"/>
  <c r="W21" i="76"/>
  <c r="AC16" i="76"/>
  <c r="I16" i="76"/>
  <c r="Y16" i="76"/>
  <c r="W16" i="76"/>
  <c r="U16" i="76"/>
  <c r="Q16" i="76"/>
  <c r="AE16" i="76"/>
  <c r="AG16" i="76"/>
  <c r="G16" i="76"/>
  <c r="AA16" i="76"/>
  <c r="O16" i="76"/>
  <c r="K16" i="76"/>
  <c r="AH16" i="76"/>
  <c r="AJ16" i="76" s="1"/>
  <c r="Y30" i="76"/>
  <c r="AC30" i="76"/>
  <c r="G30" i="76"/>
  <c r="O30" i="76"/>
  <c r="AE30" i="76"/>
  <c r="AH30" i="76"/>
  <c r="AJ30" i="76" s="1"/>
  <c r="K30" i="76"/>
  <c r="AG30" i="76"/>
  <c r="I30" i="76"/>
  <c r="U30" i="76"/>
  <c r="Q30" i="76"/>
  <c r="AA30" i="76"/>
  <c r="W30" i="76"/>
  <c r="AE13" i="76"/>
  <c r="K13" i="76"/>
  <c r="AH13" i="76"/>
  <c r="O13" i="76"/>
  <c r="AG13" i="76"/>
  <c r="I13" i="76"/>
  <c r="AC13" i="76"/>
  <c r="G13" i="76"/>
  <c r="U13" i="76"/>
  <c r="W13" i="76"/>
  <c r="AA13" i="76"/>
  <c r="Y13" i="76"/>
  <c r="Q13" i="76"/>
  <c r="AA14" i="76"/>
  <c r="G14" i="76"/>
  <c r="AH14" i="76"/>
  <c r="AJ14" i="76" s="1"/>
  <c r="O14" i="76"/>
  <c r="AG14" i="76"/>
  <c r="K14" i="76"/>
  <c r="AE14" i="76"/>
  <c r="I14" i="76"/>
  <c r="U14" i="76"/>
  <c r="W14" i="76"/>
  <c r="Q14" i="76"/>
  <c r="AC14" i="76"/>
  <c r="Y14" i="76"/>
  <c r="Q58" i="76"/>
  <c r="AH58" i="76"/>
  <c r="AJ58" i="76" s="1"/>
  <c r="O58" i="76"/>
  <c r="Y58" i="76"/>
  <c r="G58" i="76"/>
  <c r="AG58" i="76"/>
  <c r="AE58" i="76"/>
  <c r="U58" i="76"/>
  <c r="K58" i="76"/>
  <c r="AC58" i="76"/>
  <c r="W58" i="76"/>
  <c r="I58" i="76"/>
  <c r="Y22" i="76"/>
  <c r="AC22" i="76"/>
  <c r="G22" i="76"/>
  <c r="O22" i="76"/>
  <c r="AE22" i="76"/>
  <c r="AH22" i="76"/>
  <c r="AJ22" i="76" s="1"/>
  <c r="K22" i="76"/>
  <c r="AG22" i="76"/>
  <c r="I22" i="76"/>
  <c r="U22" i="76"/>
  <c r="Q22" i="76"/>
  <c r="AA22" i="76"/>
  <c r="W22" i="76"/>
  <c r="AC42" i="76"/>
  <c r="I42" i="76"/>
  <c r="U42" i="76"/>
  <c r="Q42" i="76"/>
  <c r="AA42" i="76"/>
  <c r="O42" i="76"/>
  <c r="K42" i="76"/>
  <c r="G42" i="76"/>
  <c r="AH42" i="76"/>
  <c r="AJ42" i="76" s="1"/>
  <c r="Y42" i="76"/>
  <c r="W42" i="76"/>
  <c r="AG42" i="76"/>
  <c r="AE42" i="76"/>
  <c r="M60" i="76" l="1"/>
  <c r="S60" i="76"/>
  <c r="M55" i="76"/>
  <c r="S55" i="76"/>
  <c r="M38" i="76"/>
  <c r="S38" i="76"/>
  <c r="M20" i="76"/>
  <c r="S20" i="76"/>
  <c r="M37" i="76"/>
  <c r="S37" i="76"/>
  <c r="M32" i="76"/>
  <c r="S32" i="76"/>
  <c r="M52" i="76"/>
  <c r="S52" i="76"/>
  <c r="M24" i="76"/>
  <c r="S24" i="76"/>
  <c r="M36" i="76"/>
  <c r="S36" i="76"/>
  <c r="M25" i="76"/>
  <c r="S25" i="76"/>
  <c r="M28" i="76"/>
  <c r="S28" i="76"/>
  <c r="M39" i="76"/>
  <c r="S39" i="76"/>
  <c r="M56" i="76"/>
  <c r="S56" i="76"/>
  <c r="M65" i="76"/>
  <c r="S65" i="76"/>
  <c r="M29" i="76"/>
  <c r="S29" i="76"/>
  <c r="M35" i="76"/>
  <c r="S35" i="76"/>
  <c r="M23" i="76"/>
  <c r="S23" i="76"/>
  <c r="M53" i="76"/>
  <c r="S53" i="76"/>
  <c r="M33" i="76"/>
  <c r="S33" i="76"/>
  <c r="M19" i="76"/>
  <c r="S19" i="76"/>
  <c r="M54" i="76"/>
  <c r="S54" i="76"/>
  <c r="M51" i="76"/>
  <c r="S51" i="76"/>
  <c r="M26" i="76"/>
  <c r="S26" i="76"/>
  <c r="M57" i="76"/>
  <c r="S57" i="76"/>
  <c r="M31" i="76"/>
  <c r="S31" i="76"/>
  <c r="M47" i="76"/>
  <c r="S47" i="76"/>
  <c r="M44" i="76"/>
  <c r="S44" i="76"/>
  <c r="M76" i="76"/>
  <c r="S76" i="76"/>
  <c r="M27" i="76"/>
  <c r="S27" i="76"/>
  <c r="W53" i="76"/>
  <c r="U53" i="76"/>
  <c r="AE53" i="76"/>
  <c r="I53" i="76"/>
  <c r="G53" i="76"/>
  <c r="AH53" i="76"/>
  <c r="AJ53" i="76" s="1"/>
  <c r="AG53" i="76"/>
  <c r="Q53" i="76"/>
  <c r="O53" i="76"/>
  <c r="AC53" i="76"/>
  <c r="Y53" i="76"/>
  <c r="K53" i="76"/>
  <c r="AH47" i="76"/>
  <c r="AJ47" i="76" s="1"/>
  <c r="Q47" i="76"/>
  <c r="AA47" i="76"/>
  <c r="G47" i="76"/>
  <c r="AE47" i="76"/>
  <c r="AC47" i="76"/>
  <c r="Y47" i="76"/>
  <c r="O47" i="76"/>
  <c r="U47" i="76"/>
  <c r="K47" i="76"/>
  <c r="I47" i="76"/>
  <c r="AG47" i="76"/>
  <c r="W47" i="76"/>
  <c r="Q65" i="76"/>
  <c r="AH65" i="76"/>
  <c r="AJ65" i="76" s="1"/>
  <c r="O65" i="76"/>
  <c r="AG65" i="76"/>
  <c r="K65" i="76"/>
  <c r="W65" i="76"/>
  <c r="AE65" i="76"/>
  <c r="AC65" i="76"/>
  <c r="Y65" i="76"/>
  <c r="G65" i="76"/>
  <c r="U65" i="76"/>
  <c r="I65" i="76"/>
  <c r="AC29" i="76"/>
  <c r="I29" i="76"/>
  <c r="AE29" i="76"/>
  <c r="G29" i="76"/>
  <c r="AH29" i="76"/>
  <c r="AJ29" i="76" s="1"/>
  <c r="K29" i="76"/>
  <c r="Y29" i="76"/>
  <c r="AG29" i="76"/>
  <c r="AA29" i="76"/>
  <c r="Q29" i="76"/>
  <c r="O29" i="76"/>
  <c r="U29" i="76"/>
  <c r="W29" i="76"/>
  <c r="Y35" i="76"/>
  <c r="AA35" i="76"/>
  <c r="W35" i="76"/>
  <c r="AG35" i="76"/>
  <c r="K35" i="76"/>
  <c r="AH35" i="76"/>
  <c r="AJ35" i="76" s="1"/>
  <c r="AE35" i="76"/>
  <c r="U35" i="76"/>
  <c r="AC35" i="76"/>
  <c r="I35" i="76"/>
  <c r="G35" i="76"/>
  <c r="O35" i="76"/>
  <c r="Q35" i="76"/>
  <c r="U19" i="76"/>
  <c r="AC19" i="76"/>
  <c r="G19" i="76"/>
  <c r="W19" i="76"/>
  <c r="O19" i="76"/>
  <c r="Q19" i="76"/>
  <c r="AA19" i="76"/>
  <c r="K19" i="76"/>
  <c r="I19" i="76"/>
  <c r="AE19" i="76"/>
  <c r="Y19" i="76"/>
  <c r="AH19" i="76"/>
  <c r="AJ19" i="76" s="1"/>
  <c r="AG19" i="76"/>
  <c r="U54" i="76"/>
  <c r="Q54" i="76"/>
  <c r="AC54" i="76"/>
  <c r="G54" i="76"/>
  <c r="Y54" i="76"/>
  <c r="W54" i="76"/>
  <c r="O54" i="76"/>
  <c r="AH54" i="76"/>
  <c r="AJ54" i="76" s="1"/>
  <c r="AG54" i="76"/>
  <c r="K54" i="76"/>
  <c r="I54" i="76"/>
  <c r="AE54" i="76"/>
  <c r="Y51" i="76"/>
  <c r="AH51" i="76"/>
  <c r="AJ51" i="76" s="1"/>
  <c r="O51" i="76"/>
  <c r="AG51" i="76"/>
  <c r="G51" i="76"/>
  <c r="AE51" i="76"/>
  <c r="AC51" i="76"/>
  <c r="Q51" i="76"/>
  <c r="U51" i="76"/>
  <c r="K51" i="76"/>
  <c r="I51" i="76"/>
  <c r="W51" i="76"/>
  <c r="Y26" i="76"/>
  <c r="AC26" i="76"/>
  <c r="G26" i="76"/>
  <c r="O26" i="76"/>
  <c r="AE26" i="76"/>
  <c r="AH26" i="76"/>
  <c r="AJ26" i="76" s="1"/>
  <c r="K26" i="76"/>
  <c r="AG26" i="76"/>
  <c r="I26" i="76"/>
  <c r="U26" i="76"/>
  <c r="W26" i="76"/>
  <c r="Q26" i="76"/>
  <c r="AA26" i="76"/>
  <c r="AE38" i="76"/>
  <c r="K38" i="76"/>
  <c r="AA38" i="76"/>
  <c r="Y38" i="76"/>
  <c r="AH38" i="76"/>
  <c r="AJ38" i="76" s="1"/>
  <c r="O38" i="76"/>
  <c r="AG38" i="76"/>
  <c r="AC38" i="76"/>
  <c r="U38" i="76"/>
  <c r="W38" i="76"/>
  <c r="G38" i="76"/>
  <c r="Q38" i="76"/>
  <c r="I38" i="76"/>
  <c r="AA44" i="76"/>
  <c r="G44" i="76"/>
  <c r="W44" i="76"/>
  <c r="U44" i="76"/>
  <c r="AE44" i="76"/>
  <c r="I44" i="76"/>
  <c r="K44" i="76"/>
  <c r="AH44" i="76"/>
  <c r="AJ44" i="76" s="1"/>
  <c r="AG44" i="76"/>
  <c r="Q44" i="76"/>
  <c r="O44" i="76"/>
  <c r="AC44" i="76"/>
  <c r="Y44" i="76"/>
  <c r="AH76" i="76"/>
  <c r="AJ76" i="76" s="1"/>
  <c r="O76" i="76"/>
  <c r="AG76" i="76"/>
  <c r="K76" i="76"/>
  <c r="AE76" i="76"/>
  <c r="I76" i="76"/>
  <c r="U76" i="76"/>
  <c r="AC76" i="76"/>
  <c r="Y76" i="76"/>
  <c r="W76" i="76"/>
  <c r="Q76" i="76"/>
  <c r="G76" i="76"/>
  <c r="U27" i="76"/>
  <c r="AC27" i="76"/>
  <c r="G27" i="76"/>
  <c r="W27" i="76"/>
  <c r="AH27" i="76"/>
  <c r="AJ27" i="76" s="1"/>
  <c r="K27" i="76"/>
  <c r="Q27" i="76"/>
  <c r="O27" i="76"/>
  <c r="AA27" i="76"/>
  <c r="Y27" i="76"/>
  <c r="AG27" i="76"/>
  <c r="AE27" i="76"/>
  <c r="I27" i="76"/>
  <c r="Q56" i="76"/>
  <c r="AH56" i="76"/>
  <c r="AJ56" i="76" s="1"/>
  <c r="O56" i="76"/>
  <c r="Y56" i="76"/>
  <c r="AC56" i="76"/>
  <c r="W56" i="76"/>
  <c r="U56" i="76"/>
  <c r="G56" i="76"/>
  <c r="AG56" i="76"/>
  <c r="AE56" i="76"/>
  <c r="K56" i="76"/>
  <c r="I56" i="76"/>
  <c r="Q55" i="76"/>
  <c r="AH55" i="76"/>
  <c r="AJ55" i="76" s="1"/>
  <c r="O55" i="76"/>
  <c r="Y55" i="76"/>
  <c r="G55" i="76"/>
  <c r="AG55" i="76"/>
  <c r="AE55" i="76"/>
  <c r="U55" i="76"/>
  <c r="K55" i="76"/>
  <c r="W55" i="76"/>
  <c r="I55" i="76"/>
  <c r="AC55" i="76"/>
  <c r="AG20" i="76"/>
  <c r="O20" i="76"/>
  <c r="AC20" i="76"/>
  <c r="G20" i="76"/>
  <c r="AA20" i="76"/>
  <c r="W20" i="76"/>
  <c r="Y20" i="76"/>
  <c r="AH20" i="76"/>
  <c r="AJ20" i="76" s="1"/>
  <c r="I20" i="76"/>
  <c r="K20" i="76"/>
  <c r="AE20" i="76"/>
  <c r="U20" i="76"/>
  <c r="Q20" i="76"/>
  <c r="AH37" i="76"/>
  <c r="AJ37" i="76" s="1"/>
  <c r="Q37" i="76"/>
  <c r="AA37" i="76"/>
  <c r="Y37" i="76"/>
  <c r="AG37" i="76"/>
  <c r="K37" i="76"/>
  <c r="I37" i="76"/>
  <c r="AE37" i="76"/>
  <c r="G37" i="76"/>
  <c r="U37" i="76"/>
  <c r="O37" i="76"/>
  <c r="AC37" i="76"/>
  <c r="W37" i="76"/>
  <c r="AG32" i="76"/>
  <c r="O32" i="76"/>
  <c r="W32" i="76"/>
  <c r="AC32" i="76"/>
  <c r="G32" i="76"/>
  <c r="I32" i="76"/>
  <c r="AA32" i="76"/>
  <c r="AH32" i="76"/>
  <c r="AJ32" i="76" s="1"/>
  <c r="AE32" i="76"/>
  <c r="Q32" i="76"/>
  <c r="K32" i="76"/>
  <c r="Y32" i="76"/>
  <c r="U32" i="76"/>
  <c r="Y52" i="76"/>
  <c r="W52" i="76"/>
  <c r="AG52" i="76"/>
  <c r="K52" i="76"/>
  <c r="Q52" i="76"/>
  <c r="O52" i="76"/>
  <c r="I52" i="76"/>
  <c r="AE52" i="76"/>
  <c r="AH52" i="76"/>
  <c r="AJ52" i="76" s="1"/>
  <c r="AC52" i="76"/>
  <c r="U52" i="76"/>
  <c r="G52" i="76"/>
  <c r="U31" i="76"/>
  <c r="W31" i="76"/>
  <c r="AC31" i="76"/>
  <c r="G31" i="76"/>
  <c r="Y31" i="76"/>
  <c r="K31" i="76"/>
  <c r="Q31" i="76"/>
  <c r="O31" i="76"/>
  <c r="AE31" i="76"/>
  <c r="AA31" i="76"/>
  <c r="AH31" i="76"/>
  <c r="AJ31" i="76" s="1"/>
  <c r="AG31" i="76"/>
  <c r="I31" i="76"/>
  <c r="AG24" i="76"/>
  <c r="O24" i="76"/>
  <c r="AC24" i="76"/>
  <c r="G24" i="76"/>
  <c r="AA24" i="76"/>
  <c r="U24" i="76"/>
  <c r="Y24" i="76"/>
  <c r="W24" i="76"/>
  <c r="AH24" i="76"/>
  <c r="AJ24" i="76" s="1"/>
  <c r="I24" i="76"/>
  <c r="Q24" i="76"/>
  <c r="AE24" i="76"/>
  <c r="K24" i="76"/>
  <c r="W36" i="76"/>
  <c r="AC36" i="76"/>
  <c r="G36" i="76"/>
  <c r="AA36" i="76"/>
  <c r="AH36" i="76"/>
  <c r="AJ36" i="76" s="1"/>
  <c r="O36" i="76"/>
  <c r="Y36" i="76"/>
  <c r="U36" i="76"/>
  <c r="K36" i="76"/>
  <c r="Q36" i="76"/>
  <c r="AG36" i="76"/>
  <c r="AE36" i="76"/>
  <c r="I36" i="76"/>
  <c r="AC25" i="76"/>
  <c r="I25" i="76"/>
  <c r="AE25" i="76"/>
  <c r="G25" i="76"/>
  <c r="AH25" i="76"/>
  <c r="AJ25" i="76" s="1"/>
  <c r="K25" i="76"/>
  <c r="Y25" i="76"/>
  <c r="AG25" i="76"/>
  <c r="AA25" i="76"/>
  <c r="Q25" i="76"/>
  <c r="W25" i="76"/>
  <c r="U25" i="76"/>
  <c r="O25" i="76"/>
  <c r="AG28" i="76"/>
  <c r="O28" i="76"/>
  <c r="AC28" i="76"/>
  <c r="G28" i="76"/>
  <c r="AA28" i="76"/>
  <c r="U28" i="76"/>
  <c r="Y28" i="76"/>
  <c r="W28" i="76"/>
  <c r="AH28" i="76"/>
  <c r="AJ28" i="76" s="1"/>
  <c r="I28" i="76"/>
  <c r="AE28" i="76"/>
  <c r="Q28" i="76"/>
  <c r="K28" i="76"/>
  <c r="AC33" i="76"/>
  <c r="I33" i="76"/>
  <c r="W33" i="76"/>
  <c r="U33" i="76"/>
  <c r="AE33" i="76"/>
  <c r="G33" i="76"/>
  <c r="AA33" i="76"/>
  <c r="Y33" i="76"/>
  <c r="O33" i="76"/>
  <c r="Q33" i="76"/>
  <c r="AH33" i="76"/>
  <c r="AJ33" i="76" s="1"/>
  <c r="AG33" i="76"/>
  <c r="K33" i="76"/>
  <c r="AJ13" i="76"/>
  <c r="U60" i="76"/>
  <c r="Q60" i="76"/>
  <c r="AH60" i="76"/>
  <c r="AJ60" i="76" s="1"/>
  <c r="O60" i="76"/>
  <c r="Y60" i="76"/>
  <c r="AE60" i="76"/>
  <c r="AC60" i="76"/>
  <c r="W60" i="76"/>
  <c r="G60" i="76"/>
  <c r="K60" i="76"/>
  <c r="I60" i="76"/>
  <c r="AG60" i="76"/>
  <c r="AH57" i="76"/>
  <c r="AJ57" i="76" s="1"/>
  <c r="O57" i="76"/>
  <c r="AG57" i="76"/>
  <c r="K57" i="76"/>
  <c r="W57" i="76"/>
  <c r="Q57" i="76"/>
  <c r="I57" i="76"/>
  <c r="G57" i="76"/>
  <c r="AC57" i="76"/>
  <c r="Y57" i="76"/>
  <c r="U57" i="76"/>
  <c r="AE57" i="76"/>
  <c r="AA39" i="76"/>
  <c r="G39" i="76"/>
  <c r="AC39" i="76"/>
  <c r="Y39" i="76"/>
  <c r="AH39" i="76"/>
  <c r="AJ39" i="76" s="1"/>
  <c r="O39" i="76"/>
  <c r="U39" i="76"/>
  <c r="I39" i="76"/>
  <c r="Q39" i="76"/>
  <c r="K39" i="76"/>
  <c r="AE39" i="76"/>
  <c r="W39" i="76"/>
  <c r="AG39" i="76"/>
  <c r="U23" i="76"/>
  <c r="AC23" i="76"/>
  <c r="G23" i="76"/>
  <c r="W23" i="76"/>
  <c r="O23" i="76"/>
  <c r="AH23" i="76"/>
  <c r="AJ23" i="76" s="1"/>
  <c r="K23" i="76"/>
  <c r="Q23" i="76"/>
  <c r="AA23" i="76"/>
  <c r="AG23" i="76"/>
  <c r="AE23" i="76"/>
  <c r="Y23" i="76"/>
  <c r="I23" i="76"/>
  <c r="AH89" i="76" l="1"/>
  <c r="AJ89" i="76" s="1"/>
  <c r="M88" i="76"/>
  <c r="I17" i="15" s="1"/>
  <c r="I18" i="15" s="1"/>
  <c r="I22" i="15" s="1"/>
  <c r="S88" i="76"/>
  <c r="O17" i="15" s="1"/>
  <c r="O18" i="15" s="1"/>
  <c r="O22" i="15" s="1"/>
  <c r="O88" i="76"/>
  <c r="K17" i="15" s="1"/>
  <c r="AE88" i="76"/>
  <c r="AA17" i="15" s="1"/>
  <c r="U88" i="76"/>
  <c r="Q17" i="15" s="1"/>
  <c r="I88" i="76"/>
  <c r="E17" i="15" s="1"/>
  <c r="W88" i="76"/>
  <c r="S17" i="15" s="1"/>
  <c r="Y88" i="76"/>
  <c r="U17" i="15" s="1"/>
  <c r="G88" i="76"/>
  <c r="K88" i="76"/>
  <c r="G17" i="15" s="1"/>
  <c r="AG88" i="76"/>
  <c r="AC17" i="15" s="1"/>
  <c r="Q88" i="76"/>
  <c r="M17" i="15" s="1"/>
  <c r="AA88" i="76"/>
  <c r="W17" i="15" s="1"/>
  <c r="AC88" i="76"/>
  <c r="Y17" i="15" s="1"/>
  <c r="AH88" i="76" l="1"/>
  <c r="C17" i="15"/>
  <c r="AD17" i="15" s="1"/>
  <c r="AB16" i="15"/>
  <c r="Z16" i="15"/>
  <c r="X16" i="15"/>
  <c r="V16" i="15"/>
  <c r="R16" i="15"/>
  <c r="P16" i="15"/>
  <c r="L16" i="15"/>
  <c r="D16" i="15"/>
  <c r="AE97" i="75"/>
  <c r="AD97" i="75"/>
  <c r="AE86" i="75"/>
  <c r="AF83" i="75"/>
  <c r="AC83" i="75"/>
  <c r="AB83" i="75"/>
  <c r="Z83" i="75"/>
  <c r="X83" i="75"/>
  <c r="V83" i="75"/>
  <c r="R83" i="75"/>
  <c r="P83" i="75"/>
  <c r="N83" i="75"/>
  <c r="L83" i="75"/>
  <c r="J16" i="15" s="1"/>
  <c r="J83" i="75"/>
  <c r="F16" i="15" s="1"/>
  <c r="H83" i="75"/>
  <c r="F83" i="75"/>
  <c r="B16" i="15" s="1"/>
  <c r="AC82" i="75"/>
  <c r="AA82" i="75"/>
  <c r="Y82" i="75"/>
  <c r="W82" i="75"/>
  <c r="S82" i="75"/>
  <c r="Q82" i="75"/>
  <c r="O82" i="75"/>
  <c r="M82" i="75"/>
  <c r="K82" i="75"/>
  <c r="I82" i="75"/>
  <c r="G82" i="75"/>
  <c r="AD82" i="75"/>
  <c r="AF82" i="75" s="1"/>
  <c r="AC81" i="75"/>
  <c r="AA81" i="75"/>
  <c r="Y81" i="75"/>
  <c r="W81" i="75"/>
  <c r="S81" i="75"/>
  <c r="Q81" i="75"/>
  <c r="O81" i="75"/>
  <c r="M81" i="75"/>
  <c r="K81" i="75"/>
  <c r="I81" i="75"/>
  <c r="G81" i="75"/>
  <c r="AD81" i="75"/>
  <c r="AF81" i="75" s="1"/>
  <c r="AD80" i="75"/>
  <c r="AF80" i="75" s="1"/>
  <c r="AC80" i="75"/>
  <c r="AA80" i="75"/>
  <c r="Y80" i="75"/>
  <c r="W80" i="75"/>
  <c r="S80" i="75"/>
  <c r="Q80" i="75"/>
  <c r="O80" i="75"/>
  <c r="M80" i="75"/>
  <c r="K80" i="75"/>
  <c r="I80" i="75"/>
  <c r="G80" i="75"/>
  <c r="AC79" i="75"/>
  <c r="AA79" i="75"/>
  <c r="Y79" i="75"/>
  <c r="W79" i="75"/>
  <c r="S79" i="75"/>
  <c r="Q79" i="75"/>
  <c r="O79" i="75"/>
  <c r="M79" i="75"/>
  <c r="K79" i="75"/>
  <c r="I79" i="75"/>
  <c r="G79" i="75"/>
  <c r="AD79" i="75"/>
  <c r="AF79" i="75" s="1"/>
  <c r="AC78" i="75"/>
  <c r="AA78" i="75"/>
  <c r="Y78" i="75"/>
  <c r="W78" i="75"/>
  <c r="S78" i="75"/>
  <c r="Q78" i="75"/>
  <c r="O78" i="75"/>
  <c r="M78" i="75"/>
  <c r="K78" i="75"/>
  <c r="I78" i="75"/>
  <c r="G78" i="75"/>
  <c r="AD78" i="75"/>
  <c r="AF78" i="75" s="1"/>
  <c r="AD77" i="75"/>
  <c r="AF77" i="75" s="1"/>
  <c r="AC77" i="75"/>
  <c r="AA77" i="75"/>
  <c r="Y77" i="75"/>
  <c r="W77" i="75"/>
  <c r="S77" i="75"/>
  <c r="Q77" i="75"/>
  <c r="O77" i="75"/>
  <c r="M77" i="75"/>
  <c r="K77" i="75"/>
  <c r="I77" i="75"/>
  <c r="G77" i="75"/>
  <c r="AD76" i="75"/>
  <c r="AF76" i="75" s="1"/>
  <c r="AC76" i="75"/>
  <c r="AA76" i="75"/>
  <c r="Y76" i="75"/>
  <c r="S76" i="75"/>
  <c r="Q76" i="75"/>
  <c r="O76" i="75"/>
  <c r="M76" i="75"/>
  <c r="K76" i="75"/>
  <c r="I76" i="75"/>
  <c r="G76" i="75"/>
  <c r="AC75" i="75"/>
  <c r="AA75" i="75"/>
  <c r="Y75" i="75"/>
  <c r="S75" i="75"/>
  <c r="Q75" i="75"/>
  <c r="O75" i="75"/>
  <c r="M75" i="75"/>
  <c r="K75" i="75"/>
  <c r="I75" i="75"/>
  <c r="G75" i="75"/>
  <c r="AD75" i="75"/>
  <c r="AF75" i="75" s="1"/>
  <c r="B74" i="75"/>
  <c r="AD73" i="75"/>
  <c r="AF73" i="75" s="1"/>
  <c r="AC73" i="75"/>
  <c r="AA73" i="75"/>
  <c r="Y73" i="75"/>
  <c r="S73" i="75"/>
  <c r="Q73" i="75"/>
  <c r="O73" i="75"/>
  <c r="M73" i="75"/>
  <c r="K73" i="75"/>
  <c r="I73" i="75"/>
  <c r="G73" i="75"/>
  <c r="AC72" i="75"/>
  <c r="AA72" i="75"/>
  <c r="Y72" i="75"/>
  <c r="S72" i="75"/>
  <c r="Q72" i="75"/>
  <c r="O72" i="75"/>
  <c r="M72" i="75"/>
  <c r="K72" i="75"/>
  <c r="I72" i="75"/>
  <c r="G72" i="75"/>
  <c r="AD72" i="75"/>
  <c r="AF72" i="75" s="1"/>
  <c r="AF71" i="75"/>
  <c r="AC71" i="75"/>
  <c r="AA71" i="75"/>
  <c r="Y71" i="75"/>
  <c r="S71" i="75"/>
  <c r="Q71" i="75"/>
  <c r="O71" i="75"/>
  <c r="M71" i="75"/>
  <c r="K71" i="75"/>
  <c r="I71" i="75"/>
  <c r="G71" i="75"/>
  <c r="AD71" i="75"/>
  <c r="AC70" i="75"/>
  <c r="AA70" i="75"/>
  <c r="Y70" i="75"/>
  <c r="S70" i="75"/>
  <c r="Q70" i="75"/>
  <c r="O70" i="75"/>
  <c r="M70" i="75"/>
  <c r="K70" i="75"/>
  <c r="I70" i="75"/>
  <c r="G70" i="75"/>
  <c r="AD70" i="75"/>
  <c r="AF70" i="75" s="1"/>
  <c r="AC69" i="75"/>
  <c r="AA69" i="75"/>
  <c r="Y69" i="75"/>
  <c r="S69" i="75"/>
  <c r="Q69" i="75"/>
  <c r="O69" i="75"/>
  <c r="M69" i="75"/>
  <c r="K69" i="75"/>
  <c r="I69" i="75"/>
  <c r="G69" i="75"/>
  <c r="AD69" i="75"/>
  <c r="AF69" i="75" s="1"/>
  <c r="AD68" i="75"/>
  <c r="AF68" i="75" s="1"/>
  <c r="AC68" i="75"/>
  <c r="AA68" i="75"/>
  <c r="Y68" i="75"/>
  <c r="S68" i="75"/>
  <c r="Q68" i="75"/>
  <c r="O68" i="75"/>
  <c r="M68" i="75"/>
  <c r="K68" i="75"/>
  <c r="I68" i="75"/>
  <c r="G68" i="75"/>
  <c r="AC67" i="75"/>
  <c r="AA67" i="75"/>
  <c r="Y67" i="75"/>
  <c r="S67" i="75"/>
  <c r="Q67" i="75"/>
  <c r="O67" i="75"/>
  <c r="M67" i="75"/>
  <c r="K67" i="75"/>
  <c r="I67" i="75"/>
  <c r="G67" i="75"/>
  <c r="AD67" i="75"/>
  <c r="AF67" i="75" s="1"/>
  <c r="AC66" i="75"/>
  <c r="AA66" i="75"/>
  <c r="Y66" i="75"/>
  <c r="S66" i="75"/>
  <c r="Q66" i="75"/>
  <c r="O66" i="75"/>
  <c r="M66" i="75"/>
  <c r="K66" i="75"/>
  <c r="I66" i="75"/>
  <c r="G66" i="75"/>
  <c r="AD66" i="75"/>
  <c r="AF66" i="75" s="1"/>
  <c r="B65" i="75"/>
  <c r="AC64" i="75"/>
  <c r="AA64" i="75"/>
  <c r="Y64" i="75"/>
  <c r="S64" i="75"/>
  <c r="Q64" i="75"/>
  <c r="O64" i="75"/>
  <c r="M64" i="75"/>
  <c r="K64" i="75"/>
  <c r="I64" i="75"/>
  <c r="G64" i="75"/>
  <c r="AD64" i="75"/>
  <c r="AF64" i="75" s="1"/>
  <c r="AC63" i="75"/>
  <c r="AA63" i="75"/>
  <c r="Y63" i="75"/>
  <c r="S63" i="75"/>
  <c r="Q63" i="75"/>
  <c r="O63" i="75"/>
  <c r="M63" i="75"/>
  <c r="K63" i="75"/>
  <c r="I63" i="75"/>
  <c r="G63" i="75"/>
  <c r="AD63" i="75"/>
  <c r="AF63" i="75" s="1"/>
  <c r="AC62" i="75"/>
  <c r="AA62" i="75"/>
  <c r="Y62" i="75"/>
  <c r="S62" i="75"/>
  <c r="Q62" i="75"/>
  <c r="O62" i="75"/>
  <c r="M62" i="75"/>
  <c r="K62" i="75"/>
  <c r="I62" i="75"/>
  <c r="G62" i="75"/>
  <c r="AD62" i="75"/>
  <c r="AF62" i="75" s="1"/>
  <c r="AC61" i="75"/>
  <c r="AA61" i="75"/>
  <c r="Y61" i="75"/>
  <c r="S61" i="75"/>
  <c r="Q61" i="75"/>
  <c r="O61" i="75"/>
  <c r="M61" i="75"/>
  <c r="K61" i="75"/>
  <c r="I61" i="75"/>
  <c r="G61" i="75"/>
  <c r="AD61" i="75"/>
  <c r="AF61" i="75" s="1"/>
  <c r="B60" i="75"/>
  <c r="B57" i="75"/>
  <c r="B55" i="75"/>
  <c r="B54" i="75"/>
  <c r="B53" i="75"/>
  <c r="B52" i="75"/>
  <c r="B51" i="75"/>
  <c r="AC50" i="75"/>
  <c r="AA50" i="75"/>
  <c r="S50" i="75"/>
  <c r="Q50" i="75"/>
  <c r="O50" i="75"/>
  <c r="M50" i="75"/>
  <c r="K50" i="75"/>
  <c r="I50" i="75"/>
  <c r="G50" i="75"/>
  <c r="AD50" i="75"/>
  <c r="AF50" i="75" s="1"/>
  <c r="AD49" i="75"/>
  <c r="AF49" i="75" s="1"/>
  <c r="AC49" i="75"/>
  <c r="AA49" i="75"/>
  <c r="Y49" i="75"/>
  <c r="W49" i="75"/>
  <c r="S49" i="75"/>
  <c r="Q49" i="75"/>
  <c r="O49" i="75"/>
  <c r="M49" i="75"/>
  <c r="K49" i="75"/>
  <c r="I49" i="75"/>
  <c r="G49" i="75"/>
  <c r="AD48" i="75"/>
  <c r="AF48" i="75" s="1"/>
  <c r="AC48" i="75"/>
  <c r="AA48" i="75"/>
  <c r="Y48" i="75"/>
  <c r="W48" i="75"/>
  <c r="S48" i="75"/>
  <c r="Q48" i="75"/>
  <c r="O48" i="75"/>
  <c r="M48" i="75"/>
  <c r="K48" i="75"/>
  <c r="I48" i="75"/>
  <c r="G48" i="75"/>
  <c r="B47" i="75"/>
  <c r="AD46" i="75"/>
  <c r="AF46" i="75" s="1"/>
  <c r="AC46" i="75"/>
  <c r="AA46" i="75"/>
  <c r="Y46" i="75"/>
  <c r="W46" i="75"/>
  <c r="S46" i="75"/>
  <c r="Q46" i="75"/>
  <c r="O46" i="75"/>
  <c r="M46" i="75"/>
  <c r="K46" i="75"/>
  <c r="I46" i="75"/>
  <c r="G46" i="75"/>
  <c r="AD45" i="75"/>
  <c r="AF45" i="75" s="1"/>
  <c r="AC45" i="75"/>
  <c r="AA45" i="75"/>
  <c r="Y45" i="75"/>
  <c r="W45" i="75"/>
  <c r="S45" i="75"/>
  <c r="Q45" i="75"/>
  <c r="O45" i="75"/>
  <c r="M45" i="75"/>
  <c r="K45" i="75"/>
  <c r="I45" i="75"/>
  <c r="G45" i="75"/>
  <c r="B44" i="75"/>
  <c r="AD43" i="75"/>
  <c r="AF43" i="75" s="1"/>
  <c r="AC43" i="75"/>
  <c r="AA43" i="75"/>
  <c r="Y43" i="75"/>
  <c r="W43" i="75"/>
  <c r="S43" i="75"/>
  <c r="Q43" i="75"/>
  <c r="O43" i="75"/>
  <c r="M43" i="75"/>
  <c r="K43" i="75"/>
  <c r="I43" i="75"/>
  <c r="G43" i="75"/>
  <c r="B42" i="75"/>
  <c r="AC41" i="75"/>
  <c r="AA41" i="75"/>
  <c r="S41" i="75"/>
  <c r="Q41" i="75"/>
  <c r="O41" i="75"/>
  <c r="M41" i="75"/>
  <c r="K41" i="75"/>
  <c r="I41" i="75"/>
  <c r="G41" i="75"/>
  <c r="AD41" i="75"/>
  <c r="AF41" i="75" s="1"/>
  <c r="B39" i="75"/>
  <c r="B38" i="75"/>
  <c r="B37" i="75"/>
  <c r="B35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B19" i="75"/>
  <c r="B18" i="75"/>
  <c r="B16" i="75"/>
  <c r="B15" i="75"/>
  <c r="B14" i="75"/>
  <c r="B13" i="75"/>
  <c r="C12" i="75"/>
  <c r="C11" i="75" s="1"/>
  <c r="D11" i="75"/>
  <c r="D58" i="75" s="1"/>
  <c r="S58" i="75" s="1"/>
  <c r="B6" i="75"/>
  <c r="B4" i="75"/>
  <c r="C23" i="75"/>
  <c r="D17" i="75" l="1"/>
  <c r="AC17" i="75" s="1"/>
  <c r="M58" i="75"/>
  <c r="U58" i="75"/>
  <c r="D23" i="75"/>
  <c r="U23" i="75" s="1"/>
  <c r="AA17" i="75"/>
  <c r="AD58" i="75"/>
  <c r="AF58" i="75" s="1"/>
  <c r="K58" i="75"/>
  <c r="AC58" i="75"/>
  <c r="I58" i="75"/>
  <c r="AA58" i="75"/>
  <c r="G58" i="75"/>
  <c r="Q58" i="75"/>
  <c r="Y58" i="75"/>
  <c r="O58" i="75"/>
  <c r="Q17" i="75"/>
  <c r="W17" i="75"/>
  <c r="D34" i="75"/>
  <c r="U34" i="75" s="1"/>
  <c r="D59" i="75"/>
  <c r="U59" i="75" s="1"/>
  <c r="D40" i="75"/>
  <c r="U40" i="75" s="1"/>
  <c r="Z83" i="74"/>
  <c r="X83" i="74"/>
  <c r="Z15" i="15" s="1"/>
  <c r="V83" i="74"/>
  <c r="T83" i="74"/>
  <c r="P83" i="74"/>
  <c r="P15" i="15" s="1"/>
  <c r="N83" i="74"/>
  <c r="L83" i="74"/>
  <c r="F15" i="15"/>
  <c r="H83" i="74"/>
  <c r="D15" i="15" s="1"/>
  <c r="F83" i="74"/>
  <c r="R83" i="74"/>
  <c r="R15" i="15" s="1"/>
  <c r="AB15" i="15"/>
  <c r="X15" i="15"/>
  <c r="V15" i="15"/>
  <c r="L15" i="15"/>
  <c r="J15" i="15"/>
  <c r="AA82" i="74"/>
  <c r="Y82" i="74"/>
  <c r="W82" i="74"/>
  <c r="U82" i="74"/>
  <c r="S82" i="74"/>
  <c r="Q82" i="74"/>
  <c r="O82" i="74"/>
  <c r="M82" i="74"/>
  <c r="K82" i="74"/>
  <c r="I82" i="74"/>
  <c r="G82" i="74"/>
  <c r="E82" i="74"/>
  <c r="AB82" i="74" s="1"/>
  <c r="AD82" i="74" s="1"/>
  <c r="AC97" i="74"/>
  <c r="AB97" i="74"/>
  <c r="AC86" i="74"/>
  <c r="AD83" i="74"/>
  <c r="AA83" i="74"/>
  <c r="B15" i="15"/>
  <c r="AA81" i="74"/>
  <c r="Y81" i="74"/>
  <c r="W81" i="74"/>
  <c r="U81" i="74"/>
  <c r="S81" i="74"/>
  <c r="Q81" i="74"/>
  <c r="O81" i="74"/>
  <c r="M81" i="74"/>
  <c r="K81" i="74"/>
  <c r="I81" i="74"/>
  <c r="G81" i="74"/>
  <c r="E81" i="74"/>
  <c r="AB81" i="74" s="1"/>
  <c r="AD81" i="74" s="1"/>
  <c r="AA80" i="74"/>
  <c r="Y80" i="74"/>
  <c r="W80" i="74"/>
  <c r="U80" i="74"/>
  <c r="S80" i="74"/>
  <c r="Q80" i="74"/>
  <c r="O80" i="74"/>
  <c r="M80" i="74"/>
  <c r="K80" i="74"/>
  <c r="I80" i="74"/>
  <c r="G80" i="74"/>
  <c r="E80" i="74"/>
  <c r="AB80" i="74" s="1"/>
  <c r="AD80" i="74" s="1"/>
  <c r="AB79" i="74"/>
  <c r="AD79" i="74" s="1"/>
  <c r="AA79" i="74"/>
  <c r="Y79" i="74"/>
  <c r="W79" i="74"/>
  <c r="U79" i="74"/>
  <c r="S79" i="74"/>
  <c r="Q79" i="74"/>
  <c r="O79" i="74"/>
  <c r="M79" i="74"/>
  <c r="K79" i="74"/>
  <c r="I79" i="74"/>
  <c r="G79" i="74"/>
  <c r="E79" i="74"/>
  <c r="AB78" i="74"/>
  <c r="AD78" i="74" s="1"/>
  <c r="AA78" i="74"/>
  <c r="Y78" i="74"/>
  <c r="W78" i="74"/>
  <c r="U78" i="74"/>
  <c r="S78" i="74"/>
  <c r="Q78" i="74"/>
  <c r="O78" i="74"/>
  <c r="M78" i="74"/>
  <c r="K78" i="74"/>
  <c r="I78" i="74"/>
  <c r="G78" i="74"/>
  <c r="E78" i="74"/>
  <c r="AD77" i="74"/>
  <c r="AA77" i="74"/>
  <c r="Y77" i="74"/>
  <c r="W77" i="74"/>
  <c r="U77" i="74"/>
  <c r="S77" i="74"/>
  <c r="Q77" i="74"/>
  <c r="O77" i="74"/>
  <c r="M77" i="74"/>
  <c r="K77" i="74"/>
  <c r="I77" i="74"/>
  <c r="G77" i="74"/>
  <c r="E77" i="74"/>
  <c r="AB77" i="74" s="1"/>
  <c r="AD76" i="74"/>
  <c r="AA76" i="74"/>
  <c r="Y76" i="74"/>
  <c r="W76" i="74"/>
  <c r="S76" i="74"/>
  <c r="Q76" i="74"/>
  <c r="O76" i="74"/>
  <c r="M76" i="74"/>
  <c r="K76" i="74"/>
  <c r="I76" i="74"/>
  <c r="G76" i="74"/>
  <c r="E76" i="74"/>
  <c r="AB76" i="74" s="1"/>
  <c r="AD75" i="74"/>
  <c r="AA75" i="74"/>
  <c r="Y75" i="74"/>
  <c r="W75" i="74"/>
  <c r="S75" i="74"/>
  <c r="Q75" i="74"/>
  <c r="O75" i="74"/>
  <c r="M75" i="74"/>
  <c r="K75" i="74"/>
  <c r="I75" i="74"/>
  <c r="G75" i="74"/>
  <c r="E75" i="74"/>
  <c r="AB75" i="74" s="1"/>
  <c r="E74" i="74"/>
  <c r="B74" i="74"/>
  <c r="AA73" i="74"/>
  <c r="Y73" i="74"/>
  <c r="W73" i="74"/>
  <c r="S73" i="74"/>
  <c r="Q73" i="74"/>
  <c r="O73" i="74"/>
  <c r="M73" i="74"/>
  <c r="K73" i="74"/>
  <c r="I73" i="74"/>
  <c r="G73" i="74"/>
  <c r="E73" i="74"/>
  <c r="AB73" i="74" s="1"/>
  <c r="AD73" i="74" s="1"/>
  <c r="AD72" i="74"/>
  <c r="AB72" i="74"/>
  <c r="AA72" i="74"/>
  <c r="Y72" i="74"/>
  <c r="W72" i="74"/>
  <c r="S72" i="74"/>
  <c r="Q72" i="74"/>
  <c r="O72" i="74"/>
  <c r="M72" i="74"/>
  <c r="K72" i="74"/>
  <c r="I72" i="74"/>
  <c r="G72" i="74"/>
  <c r="E72" i="74"/>
  <c r="AA71" i="74"/>
  <c r="Y71" i="74"/>
  <c r="W71" i="74"/>
  <c r="S71" i="74"/>
  <c r="Q71" i="74"/>
  <c r="O71" i="74"/>
  <c r="M71" i="74"/>
  <c r="K71" i="74"/>
  <c r="I71" i="74"/>
  <c r="G71" i="74"/>
  <c r="E71" i="74"/>
  <c r="AB71" i="74" s="1"/>
  <c r="AD71" i="74" s="1"/>
  <c r="AA70" i="74"/>
  <c r="Y70" i="74"/>
  <c r="W70" i="74"/>
  <c r="S70" i="74"/>
  <c r="Q70" i="74"/>
  <c r="O70" i="74"/>
  <c r="M70" i="74"/>
  <c r="K70" i="74"/>
  <c r="I70" i="74"/>
  <c r="G70" i="74"/>
  <c r="E70" i="74"/>
  <c r="AB70" i="74" s="1"/>
  <c r="AD70" i="74" s="1"/>
  <c r="AA69" i="74"/>
  <c r="Y69" i="74"/>
  <c r="W69" i="74"/>
  <c r="S69" i="74"/>
  <c r="Q69" i="74"/>
  <c r="O69" i="74"/>
  <c r="M69" i="74"/>
  <c r="K69" i="74"/>
  <c r="I69" i="74"/>
  <c r="G69" i="74"/>
  <c r="E69" i="74"/>
  <c r="AB69" i="74" s="1"/>
  <c r="AD69" i="74" s="1"/>
  <c r="AA68" i="74"/>
  <c r="Y68" i="74"/>
  <c r="W68" i="74"/>
  <c r="S68" i="74"/>
  <c r="Q68" i="74"/>
  <c r="O68" i="74"/>
  <c r="M68" i="74"/>
  <c r="K68" i="74"/>
  <c r="I68" i="74"/>
  <c r="G68" i="74"/>
  <c r="E68" i="74"/>
  <c r="AB68" i="74" s="1"/>
  <c r="AD68" i="74" s="1"/>
  <c r="AD67" i="74"/>
  <c r="AB67" i="74"/>
  <c r="AA67" i="74"/>
  <c r="Y67" i="74"/>
  <c r="W67" i="74"/>
  <c r="S67" i="74"/>
  <c r="Q67" i="74"/>
  <c r="O67" i="74"/>
  <c r="M67" i="74"/>
  <c r="K67" i="74"/>
  <c r="I67" i="74"/>
  <c r="G67" i="74"/>
  <c r="E67" i="74"/>
  <c r="AA66" i="74"/>
  <c r="Y66" i="74"/>
  <c r="W66" i="74"/>
  <c r="S66" i="74"/>
  <c r="Q66" i="74"/>
  <c r="O66" i="74"/>
  <c r="M66" i="74"/>
  <c r="K66" i="74"/>
  <c r="I66" i="74"/>
  <c r="G66" i="74"/>
  <c r="E66" i="74"/>
  <c r="AB66" i="74" s="1"/>
  <c r="AD66" i="74" s="1"/>
  <c r="E65" i="74"/>
  <c r="B65" i="74"/>
  <c r="AD64" i="74"/>
  <c r="AA64" i="74"/>
  <c r="Y64" i="74"/>
  <c r="W64" i="74"/>
  <c r="S64" i="74"/>
  <c r="Q64" i="74"/>
  <c r="O64" i="74"/>
  <c r="M64" i="74"/>
  <c r="K64" i="74"/>
  <c r="I64" i="74"/>
  <c r="G64" i="74"/>
  <c r="E64" i="74"/>
  <c r="AB64" i="74" s="1"/>
  <c r="AD63" i="74"/>
  <c r="AB63" i="74"/>
  <c r="AA63" i="74"/>
  <c r="Y63" i="74"/>
  <c r="W63" i="74"/>
  <c r="S63" i="74"/>
  <c r="Q63" i="74"/>
  <c r="O63" i="74"/>
  <c r="M63" i="74"/>
  <c r="K63" i="74"/>
  <c r="I63" i="74"/>
  <c r="G63" i="74"/>
  <c r="E63" i="74"/>
  <c r="AB62" i="74"/>
  <c r="AD62" i="74" s="1"/>
  <c r="AA62" i="74"/>
  <c r="Y62" i="74"/>
  <c r="W62" i="74"/>
  <c r="S62" i="74"/>
  <c r="Q62" i="74"/>
  <c r="O62" i="74"/>
  <c r="M62" i="74"/>
  <c r="K62" i="74"/>
  <c r="I62" i="74"/>
  <c r="G62" i="74"/>
  <c r="E62" i="74"/>
  <c r="AA61" i="74"/>
  <c r="Y61" i="74"/>
  <c r="W61" i="74"/>
  <c r="S61" i="74"/>
  <c r="Q61" i="74"/>
  <c r="O61" i="74"/>
  <c r="M61" i="74"/>
  <c r="K61" i="74"/>
  <c r="I61" i="74"/>
  <c r="G61" i="74"/>
  <c r="E61" i="74"/>
  <c r="AB61" i="74" s="1"/>
  <c r="AD61" i="74" s="1"/>
  <c r="E60" i="74"/>
  <c r="B60" i="74"/>
  <c r="E59" i="74"/>
  <c r="E58" i="74"/>
  <c r="E57" i="74"/>
  <c r="B57" i="74"/>
  <c r="E56" i="74"/>
  <c r="E55" i="74"/>
  <c r="B55" i="74"/>
  <c r="E54" i="74"/>
  <c r="B54" i="74"/>
  <c r="E53" i="74"/>
  <c r="B53" i="74"/>
  <c r="E52" i="74"/>
  <c r="B52" i="74"/>
  <c r="E51" i="74"/>
  <c r="B51" i="74"/>
  <c r="AB50" i="74"/>
  <c r="AD50" i="74" s="1"/>
  <c r="AA50" i="74"/>
  <c r="Y50" i="74"/>
  <c r="S50" i="74"/>
  <c r="Q50" i="74"/>
  <c r="O50" i="74"/>
  <c r="M50" i="74"/>
  <c r="K50" i="74"/>
  <c r="I50" i="74"/>
  <c r="G50" i="74"/>
  <c r="E50" i="74"/>
  <c r="AA49" i="74"/>
  <c r="Y49" i="74"/>
  <c r="W49" i="74"/>
  <c r="U49" i="74"/>
  <c r="S49" i="74"/>
  <c r="Q49" i="74"/>
  <c r="O49" i="74"/>
  <c r="M49" i="74"/>
  <c r="K49" i="74"/>
  <c r="I49" i="74"/>
  <c r="G49" i="74"/>
  <c r="E49" i="74"/>
  <c r="AB49" i="74" s="1"/>
  <c r="AD49" i="74" s="1"/>
  <c r="AA48" i="74"/>
  <c r="Y48" i="74"/>
  <c r="W48" i="74"/>
  <c r="U48" i="74"/>
  <c r="S48" i="74"/>
  <c r="Q48" i="74"/>
  <c r="O48" i="74"/>
  <c r="M48" i="74"/>
  <c r="K48" i="74"/>
  <c r="I48" i="74"/>
  <c r="G48" i="74"/>
  <c r="E48" i="74"/>
  <c r="AB48" i="74" s="1"/>
  <c r="AD48" i="74" s="1"/>
  <c r="E47" i="74"/>
  <c r="B47" i="74"/>
  <c r="AA46" i="74"/>
  <c r="Y46" i="74"/>
  <c r="W46" i="74"/>
  <c r="U46" i="74"/>
  <c r="S46" i="74"/>
  <c r="Q46" i="74"/>
  <c r="O46" i="74"/>
  <c r="M46" i="74"/>
  <c r="K46" i="74"/>
  <c r="I46" i="74"/>
  <c r="G46" i="74"/>
  <c r="E46" i="74"/>
  <c r="AB46" i="74" s="1"/>
  <c r="AD46" i="74" s="1"/>
  <c r="AD45" i="74"/>
  <c r="AA45" i="74"/>
  <c r="Y45" i="74"/>
  <c r="W45" i="74"/>
  <c r="U45" i="74"/>
  <c r="S45" i="74"/>
  <c r="Q45" i="74"/>
  <c r="O45" i="74"/>
  <c r="M45" i="74"/>
  <c r="K45" i="74"/>
  <c r="I45" i="74"/>
  <c r="G45" i="74"/>
  <c r="E45" i="74"/>
  <c r="AB45" i="74" s="1"/>
  <c r="E44" i="74"/>
  <c r="B44" i="74"/>
  <c r="AB43" i="74"/>
  <c r="AD43" i="74" s="1"/>
  <c r="AA43" i="74"/>
  <c r="Y43" i="74"/>
  <c r="W43" i="74"/>
  <c r="U43" i="74"/>
  <c r="S43" i="74"/>
  <c r="Q43" i="74"/>
  <c r="O43" i="74"/>
  <c r="M43" i="74"/>
  <c r="K43" i="74"/>
  <c r="I43" i="74"/>
  <c r="G43" i="74"/>
  <c r="E43" i="74"/>
  <c r="E42" i="74"/>
  <c r="B42" i="74"/>
  <c r="AA41" i="74"/>
  <c r="Y41" i="74"/>
  <c r="S41" i="74"/>
  <c r="Q41" i="74"/>
  <c r="O41" i="74"/>
  <c r="M41" i="74"/>
  <c r="K41" i="74"/>
  <c r="I41" i="74"/>
  <c r="G41" i="74"/>
  <c r="E41" i="74"/>
  <c r="AB41" i="74" s="1"/>
  <c r="AD41" i="74" s="1"/>
  <c r="E40" i="74"/>
  <c r="E39" i="74"/>
  <c r="B39" i="74"/>
  <c r="E38" i="74"/>
  <c r="B38" i="74"/>
  <c r="E37" i="74"/>
  <c r="B37" i="74"/>
  <c r="E36" i="74"/>
  <c r="E35" i="74"/>
  <c r="B35" i="74"/>
  <c r="E34" i="74"/>
  <c r="E33" i="74"/>
  <c r="B33" i="74"/>
  <c r="E32" i="74"/>
  <c r="B32" i="74"/>
  <c r="E31" i="74"/>
  <c r="B31" i="74"/>
  <c r="E30" i="74"/>
  <c r="B30" i="74"/>
  <c r="E29" i="74"/>
  <c r="B29" i="74"/>
  <c r="E28" i="74"/>
  <c r="B28" i="74"/>
  <c r="E27" i="74"/>
  <c r="B27" i="74"/>
  <c r="E26" i="74"/>
  <c r="B26" i="74"/>
  <c r="E25" i="74"/>
  <c r="B25" i="74"/>
  <c r="E24" i="74"/>
  <c r="B24" i="74"/>
  <c r="E23" i="74"/>
  <c r="B23" i="74"/>
  <c r="E22" i="74"/>
  <c r="B22" i="74"/>
  <c r="E21" i="74"/>
  <c r="B21" i="74"/>
  <c r="E20" i="74"/>
  <c r="B20" i="74"/>
  <c r="E19" i="74"/>
  <c r="B19" i="74"/>
  <c r="E18" i="74"/>
  <c r="B18" i="74"/>
  <c r="E17" i="74"/>
  <c r="E16" i="74"/>
  <c r="B16" i="74"/>
  <c r="E15" i="74"/>
  <c r="B15" i="74"/>
  <c r="E14" i="74"/>
  <c r="B14" i="74"/>
  <c r="E13" i="74"/>
  <c r="B13" i="74"/>
  <c r="C12" i="74"/>
  <c r="C11" i="74" s="1"/>
  <c r="D11" i="74"/>
  <c r="B6" i="74"/>
  <c r="B4" i="74"/>
  <c r="AB14" i="15"/>
  <c r="AB18" i="15" s="1"/>
  <c r="Z14" i="15"/>
  <c r="Z18" i="15" s="1"/>
  <c r="X14" i="15"/>
  <c r="V14" i="15"/>
  <c r="V18" i="15" s="1"/>
  <c r="P14" i="15"/>
  <c r="J14" i="15"/>
  <c r="J18" i="15" s="1"/>
  <c r="D14" i="15"/>
  <c r="D18" i="15" s="1"/>
  <c r="B14" i="15"/>
  <c r="B18" i="15" s="1"/>
  <c r="AC96" i="73"/>
  <c r="AB96" i="73"/>
  <c r="AC85" i="73"/>
  <c r="AD82" i="73"/>
  <c r="AA82" i="73"/>
  <c r="X82" i="73"/>
  <c r="V82" i="73"/>
  <c r="T82" i="73"/>
  <c r="R82" i="73"/>
  <c r="R14" i="15" s="1"/>
  <c r="R18" i="15" s="1"/>
  <c r="P82" i="73"/>
  <c r="N82" i="73"/>
  <c r="L14" i="15" s="1"/>
  <c r="L82" i="73"/>
  <c r="J82" i="73"/>
  <c r="F14" i="15" s="1"/>
  <c r="F18" i="15" s="1"/>
  <c r="H82" i="73"/>
  <c r="F82" i="73"/>
  <c r="AA81" i="73"/>
  <c r="Y81" i="73"/>
  <c r="W81" i="73"/>
  <c r="U81" i="73"/>
  <c r="S81" i="73"/>
  <c r="Q81" i="73"/>
  <c r="O81" i="73"/>
  <c r="M81" i="73"/>
  <c r="K81" i="73"/>
  <c r="I81" i="73"/>
  <c r="G81" i="73"/>
  <c r="E81" i="73"/>
  <c r="AB81" i="73" s="1"/>
  <c r="AD81" i="73" s="1"/>
  <c r="AA80" i="73"/>
  <c r="Y80" i="73"/>
  <c r="W80" i="73"/>
  <c r="U80" i="73"/>
  <c r="S80" i="73"/>
  <c r="Q80" i="73"/>
  <c r="O80" i="73"/>
  <c r="M80" i="73"/>
  <c r="K80" i="73"/>
  <c r="I80" i="73"/>
  <c r="G80" i="73"/>
  <c r="E80" i="73"/>
  <c r="AB80" i="73" s="1"/>
  <c r="AD80" i="73" s="1"/>
  <c r="AB79" i="73"/>
  <c r="AD79" i="73" s="1"/>
  <c r="AA79" i="73"/>
  <c r="Y79" i="73"/>
  <c r="W79" i="73"/>
  <c r="U79" i="73"/>
  <c r="S79" i="73"/>
  <c r="Q79" i="73"/>
  <c r="O79" i="73"/>
  <c r="M79" i="73"/>
  <c r="K79" i="73"/>
  <c r="I79" i="73"/>
  <c r="G79" i="73"/>
  <c r="E79" i="73"/>
  <c r="AB78" i="73"/>
  <c r="AD78" i="73" s="1"/>
  <c r="AA78" i="73"/>
  <c r="Y78" i="73"/>
  <c r="W78" i="73"/>
  <c r="U78" i="73"/>
  <c r="S78" i="73"/>
  <c r="Q78" i="73"/>
  <c r="O78" i="73"/>
  <c r="M78" i="73"/>
  <c r="K78" i="73"/>
  <c r="I78" i="73"/>
  <c r="G78" i="73"/>
  <c r="E78" i="73"/>
  <c r="AB77" i="73"/>
  <c r="AD77" i="73" s="1"/>
  <c r="AA77" i="73"/>
  <c r="Y77" i="73"/>
  <c r="W77" i="73"/>
  <c r="U77" i="73"/>
  <c r="S77" i="73"/>
  <c r="Q77" i="73"/>
  <c r="O77" i="73"/>
  <c r="M77" i="73"/>
  <c r="K77" i="73"/>
  <c r="I77" i="73"/>
  <c r="G77" i="73"/>
  <c r="E77" i="73"/>
  <c r="AA76" i="73"/>
  <c r="Y76" i="73"/>
  <c r="W76" i="73"/>
  <c r="S76" i="73"/>
  <c r="Q76" i="73"/>
  <c r="O76" i="73"/>
  <c r="M76" i="73"/>
  <c r="K76" i="73"/>
  <c r="I76" i="73"/>
  <c r="G76" i="73"/>
  <c r="E76" i="73"/>
  <c r="AB76" i="73" s="1"/>
  <c r="AD76" i="73" s="1"/>
  <c r="AB75" i="73"/>
  <c r="AD75" i="73" s="1"/>
  <c r="AA75" i="73"/>
  <c r="Y75" i="73"/>
  <c r="W75" i="73"/>
  <c r="S75" i="73"/>
  <c r="Q75" i="73"/>
  <c r="O75" i="73"/>
  <c r="M75" i="73"/>
  <c r="K75" i="73"/>
  <c r="I75" i="73"/>
  <c r="G75" i="73"/>
  <c r="E75" i="73"/>
  <c r="E74" i="73"/>
  <c r="B74" i="73"/>
  <c r="AA73" i="73"/>
  <c r="Y73" i="73"/>
  <c r="W73" i="73"/>
  <c r="S73" i="73"/>
  <c r="Q73" i="73"/>
  <c r="O73" i="73"/>
  <c r="M73" i="73"/>
  <c r="K73" i="73"/>
  <c r="I73" i="73"/>
  <c r="G73" i="73"/>
  <c r="E73" i="73"/>
  <c r="AB73" i="73" s="1"/>
  <c r="AD73" i="73" s="1"/>
  <c r="AA72" i="73"/>
  <c r="Y72" i="73"/>
  <c r="W72" i="73"/>
  <c r="S72" i="73"/>
  <c r="Q72" i="73"/>
  <c r="O72" i="73"/>
  <c r="M72" i="73"/>
  <c r="K72" i="73"/>
  <c r="I72" i="73"/>
  <c r="G72" i="73"/>
  <c r="E72" i="73"/>
  <c r="AB72" i="73" s="1"/>
  <c r="AD72" i="73" s="1"/>
  <c r="AA71" i="73"/>
  <c r="Y71" i="73"/>
  <c r="W71" i="73"/>
  <c r="S71" i="73"/>
  <c r="Q71" i="73"/>
  <c r="O71" i="73"/>
  <c r="M71" i="73"/>
  <c r="K71" i="73"/>
  <c r="I71" i="73"/>
  <c r="G71" i="73"/>
  <c r="E71" i="73"/>
  <c r="AB71" i="73" s="1"/>
  <c r="AD71" i="73" s="1"/>
  <c r="AA70" i="73"/>
  <c r="Y70" i="73"/>
  <c r="W70" i="73"/>
  <c r="S70" i="73"/>
  <c r="Q70" i="73"/>
  <c r="O70" i="73"/>
  <c r="M70" i="73"/>
  <c r="K70" i="73"/>
  <c r="I70" i="73"/>
  <c r="G70" i="73"/>
  <c r="E70" i="73"/>
  <c r="AB70" i="73" s="1"/>
  <c r="AD70" i="73" s="1"/>
  <c r="AA69" i="73"/>
  <c r="Y69" i="73"/>
  <c r="W69" i="73"/>
  <c r="S69" i="73"/>
  <c r="Q69" i="73"/>
  <c r="O69" i="73"/>
  <c r="M69" i="73"/>
  <c r="K69" i="73"/>
  <c r="I69" i="73"/>
  <c r="G69" i="73"/>
  <c r="E69" i="73"/>
  <c r="AB69" i="73" s="1"/>
  <c r="AD69" i="73" s="1"/>
  <c r="AA68" i="73"/>
  <c r="Y68" i="73"/>
  <c r="W68" i="73"/>
  <c r="S68" i="73"/>
  <c r="Q68" i="73"/>
  <c r="O68" i="73"/>
  <c r="M68" i="73"/>
  <c r="K68" i="73"/>
  <c r="I68" i="73"/>
  <c r="G68" i="73"/>
  <c r="E68" i="73"/>
  <c r="AB68" i="73" s="1"/>
  <c r="AD68" i="73" s="1"/>
  <c r="AA67" i="73"/>
  <c r="Y67" i="73"/>
  <c r="W67" i="73"/>
  <c r="S67" i="73"/>
  <c r="Q67" i="73"/>
  <c r="O67" i="73"/>
  <c r="M67" i="73"/>
  <c r="K67" i="73"/>
  <c r="I67" i="73"/>
  <c r="G67" i="73"/>
  <c r="E67" i="73"/>
  <c r="AB67" i="73" s="1"/>
  <c r="AD67" i="73" s="1"/>
  <c r="AA66" i="73"/>
  <c r="Y66" i="73"/>
  <c r="W66" i="73"/>
  <c r="S66" i="73"/>
  <c r="Q66" i="73"/>
  <c r="O66" i="73"/>
  <c r="M66" i="73"/>
  <c r="K66" i="73"/>
  <c r="I66" i="73"/>
  <c r="G66" i="73"/>
  <c r="E66" i="73"/>
  <c r="AB66" i="73" s="1"/>
  <c r="AD66" i="73" s="1"/>
  <c r="E65" i="73"/>
  <c r="B65" i="73"/>
  <c r="AA64" i="73"/>
  <c r="Y64" i="73"/>
  <c r="W64" i="73"/>
  <c r="S64" i="73"/>
  <c r="Q64" i="73"/>
  <c r="O64" i="73"/>
  <c r="M64" i="73"/>
  <c r="K64" i="73"/>
  <c r="I64" i="73"/>
  <c r="G64" i="73"/>
  <c r="E64" i="73"/>
  <c r="AB64" i="73" s="1"/>
  <c r="AD64" i="73" s="1"/>
  <c r="AA63" i="73"/>
  <c r="Y63" i="73"/>
  <c r="W63" i="73"/>
  <c r="S63" i="73"/>
  <c r="Q63" i="73"/>
  <c r="O63" i="73"/>
  <c r="M63" i="73"/>
  <c r="K63" i="73"/>
  <c r="I63" i="73"/>
  <c r="G63" i="73"/>
  <c r="E63" i="73"/>
  <c r="AB63" i="73" s="1"/>
  <c r="AD63" i="73" s="1"/>
  <c r="AA62" i="73"/>
  <c r="Y62" i="73"/>
  <c r="W62" i="73"/>
  <c r="S62" i="73"/>
  <c r="Q62" i="73"/>
  <c r="O62" i="73"/>
  <c r="M62" i="73"/>
  <c r="K62" i="73"/>
  <c r="I62" i="73"/>
  <c r="G62" i="73"/>
  <c r="E62" i="73"/>
  <c r="AB62" i="73" s="1"/>
  <c r="AD62" i="73" s="1"/>
  <c r="AA61" i="73"/>
  <c r="Y61" i="73"/>
  <c r="W61" i="73"/>
  <c r="S61" i="73"/>
  <c r="Q61" i="73"/>
  <c r="O61" i="73"/>
  <c r="M61" i="73"/>
  <c r="K61" i="73"/>
  <c r="I61" i="73"/>
  <c r="G61" i="73"/>
  <c r="E61" i="73"/>
  <c r="AB61" i="73" s="1"/>
  <c r="AD61" i="73" s="1"/>
  <c r="E60" i="73"/>
  <c r="B60" i="73"/>
  <c r="E59" i="73"/>
  <c r="E58" i="73"/>
  <c r="E57" i="73"/>
  <c r="B57" i="73"/>
  <c r="E56" i="73"/>
  <c r="E55" i="73"/>
  <c r="B55" i="73"/>
  <c r="E54" i="73"/>
  <c r="B54" i="73"/>
  <c r="E53" i="73"/>
  <c r="B53" i="73"/>
  <c r="E52" i="73"/>
  <c r="B52" i="73"/>
  <c r="E51" i="73"/>
  <c r="B51" i="73"/>
  <c r="AB50" i="73"/>
  <c r="AD50" i="73" s="1"/>
  <c r="AA50" i="73"/>
  <c r="Y50" i="73"/>
  <c r="S50" i="73"/>
  <c r="Q50" i="73"/>
  <c r="O50" i="73"/>
  <c r="M50" i="73"/>
  <c r="K50" i="73"/>
  <c r="I50" i="73"/>
  <c r="G50" i="73"/>
  <c r="E50" i="73"/>
  <c r="AA49" i="73"/>
  <c r="Y49" i="73"/>
  <c r="W49" i="73"/>
  <c r="U49" i="73"/>
  <c r="S49" i="73"/>
  <c r="Q49" i="73"/>
  <c r="O49" i="73"/>
  <c r="M49" i="73"/>
  <c r="K49" i="73"/>
  <c r="I49" i="73"/>
  <c r="G49" i="73"/>
  <c r="E49" i="73"/>
  <c r="AB49" i="73" s="1"/>
  <c r="AD49" i="73" s="1"/>
  <c r="AA48" i="73"/>
  <c r="Y48" i="73"/>
  <c r="W48" i="73"/>
  <c r="U48" i="73"/>
  <c r="S48" i="73"/>
  <c r="Q48" i="73"/>
  <c r="O48" i="73"/>
  <c r="M48" i="73"/>
  <c r="K48" i="73"/>
  <c r="I48" i="73"/>
  <c r="G48" i="73"/>
  <c r="E48" i="73"/>
  <c r="AB48" i="73" s="1"/>
  <c r="AD48" i="73" s="1"/>
  <c r="E47" i="73"/>
  <c r="B47" i="73"/>
  <c r="AB46" i="73"/>
  <c r="AD46" i="73" s="1"/>
  <c r="AA46" i="73"/>
  <c r="Y46" i="73"/>
  <c r="W46" i="73"/>
  <c r="U46" i="73"/>
  <c r="S46" i="73"/>
  <c r="Q46" i="73"/>
  <c r="O46" i="73"/>
  <c r="M46" i="73"/>
  <c r="K46" i="73"/>
  <c r="I46" i="73"/>
  <c r="G46" i="73"/>
  <c r="E46" i="73"/>
  <c r="AB45" i="73"/>
  <c r="AD45" i="73" s="1"/>
  <c r="AA45" i="73"/>
  <c r="Y45" i="73"/>
  <c r="W45" i="73"/>
  <c r="U45" i="73"/>
  <c r="S45" i="73"/>
  <c r="Q45" i="73"/>
  <c r="O45" i="73"/>
  <c r="M45" i="73"/>
  <c r="K45" i="73"/>
  <c r="I45" i="73"/>
  <c r="G45" i="73"/>
  <c r="E45" i="73"/>
  <c r="E44" i="73"/>
  <c r="B44" i="73"/>
  <c r="AB43" i="73"/>
  <c r="AD43" i="73" s="1"/>
  <c r="AA43" i="73"/>
  <c r="Y43" i="73"/>
  <c r="W43" i="73"/>
  <c r="U43" i="73"/>
  <c r="S43" i="73"/>
  <c r="Q43" i="73"/>
  <c r="O43" i="73"/>
  <c r="M43" i="73"/>
  <c r="K43" i="73"/>
  <c r="I43" i="73"/>
  <c r="G43" i="73"/>
  <c r="E43" i="73"/>
  <c r="E42" i="73"/>
  <c r="B42" i="73"/>
  <c r="AA41" i="73"/>
  <c r="Y41" i="73"/>
  <c r="S41" i="73"/>
  <c r="Q41" i="73"/>
  <c r="O41" i="73"/>
  <c r="M41" i="73"/>
  <c r="K41" i="73"/>
  <c r="I41" i="73"/>
  <c r="G41" i="73"/>
  <c r="E41" i="73"/>
  <c r="AB41" i="73" s="1"/>
  <c r="AD41" i="73" s="1"/>
  <c r="E40" i="73"/>
  <c r="E39" i="73"/>
  <c r="B39" i="73"/>
  <c r="E38" i="73"/>
  <c r="B38" i="73"/>
  <c r="E37" i="73"/>
  <c r="B37" i="73"/>
  <c r="E36" i="73"/>
  <c r="E35" i="73"/>
  <c r="B35" i="73"/>
  <c r="E34" i="73"/>
  <c r="E33" i="73"/>
  <c r="B33" i="73"/>
  <c r="E32" i="73"/>
  <c r="B32" i="73"/>
  <c r="E31" i="73"/>
  <c r="B31" i="73"/>
  <c r="E30" i="73"/>
  <c r="B30" i="73"/>
  <c r="E29" i="73"/>
  <c r="B29" i="73"/>
  <c r="E28" i="73"/>
  <c r="B28" i="73"/>
  <c r="E27" i="73"/>
  <c r="B27" i="73"/>
  <c r="E26" i="73"/>
  <c r="B26" i="73"/>
  <c r="E25" i="73"/>
  <c r="B25" i="73"/>
  <c r="E24" i="73"/>
  <c r="B24" i="73"/>
  <c r="E23" i="73"/>
  <c r="B23" i="73"/>
  <c r="E22" i="73"/>
  <c r="B22" i="73"/>
  <c r="E21" i="73"/>
  <c r="B21" i="73"/>
  <c r="E20" i="73"/>
  <c r="B20" i="73"/>
  <c r="E19" i="73"/>
  <c r="B19" i="73"/>
  <c r="E18" i="73"/>
  <c r="B18" i="73"/>
  <c r="E17" i="73"/>
  <c r="E16" i="73"/>
  <c r="B16" i="73"/>
  <c r="E15" i="73"/>
  <c r="B15" i="73"/>
  <c r="E14" i="73"/>
  <c r="B14" i="73"/>
  <c r="E13" i="73"/>
  <c r="B13" i="73"/>
  <c r="C12" i="73"/>
  <c r="D11" i="73"/>
  <c r="C11" i="73"/>
  <c r="B6" i="73"/>
  <c r="B4" i="73"/>
  <c r="AC14" i="15"/>
  <c r="C24" i="75"/>
  <c r="C53" i="74"/>
  <c r="C14" i="75"/>
  <c r="C53" i="73"/>
  <c r="C57" i="75"/>
  <c r="C52" i="75"/>
  <c r="C31" i="75"/>
  <c r="C36" i="73"/>
  <c r="C16" i="74"/>
  <c r="C60" i="75"/>
  <c r="C13" i="74"/>
  <c r="C22" i="75"/>
  <c r="C55" i="75"/>
  <c r="C35" i="75"/>
  <c r="C25" i="75"/>
  <c r="C29" i="75"/>
  <c r="C38" i="75"/>
  <c r="C14" i="74"/>
  <c r="C18" i="74"/>
  <c r="C13" i="75"/>
  <c r="C28" i="75"/>
  <c r="C32" i="75"/>
  <c r="C65" i="75"/>
  <c r="C18" i="75"/>
  <c r="C21" i="75"/>
  <c r="C16" i="75"/>
  <c r="C37" i="75"/>
  <c r="C20" i="75"/>
  <c r="C38" i="74"/>
  <c r="C27" i="75"/>
  <c r="C29" i="74"/>
  <c r="C36" i="75"/>
  <c r="C47" i="75"/>
  <c r="C26" i="75"/>
  <c r="C54" i="75"/>
  <c r="C74" i="75"/>
  <c r="C57" i="74"/>
  <c r="C15" i="75"/>
  <c r="C51" i="75"/>
  <c r="C20" i="73"/>
  <c r="C42" i="75"/>
  <c r="C22" i="74"/>
  <c r="C44" i="75"/>
  <c r="C53" i="75"/>
  <c r="C26" i="74"/>
  <c r="C30" i="75"/>
  <c r="C39" i="75"/>
  <c r="C31" i="74"/>
  <c r="C33" i="75"/>
  <c r="C56" i="75"/>
  <c r="C19" i="75"/>
  <c r="P18" i="15" l="1"/>
  <c r="L18" i="15"/>
  <c r="X18" i="15"/>
  <c r="AD17" i="75"/>
  <c r="AF17" i="75" s="1"/>
  <c r="O17" i="75"/>
  <c r="Y17" i="75"/>
  <c r="S17" i="75"/>
  <c r="M17" i="75"/>
  <c r="I17" i="75"/>
  <c r="G17" i="75"/>
  <c r="K17" i="75"/>
  <c r="U17" i="75"/>
  <c r="D42" i="75"/>
  <c r="U42" i="75" s="1"/>
  <c r="D52" i="75"/>
  <c r="U52" i="75" s="1"/>
  <c r="D65" i="75"/>
  <c r="U65" i="75" s="1"/>
  <c r="D36" i="75"/>
  <c r="U36" i="75" s="1"/>
  <c r="D27" i="75"/>
  <c r="U27" i="75" s="1"/>
  <c r="D21" i="75"/>
  <c r="U21" i="75" s="1"/>
  <c r="D22" i="75"/>
  <c r="U22" i="75" s="1"/>
  <c r="D47" i="75"/>
  <c r="U47" i="75" s="1"/>
  <c r="D74" i="75"/>
  <c r="U74" i="75" s="1"/>
  <c r="D30" i="75"/>
  <c r="U30" i="75" s="1"/>
  <c r="D29" i="75"/>
  <c r="U29" i="75" s="1"/>
  <c r="D39" i="75"/>
  <c r="U39" i="75" s="1"/>
  <c r="D33" i="75"/>
  <c r="U33" i="75" s="1"/>
  <c r="D51" i="75"/>
  <c r="U51" i="75" s="1"/>
  <c r="D25" i="75"/>
  <c r="U25" i="75" s="1"/>
  <c r="D38" i="75"/>
  <c r="U38" i="75" s="1"/>
  <c r="D54" i="75"/>
  <c r="U54" i="75" s="1"/>
  <c r="D35" i="75"/>
  <c r="U35" i="75" s="1"/>
  <c r="D19" i="75"/>
  <c r="U19" i="75" s="1"/>
  <c r="D57" i="75"/>
  <c r="U57" i="75" s="1"/>
  <c r="D53" i="75"/>
  <c r="U53" i="75" s="1"/>
  <c r="D32" i="75"/>
  <c r="U32" i="75" s="1"/>
  <c r="D14" i="75"/>
  <c r="U14" i="75" s="1"/>
  <c r="D20" i="75"/>
  <c r="U20" i="75" s="1"/>
  <c r="D60" i="75"/>
  <c r="U60" i="75" s="1"/>
  <c r="D28" i="75"/>
  <c r="U28" i="75" s="1"/>
  <c r="D31" i="75"/>
  <c r="U31" i="75" s="1"/>
  <c r="D15" i="75"/>
  <c r="U15" i="75" s="1"/>
  <c r="D56" i="75"/>
  <c r="U56" i="75" s="1"/>
  <c r="D26" i="75"/>
  <c r="U26" i="75" s="1"/>
  <c r="D55" i="75"/>
  <c r="U55" i="75" s="1"/>
  <c r="D18" i="75"/>
  <c r="U18" i="75" s="1"/>
  <c r="D13" i="75"/>
  <c r="U13" i="75" s="1"/>
  <c r="D16" i="75"/>
  <c r="U16" i="75" s="1"/>
  <c r="D24" i="75"/>
  <c r="D37" i="75"/>
  <c r="U37" i="75" s="1"/>
  <c r="D44" i="75"/>
  <c r="U44" i="75" s="1"/>
  <c r="O59" i="75"/>
  <c r="M59" i="75"/>
  <c r="AD59" i="75"/>
  <c r="AF59" i="75" s="1"/>
  <c r="K59" i="75"/>
  <c r="Y59" i="75"/>
  <c r="AC59" i="75"/>
  <c r="AA59" i="75"/>
  <c r="Q59" i="75"/>
  <c r="S59" i="75"/>
  <c r="I59" i="75"/>
  <c r="G59" i="75"/>
  <c r="AC34" i="75"/>
  <c r="K34" i="75"/>
  <c r="W34" i="75"/>
  <c r="O34" i="75"/>
  <c r="M34" i="75"/>
  <c r="I34" i="75"/>
  <c r="Y34" i="75"/>
  <c r="AA34" i="75"/>
  <c r="S34" i="75"/>
  <c r="AD34" i="75"/>
  <c r="AF34" i="75" s="1"/>
  <c r="Q34" i="75"/>
  <c r="G34" i="75"/>
  <c r="Y40" i="75"/>
  <c r="G40" i="75"/>
  <c r="W40" i="75"/>
  <c r="O40" i="75"/>
  <c r="AC40" i="75"/>
  <c r="AA40" i="75"/>
  <c r="S40" i="75"/>
  <c r="Q40" i="75"/>
  <c r="K40" i="75"/>
  <c r="I40" i="75"/>
  <c r="AD40" i="75"/>
  <c r="AF40" i="75" s="1"/>
  <c r="M40" i="75"/>
  <c r="AD23" i="75"/>
  <c r="AF23" i="75" s="1"/>
  <c r="M23" i="75"/>
  <c r="Y23" i="75"/>
  <c r="G23" i="75"/>
  <c r="Q23" i="75"/>
  <c r="O23" i="75"/>
  <c r="K23" i="75"/>
  <c r="AA23" i="75"/>
  <c r="I23" i="75"/>
  <c r="W23" i="75"/>
  <c r="S23" i="75"/>
  <c r="AC23" i="75"/>
  <c r="E83" i="74"/>
  <c r="D16" i="74"/>
  <c r="M16" i="74" s="1"/>
  <c r="D26" i="74"/>
  <c r="M26" i="74" s="1"/>
  <c r="D38" i="74"/>
  <c r="M38" i="74" s="1"/>
  <c r="D13" i="74"/>
  <c r="D14" i="74"/>
  <c r="D57" i="74"/>
  <c r="D22" i="74"/>
  <c r="M22" i="74" s="1"/>
  <c r="D18" i="74"/>
  <c r="M18" i="74" s="1"/>
  <c r="D29" i="74"/>
  <c r="M29" i="74" s="1"/>
  <c r="D31" i="74"/>
  <c r="M31" i="74" s="1"/>
  <c r="D53" i="74"/>
  <c r="D58" i="74"/>
  <c r="D59" i="74"/>
  <c r="D34" i="74"/>
  <c r="M34" i="74" s="1"/>
  <c r="D17" i="74"/>
  <c r="M17" i="74" s="1"/>
  <c r="D40" i="74"/>
  <c r="D53" i="73"/>
  <c r="D36" i="73"/>
  <c r="D20" i="73"/>
  <c r="D58" i="73"/>
  <c r="D59" i="73"/>
  <c r="D40" i="73"/>
  <c r="D17" i="73"/>
  <c r="D34" i="73"/>
  <c r="E82" i="73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37" i="68"/>
  <c r="E38" i="68"/>
  <c r="E39" i="68"/>
  <c r="E40" i="68"/>
  <c r="E41" i="68"/>
  <c r="E42" i="68"/>
  <c r="E43" i="68"/>
  <c r="E44" i="68"/>
  <c r="E45" i="68"/>
  <c r="E46" i="68"/>
  <c r="E47" i="68"/>
  <c r="E48" i="68"/>
  <c r="E49" i="68"/>
  <c r="E50" i="68"/>
  <c r="E51" i="68"/>
  <c r="E52" i="68"/>
  <c r="E53" i="68"/>
  <c r="E54" i="68"/>
  <c r="E55" i="68"/>
  <c r="E56" i="68"/>
  <c r="E57" i="68"/>
  <c r="E58" i="68"/>
  <c r="E59" i="68"/>
  <c r="E60" i="68"/>
  <c r="E61" i="68"/>
  <c r="E62" i="68"/>
  <c r="E63" i="68"/>
  <c r="E64" i="68"/>
  <c r="E65" i="68"/>
  <c r="E66" i="68"/>
  <c r="E67" i="68"/>
  <c r="E68" i="68"/>
  <c r="E69" i="68"/>
  <c r="E70" i="68"/>
  <c r="E71" i="68"/>
  <c r="E72" i="68"/>
  <c r="E73" i="68"/>
  <c r="E74" i="68"/>
  <c r="E75" i="68"/>
  <c r="E76" i="68"/>
  <c r="E77" i="68"/>
  <c r="E78" i="68"/>
  <c r="E79" i="68"/>
  <c r="E80" i="68"/>
  <c r="E13" i="68"/>
  <c r="E30" i="67"/>
  <c r="E44" i="67"/>
  <c r="E13" i="67"/>
  <c r="C60" i="74"/>
  <c r="C47" i="73"/>
  <c r="C16" i="73"/>
  <c r="C23" i="74"/>
  <c r="C27" i="73"/>
  <c r="C52" i="74"/>
  <c r="C21" i="73"/>
  <c r="C60" i="73"/>
  <c r="C31" i="73"/>
  <c r="C37" i="74"/>
  <c r="C25" i="73"/>
  <c r="C33" i="74"/>
  <c r="C55" i="74"/>
  <c r="C24" i="74"/>
  <c r="C30" i="73"/>
  <c r="C54" i="74"/>
  <c r="C57" i="73"/>
  <c r="C51" i="73"/>
  <c r="C20" i="74"/>
  <c r="C25" i="74"/>
  <c r="C28" i="73"/>
  <c r="C44" i="73"/>
  <c r="C23" i="73"/>
  <c r="C24" i="73"/>
  <c r="C29" i="73"/>
  <c r="C32" i="74"/>
  <c r="C56" i="73"/>
  <c r="C38" i="73"/>
  <c r="C54" i="73"/>
  <c r="C35" i="73"/>
  <c r="C36" i="74"/>
  <c r="C19" i="73"/>
  <c r="C47" i="74"/>
  <c r="C28" i="74"/>
  <c r="C27" i="74"/>
  <c r="C42" i="73"/>
  <c r="C33" i="73"/>
  <c r="C65" i="73"/>
  <c r="C13" i="73"/>
  <c r="C74" i="74"/>
  <c r="C26" i="73"/>
  <c r="C74" i="73"/>
  <c r="C30" i="74"/>
  <c r="C14" i="73"/>
  <c r="C65" i="74"/>
  <c r="C35" i="74"/>
  <c r="C52" i="73"/>
  <c r="C32" i="73"/>
  <c r="C44" i="74"/>
  <c r="C21" i="74"/>
  <c r="C42" i="74"/>
  <c r="C39" i="74"/>
  <c r="C15" i="74"/>
  <c r="C56" i="74"/>
  <c r="C37" i="73"/>
  <c r="C19" i="74"/>
  <c r="C18" i="73"/>
  <c r="C15" i="73"/>
  <c r="C55" i="73"/>
  <c r="C39" i="73"/>
  <c r="C22" i="73"/>
  <c r="C51" i="74"/>
  <c r="U24" i="75" l="1"/>
  <c r="U85" i="75" s="1"/>
  <c r="U16" i="15" s="1"/>
  <c r="AD24" i="75"/>
  <c r="AF24" i="75" s="1"/>
  <c r="Y18" i="75"/>
  <c r="G18" i="75"/>
  <c r="W18" i="75"/>
  <c r="S18" i="75"/>
  <c r="Q18" i="75"/>
  <c r="AD18" i="75"/>
  <c r="AF18" i="75" s="1"/>
  <c r="K18" i="75"/>
  <c r="AA18" i="75"/>
  <c r="O18" i="75"/>
  <c r="AC18" i="75"/>
  <c r="M18" i="75"/>
  <c r="I18" i="75"/>
  <c r="S20" i="75"/>
  <c r="AA20" i="75"/>
  <c r="G20" i="75"/>
  <c r="Y20" i="75"/>
  <c r="W20" i="75"/>
  <c r="M20" i="75"/>
  <c r="O20" i="75"/>
  <c r="K20" i="75"/>
  <c r="AC20" i="75"/>
  <c r="I20" i="75"/>
  <c r="AD20" i="75"/>
  <c r="AF20" i="75" s="1"/>
  <c r="Q20" i="75"/>
  <c r="Y38" i="75"/>
  <c r="G38" i="75"/>
  <c r="W38" i="75"/>
  <c r="O38" i="75"/>
  <c r="S38" i="75"/>
  <c r="Q38" i="75"/>
  <c r="M38" i="75"/>
  <c r="K38" i="75"/>
  <c r="AD38" i="75"/>
  <c r="AF38" i="75" s="1"/>
  <c r="AA38" i="75"/>
  <c r="I38" i="75"/>
  <c r="AC38" i="75"/>
  <c r="Y47" i="75"/>
  <c r="G47" i="75"/>
  <c r="W47" i="75"/>
  <c r="S47" i="75"/>
  <c r="AD47" i="75"/>
  <c r="AF47" i="75" s="1"/>
  <c r="M47" i="75"/>
  <c r="AA47" i="75"/>
  <c r="Q47" i="75"/>
  <c r="O47" i="75"/>
  <c r="K47" i="75"/>
  <c r="AC47" i="75"/>
  <c r="I47" i="75"/>
  <c r="Y55" i="75"/>
  <c r="S55" i="75"/>
  <c r="Q55" i="75"/>
  <c r="AD55" i="75"/>
  <c r="AF55" i="75" s="1"/>
  <c r="K55" i="75"/>
  <c r="G55" i="75"/>
  <c r="AC55" i="75"/>
  <c r="O55" i="75"/>
  <c r="M55" i="75"/>
  <c r="I55" i="75"/>
  <c r="AA55" i="75"/>
  <c r="AD14" i="75"/>
  <c r="AF14" i="75" s="1"/>
  <c r="M14" i="75"/>
  <c r="AA14" i="75"/>
  <c r="I14" i="75"/>
  <c r="S14" i="75"/>
  <c r="O14" i="75"/>
  <c r="W14" i="75"/>
  <c r="K14" i="75"/>
  <c r="G14" i="75"/>
  <c r="AC14" i="75"/>
  <c r="Y14" i="75"/>
  <c r="Q14" i="75"/>
  <c r="AA25" i="75"/>
  <c r="I25" i="75"/>
  <c r="S25" i="75"/>
  <c r="K25" i="75"/>
  <c r="G25" i="75"/>
  <c r="AD25" i="75"/>
  <c r="AF25" i="75" s="1"/>
  <c r="AC25" i="75"/>
  <c r="Q25" i="75"/>
  <c r="O25" i="75"/>
  <c r="Y25" i="75"/>
  <c r="M25" i="75"/>
  <c r="W25" i="75"/>
  <c r="O22" i="75"/>
  <c r="AA22" i="75"/>
  <c r="AD22" i="75"/>
  <c r="AF22" i="75" s="1"/>
  <c r="I22" i="75"/>
  <c r="AC22" i="75"/>
  <c r="G22" i="75"/>
  <c r="Y22" i="75"/>
  <c r="Q22" i="75"/>
  <c r="W22" i="75"/>
  <c r="M22" i="75"/>
  <c r="S22" i="75"/>
  <c r="K22" i="75"/>
  <c r="Y26" i="75"/>
  <c r="G26" i="75"/>
  <c r="Q26" i="75"/>
  <c r="S26" i="75"/>
  <c r="O26" i="75"/>
  <c r="M26" i="75"/>
  <c r="AC26" i="75"/>
  <c r="W26" i="75"/>
  <c r="K26" i="75"/>
  <c r="AD26" i="75"/>
  <c r="AF26" i="75" s="1"/>
  <c r="AA26" i="75"/>
  <c r="I26" i="75"/>
  <c r="AC32" i="75"/>
  <c r="K32" i="75"/>
  <c r="W32" i="75"/>
  <c r="Q32" i="75"/>
  <c r="O32" i="75"/>
  <c r="M32" i="75"/>
  <c r="AA32" i="75"/>
  <c r="S32" i="75"/>
  <c r="AD32" i="75"/>
  <c r="AF32" i="75" s="1"/>
  <c r="Y32" i="75"/>
  <c r="I32" i="75"/>
  <c r="G32" i="75"/>
  <c r="Y51" i="75"/>
  <c r="S51" i="75"/>
  <c r="Q51" i="75"/>
  <c r="AD51" i="75"/>
  <c r="AF51" i="75" s="1"/>
  <c r="K51" i="75"/>
  <c r="AA51" i="75"/>
  <c r="O51" i="75"/>
  <c r="M51" i="75"/>
  <c r="I51" i="75"/>
  <c r="AC51" i="75"/>
  <c r="G51" i="75"/>
  <c r="Q21" i="75"/>
  <c r="AC21" i="75"/>
  <c r="I21" i="75"/>
  <c r="AA21" i="75"/>
  <c r="G21" i="75"/>
  <c r="Y21" i="75"/>
  <c r="O21" i="75"/>
  <c r="M21" i="75"/>
  <c r="W21" i="75"/>
  <c r="K21" i="75"/>
  <c r="S21" i="75"/>
  <c r="AD21" i="75"/>
  <c r="AF21" i="75" s="1"/>
  <c r="AA33" i="75"/>
  <c r="I33" i="75"/>
  <c r="S33" i="75"/>
  <c r="AC33" i="75"/>
  <c r="Y33" i="75"/>
  <c r="W33" i="75"/>
  <c r="M33" i="75"/>
  <c r="O33" i="75"/>
  <c r="K33" i="75"/>
  <c r="G33" i="75"/>
  <c r="AD33" i="75"/>
  <c r="AF33" i="75" s="1"/>
  <c r="Q33" i="75"/>
  <c r="AA15" i="75"/>
  <c r="AD15" i="75"/>
  <c r="AF15" i="75" s="1"/>
  <c r="K15" i="75"/>
  <c r="Y15" i="75"/>
  <c r="G15" i="75"/>
  <c r="Q15" i="75"/>
  <c r="S15" i="75"/>
  <c r="M15" i="75"/>
  <c r="I15" i="75"/>
  <c r="AC15" i="75"/>
  <c r="W15" i="75"/>
  <c r="O15" i="75"/>
  <c r="W39" i="75"/>
  <c r="S39" i="75"/>
  <c r="AD39" i="75"/>
  <c r="AF39" i="75" s="1"/>
  <c r="M39" i="75"/>
  <c r="I39" i="75"/>
  <c r="G39" i="75"/>
  <c r="AC39" i="75"/>
  <c r="AA39" i="75"/>
  <c r="Q39" i="75"/>
  <c r="Y39" i="75"/>
  <c r="O39" i="75"/>
  <c r="K39" i="75"/>
  <c r="AD31" i="75"/>
  <c r="AF31" i="75" s="1"/>
  <c r="M31" i="75"/>
  <c r="Y31" i="75"/>
  <c r="G31" i="75"/>
  <c r="K31" i="75"/>
  <c r="I31" i="75"/>
  <c r="AC31" i="75"/>
  <c r="S31" i="75"/>
  <c r="W31" i="75"/>
  <c r="Q31" i="75"/>
  <c r="O31" i="75"/>
  <c r="AA31" i="75"/>
  <c r="W19" i="75"/>
  <c r="Y19" i="75"/>
  <c r="S19" i="75"/>
  <c r="Q19" i="75"/>
  <c r="AD19" i="75"/>
  <c r="AF19" i="75" s="1"/>
  <c r="K19" i="75"/>
  <c r="O19" i="75"/>
  <c r="AC19" i="75"/>
  <c r="AA19" i="75"/>
  <c r="M19" i="75"/>
  <c r="I19" i="75"/>
  <c r="G19" i="75"/>
  <c r="AA65" i="75"/>
  <c r="G65" i="75"/>
  <c r="Y65" i="75"/>
  <c r="S65" i="75"/>
  <c r="M65" i="75"/>
  <c r="AC65" i="75"/>
  <c r="Q65" i="75"/>
  <c r="O65" i="75"/>
  <c r="K65" i="75"/>
  <c r="AD65" i="75"/>
  <c r="AF65" i="75" s="1"/>
  <c r="I65" i="75"/>
  <c r="AA56" i="75"/>
  <c r="G56" i="75"/>
  <c r="Y56" i="75"/>
  <c r="S56" i="75"/>
  <c r="M56" i="75"/>
  <c r="AD56" i="75"/>
  <c r="AF56" i="75" s="1"/>
  <c r="AC56" i="75"/>
  <c r="O56" i="75"/>
  <c r="Q56" i="75"/>
  <c r="K56" i="75"/>
  <c r="I56" i="75"/>
  <c r="W27" i="75"/>
  <c r="O27" i="75"/>
  <c r="Y27" i="75"/>
  <c r="S27" i="75"/>
  <c r="Q27" i="75"/>
  <c r="AD27" i="75"/>
  <c r="AF27" i="75" s="1"/>
  <c r="I27" i="75"/>
  <c r="M27" i="75"/>
  <c r="AC27" i="75"/>
  <c r="AA27" i="75"/>
  <c r="K27" i="75"/>
  <c r="G27" i="75"/>
  <c r="AA57" i="75"/>
  <c r="G57" i="75"/>
  <c r="Y57" i="75"/>
  <c r="S57" i="75"/>
  <c r="M57" i="75"/>
  <c r="AD57" i="75"/>
  <c r="AF57" i="75" s="1"/>
  <c r="AC57" i="75"/>
  <c r="Q57" i="75"/>
  <c r="K57" i="75"/>
  <c r="I57" i="75"/>
  <c r="O57" i="75"/>
  <c r="AC36" i="75"/>
  <c r="K36" i="75"/>
  <c r="AA36" i="75"/>
  <c r="I36" i="75"/>
  <c r="S36" i="75"/>
  <c r="Q36" i="75"/>
  <c r="O36" i="75"/>
  <c r="M36" i="75"/>
  <c r="AD36" i="75"/>
  <c r="AF36" i="75" s="1"/>
  <c r="Y36" i="75"/>
  <c r="G36" i="75"/>
  <c r="W36" i="75"/>
  <c r="AC24" i="75"/>
  <c r="K24" i="75"/>
  <c r="W24" i="75"/>
  <c r="Y24" i="75"/>
  <c r="S24" i="75"/>
  <c r="Q24" i="75"/>
  <c r="I24" i="75"/>
  <c r="M24" i="75"/>
  <c r="O24" i="75"/>
  <c r="G24" i="75"/>
  <c r="AA24" i="75"/>
  <c r="Q29" i="75"/>
  <c r="AC29" i="75"/>
  <c r="K29" i="75"/>
  <c r="S29" i="75"/>
  <c r="O29" i="75"/>
  <c r="M29" i="75"/>
  <c r="AA29" i="75"/>
  <c r="Y29" i="75"/>
  <c r="W29" i="75"/>
  <c r="I29" i="75"/>
  <c r="G29" i="75"/>
  <c r="AD29" i="75"/>
  <c r="AF29" i="75" s="1"/>
  <c r="Y16" i="75"/>
  <c r="G16" i="75"/>
  <c r="M16" i="75"/>
  <c r="AC16" i="75"/>
  <c r="I16" i="75"/>
  <c r="S16" i="75"/>
  <c r="AD16" i="75"/>
  <c r="AF16" i="75" s="1"/>
  <c r="AA16" i="75"/>
  <c r="O16" i="75"/>
  <c r="W16" i="75"/>
  <c r="Q16" i="75"/>
  <c r="K16" i="75"/>
  <c r="S28" i="75"/>
  <c r="AD28" i="75"/>
  <c r="AF28" i="75" s="1"/>
  <c r="M28" i="75"/>
  <c r="I28" i="75"/>
  <c r="AC28" i="75"/>
  <c r="G28" i="75"/>
  <c r="AA28" i="75"/>
  <c r="Q28" i="75"/>
  <c r="W28" i="75"/>
  <c r="O28" i="75"/>
  <c r="K28" i="75"/>
  <c r="Y28" i="75"/>
  <c r="AC35" i="75"/>
  <c r="AA35" i="75"/>
  <c r="I35" i="75"/>
  <c r="S35" i="75"/>
  <c r="Y35" i="75"/>
  <c r="W35" i="75"/>
  <c r="Q35" i="75"/>
  <c r="K35" i="75"/>
  <c r="AD35" i="75"/>
  <c r="AF35" i="75" s="1"/>
  <c r="O35" i="75"/>
  <c r="M35" i="75"/>
  <c r="G35" i="75"/>
  <c r="O30" i="75"/>
  <c r="AA30" i="75"/>
  <c r="I30" i="75"/>
  <c r="Y30" i="75"/>
  <c r="W30" i="75"/>
  <c r="S30" i="75"/>
  <c r="K30" i="75"/>
  <c r="AC30" i="75"/>
  <c r="Q30" i="75"/>
  <c r="AD30" i="75"/>
  <c r="AF30" i="75" s="1"/>
  <c r="M30" i="75"/>
  <c r="G30" i="75"/>
  <c r="Y52" i="75"/>
  <c r="S52" i="75"/>
  <c r="Q52" i="75"/>
  <c r="AD52" i="75"/>
  <c r="AF52" i="75" s="1"/>
  <c r="K52" i="75"/>
  <c r="O52" i="75"/>
  <c r="M52" i="75"/>
  <c r="I52" i="75"/>
  <c r="G52" i="75"/>
  <c r="AC52" i="75"/>
  <c r="AA52" i="75"/>
  <c r="Q44" i="75"/>
  <c r="O44" i="75"/>
  <c r="AD44" i="75"/>
  <c r="AF44" i="75" s="1"/>
  <c r="M44" i="75"/>
  <c r="Y44" i="75"/>
  <c r="G44" i="75"/>
  <c r="I44" i="75"/>
  <c r="AC44" i="75"/>
  <c r="W44" i="75"/>
  <c r="K44" i="75"/>
  <c r="AA44" i="75"/>
  <c r="S44" i="75"/>
  <c r="Y53" i="75"/>
  <c r="S53" i="75"/>
  <c r="Q53" i="75"/>
  <c r="AD53" i="75"/>
  <c r="AF53" i="75" s="1"/>
  <c r="K53" i="75"/>
  <c r="M53" i="75"/>
  <c r="I53" i="75"/>
  <c r="G53" i="75"/>
  <c r="AC53" i="75"/>
  <c r="O53" i="75"/>
  <c r="AA53" i="75"/>
  <c r="AA37" i="75"/>
  <c r="I37" i="75"/>
  <c r="Y37" i="75"/>
  <c r="G37" i="75"/>
  <c r="Q37" i="75"/>
  <c r="K37" i="75"/>
  <c r="AD37" i="75"/>
  <c r="AF37" i="75" s="1"/>
  <c r="AC37" i="75"/>
  <c r="S37" i="75"/>
  <c r="M37" i="75"/>
  <c r="W37" i="75"/>
  <c r="O37" i="75"/>
  <c r="O13" i="75"/>
  <c r="AC13" i="75"/>
  <c r="K13" i="75"/>
  <c r="W13" i="75"/>
  <c r="Y13" i="75"/>
  <c r="M13" i="75"/>
  <c r="AA13" i="75"/>
  <c r="S13" i="75"/>
  <c r="Q13" i="75"/>
  <c r="I13" i="75"/>
  <c r="AD13" i="75"/>
  <c r="G13" i="75"/>
  <c r="O60" i="75"/>
  <c r="M60" i="75"/>
  <c r="AD60" i="75"/>
  <c r="AF60" i="75" s="1"/>
  <c r="K60" i="75"/>
  <c r="Y60" i="75"/>
  <c r="AC60" i="75"/>
  <c r="AA60" i="75"/>
  <c r="S60" i="75"/>
  <c r="Q60" i="75"/>
  <c r="G60" i="75"/>
  <c r="I60" i="75"/>
  <c r="Y54" i="75"/>
  <c r="S54" i="75"/>
  <c r="Q54" i="75"/>
  <c r="AD54" i="75"/>
  <c r="AF54" i="75" s="1"/>
  <c r="K54" i="75"/>
  <c r="I54" i="75"/>
  <c r="G54" i="75"/>
  <c r="AA54" i="75"/>
  <c r="AC54" i="75"/>
  <c r="O54" i="75"/>
  <c r="M54" i="75"/>
  <c r="AA74" i="75"/>
  <c r="G74" i="75"/>
  <c r="Y74" i="75"/>
  <c r="S74" i="75"/>
  <c r="M74" i="75"/>
  <c r="Q74" i="75"/>
  <c r="O74" i="75"/>
  <c r="K74" i="75"/>
  <c r="I74" i="75"/>
  <c r="AD74" i="75"/>
  <c r="AF74" i="75" s="1"/>
  <c r="AC74" i="75"/>
  <c r="AD42" i="75"/>
  <c r="AF42" i="75" s="1"/>
  <c r="M42" i="75"/>
  <c r="AC42" i="75"/>
  <c r="K42" i="75"/>
  <c r="W42" i="75"/>
  <c r="G42" i="75"/>
  <c r="AA42" i="75"/>
  <c r="Y42" i="75"/>
  <c r="Q42" i="75"/>
  <c r="O42" i="75"/>
  <c r="I42" i="75"/>
  <c r="S42" i="75"/>
  <c r="D24" i="74"/>
  <c r="M24" i="74" s="1"/>
  <c r="D27" i="74"/>
  <c r="M27" i="74" s="1"/>
  <c r="D55" i="74"/>
  <c r="D52" i="74"/>
  <c r="D25" i="74"/>
  <c r="M25" i="74" s="1"/>
  <c r="D60" i="74"/>
  <c r="D19" i="74"/>
  <c r="M19" i="74" s="1"/>
  <c r="D20" i="74"/>
  <c r="M20" i="74" s="1"/>
  <c r="D33" i="74"/>
  <c r="M33" i="74" s="1"/>
  <c r="D15" i="74"/>
  <c r="D23" i="74"/>
  <c r="M23" i="74" s="1"/>
  <c r="D35" i="74"/>
  <c r="M35" i="74" s="1"/>
  <c r="D37" i="74"/>
  <c r="M37" i="74" s="1"/>
  <c r="D28" i="74"/>
  <c r="M28" i="74" s="1"/>
  <c r="D36" i="74"/>
  <c r="M36" i="74" s="1"/>
  <c r="D56" i="74"/>
  <c r="D39" i="74"/>
  <c r="D65" i="74"/>
  <c r="D51" i="74"/>
  <c r="D21" i="74"/>
  <c r="M21" i="74" s="1"/>
  <c r="D32" i="74"/>
  <c r="M32" i="74" s="1"/>
  <c r="D44" i="74"/>
  <c r="D47" i="74"/>
  <c r="D42" i="74"/>
  <c r="D54" i="74"/>
  <c r="D30" i="74"/>
  <c r="M30" i="74" s="1"/>
  <c r="D74" i="74"/>
  <c r="Q59" i="74"/>
  <c r="M59" i="74"/>
  <c r="Y59" i="74"/>
  <c r="G59" i="74"/>
  <c r="S59" i="74"/>
  <c r="K59" i="74"/>
  <c r="I59" i="74"/>
  <c r="AA59" i="74"/>
  <c r="W59" i="74"/>
  <c r="AB59" i="74"/>
  <c r="AD59" i="74" s="1"/>
  <c r="O59" i="74"/>
  <c r="Y53" i="74"/>
  <c r="G53" i="74"/>
  <c r="S53" i="74"/>
  <c r="AA53" i="74"/>
  <c r="I53" i="74"/>
  <c r="M53" i="74"/>
  <c r="K53" i="74"/>
  <c r="W53" i="74"/>
  <c r="Q53" i="74"/>
  <c r="AB53" i="74"/>
  <c r="AD53" i="74" s="1"/>
  <c r="O53" i="74"/>
  <c r="AB16" i="74"/>
  <c r="AD16" i="74" s="1"/>
  <c r="Y16" i="74"/>
  <c r="G16" i="74"/>
  <c r="S16" i="74"/>
  <c r="I16" i="74"/>
  <c r="Q16" i="74"/>
  <c r="U16" i="74"/>
  <c r="O16" i="74"/>
  <c r="K16" i="74"/>
  <c r="AA16" i="74"/>
  <c r="W16" i="74"/>
  <c r="AA40" i="74"/>
  <c r="K40" i="74"/>
  <c r="W40" i="74"/>
  <c r="G40" i="74"/>
  <c r="AB40" i="74"/>
  <c r="AD40" i="74" s="1"/>
  <c r="M40" i="74"/>
  <c r="S40" i="74"/>
  <c r="Q40" i="74"/>
  <c r="O40" i="74"/>
  <c r="Y40" i="74"/>
  <c r="U40" i="74"/>
  <c r="I40" i="74"/>
  <c r="AB18" i="74"/>
  <c r="AD18" i="74" s="1"/>
  <c r="O18" i="74"/>
  <c r="Y18" i="74"/>
  <c r="S18" i="74"/>
  <c r="W18" i="74"/>
  <c r="U18" i="74"/>
  <c r="AA18" i="74"/>
  <c r="Q18" i="74"/>
  <c r="K18" i="74"/>
  <c r="I18" i="74"/>
  <c r="G18" i="74"/>
  <c r="O17" i="74"/>
  <c r="U17" i="74"/>
  <c r="K17" i="74"/>
  <c r="Y17" i="74"/>
  <c r="Q17" i="74"/>
  <c r="I17" i="74"/>
  <c r="AB17" i="74"/>
  <c r="AD17" i="74" s="1"/>
  <c r="G17" i="74"/>
  <c r="AA17" i="74"/>
  <c r="W17" i="74"/>
  <c r="S17" i="74"/>
  <c r="U22" i="74"/>
  <c r="W22" i="74"/>
  <c r="G22" i="74"/>
  <c r="Q22" i="74"/>
  <c r="O22" i="74"/>
  <c r="AB22" i="74"/>
  <c r="AD22" i="74" s="1"/>
  <c r="I22" i="74"/>
  <c r="AA22" i="74"/>
  <c r="Y22" i="74"/>
  <c r="K22" i="74"/>
  <c r="S22" i="74"/>
  <c r="Q34" i="74"/>
  <c r="AB34" i="74"/>
  <c r="AD34" i="74" s="1"/>
  <c r="S34" i="74"/>
  <c r="W34" i="74"/>
  <c r="U34" i="74"/>
  <c r="O34" i="74"/>
  <c r="G34" i="74"/>
  <c r="Y34" i="74"/>
  <c r="K34" i="74"/>
  <c r="I34" i="74"/>
  <c r="AA34" i="74"/>
  <c r="AA57" i="74"/>
  <c r="I57" i="74"/>
  <c r="W57" i="74"/>
  <c r="AB57" i="74"/>
  <c r="AD57" i="74" s="1"/>
  <c r="K57" i="74"/>
  <c r="G57" i="74"/>
  <c r="Q57" i="74"/>
  <c r="O57" i="74"/>
  <c r="Y57" i="74"/>
  <c r="S57" i="74"/>
  <c r="M57" i="74"/>
  <c r="M58" i="74"/>
  <c r="AA58" i="74"/>
  <c r="I58" i="74"/>
  <c r="S58" i="74"/>
  <c r="O58" i="74"/>
  <c r="G58" i="74"/>
  <c r="W58" i="74"/>
  <c r="Q58" i="74"/>
  <c r="AB58" i="74"/>
  <c r="AD58" i="74" s="1"/>
  <c r="Y58" i="74"/>
  <c r="K58" i="74"/>
  <c r="AA38" i="74"/>
  <c r="K38" i="74"/>
  <c r="W38" i="74"/>
  <c r="G38" i="74"/>
  <c r="AB38" i="74"/>
  <c r="AD38" i="74" s="1"/>
  <c r="I38" i="74"/>
  <c r="S38" i="74"/>
  <c r="Q38" i="74"/>
  <c r="O38" i="74"/>
  <c r="Y38" i="74"/>
  <c r="U38" i="74"/>
  <c r="W14" i="74"/>
  <c r="G14" i="74"/>
  <c r="AB14" i="74"/>
  <c r="AD14" i="74" s="1"/>
  <c r="K14" i="74"/>
  <c r="S14" i="74"/>
  <c r="AA14" i="74"/>
  <c r="I14" i="74"/>
  <c r="M14" i="74"/>
  <c r="Y14" i="74"/>
  <c r="U14" i="74"/>
  <c r="Q14" i="74"/>
  <c r="O14" i="74"/>
  <c r="Y13" i="74"/>
  <c r="I13" i="74"/>
  <c r="AA13" i="74"/>
  <c r="G13" i="74"/>
  <c r="Q13" i="74"/>
  <c r="AB13" i="74"/>
  <c r="W13" i="74"/>
  <c r="K13" i="74"/>
  <c r="U13" i="74"/>
  <c r="S13" i="74"/>
  <c r="O13" i="74"/>
  <c r="M13" i="74"/>
  <c r="S31" i="74"/>
  <c r="O31" i="74"/>
  <c r="U31" i="74"/>
  <c r="Q31" i="74"/>
  <c r="AB31" i="74"/>
  <c r="AD31" i="74" s="1"/>
  <c r="G31" i="74"/>
  <c r="W31" i="74"/>
  <c r="AA31" i="74"/>
  <c r="Y31" i="74"/>
  <c r="K31" i="74"/>
  <c r="I31" i="74"/>
  <c r="AB26" i="74"/>
  <c r="AD26" i="74" s="1"/>
  <c r="Y26" i="74"/>
  <c r="I26" i="74"/>
  <c r="O26" i="74"/>
  <c r="U26" i="74"/>
  <c r="S26" i="74"/>
  <c r="G26" i="74"/>
  <c r="AA26" i="74"/>
  <c r="W26" i="74"/>
  <c r="Q26" i="74"/>
  <c r="K26" i="74"/>
  <c r="W29" i="74"/>
  <c r="G29" i="74"/>
  <c r="S29" i="74"/>
  <c r="Y29" i="74"/>
  <c r="I29" i="74"/>
  <c r="Q29" i="74"/>
  <c r="O29" i="74"/>
  <c r="AB29" i="74"/>
  <c r="AD29" i="74" s="1"/>
  <c r="AA29" i="74"/>
  <c r="U29" i="74"/>
  <c r="K29" i="74"/>
  <c r="D13" i="73"/>
  <c r="D47" i="73"/>
  <c r="D21" i="73"/>
  <c r="D55" i="73"/>
  <c r="D42" i="73"/>
  <c r="D39" i="73"/>
  <c r="D26" i="73"/>
  <c r="D56" i="73"/>
  <c r="D60" i="73"/>
  <c r="D52" i="73"/>
  <c r="D25" i="73"/>
  <c r="D23" i="73"/>
  <c r="D51" i="73"/>
  <c r="D27" i="73"/>
  <c r="D19" i="73"/>
  <c r="D65" i="73"/>
  <c r="D30" i="73"/>
  <c r="D18" i="73"/>
  <c r="D14" i="73"/>
  <c r="D54" i="73"/>
  <c r="D31" i="73"/>
  <c r="D33" i="73"/>
  <c r="D35" i="73"/>
  <c r="D74" i="73"/>
  <c r="D44" i="73"/>
  <c r="D57" i="73"/>
  <c r="D38" i="73"/>
  <c r="D29" i="73"/>
  <c r="D24" i="73"/>
  <c r="D16" i="73"/>
  <c r="D15" i="73"/>
  <c r="D37" i="73"/>
  <c r="D32" i="73"/>
  <c r="D28" i="73"/>
  <c r="D22" i="73"/>
  <c r="Q34" i="73"/>
  <c r="O34" i="73"/>
  <c r="AB34" i="73"/>
  <c r="AD34" i="73" s="1"/>
  <c r="M34" i="73"/>
  <c r="AA34" i="73"/>
  <c r="Y34" i="73"/>
  <c r="W34" i="73"/>
  <c r="K34" i="73"/>
  <c r="I34" i="73"/>
  <c r="U34" i="73"/>
  <c r="S34" i="73"/>
  <c r="G34" i="73"/>
  <c r="O17" i="73"/>
  <c r="U17" i="73"/>
  <c r="S17" i="73"/>
  <c r="AA17" i="73"/>
  <c r="I17" i="73"/>
  <c r="G17" i="73"/>
  <c r="Y17" i="73"/>
  <c r="W17" i="73"/>
  <c r="K17" i="73"/>
  <c r="AB17" i="73"/>
  <c r="AD17" i="73" s="1"/>
  <c r="Q17" i="73"/>
  <c r="M17" i="73"/>
  <c r="Y53" i="73"/>
  <c r="G53" i="73"/>
  <c r="W53" i="73"/>
  <c r="S53" i="73"/>
  <c r="M53" i="73"/>
  <c r="K53" i="73"/>
  <c r="I53" i="73"/>
  <c r="AA53" i="73"/>
  <c r="Q53" i="73"/>
  <c r="AB53" i="73"/>
  <c r="AD53" i="73" s="1"/>
  <c r="O53" i="73"/>
  <c r="AA40" i="73"/>
  <c r="K40" i="73"/>
  <c r="Y40" i="73"/>
  <c r="I40" i="73"/>
  <c r="W40" i="73"/>
  <c r="G40" i="73"/>
  <c r="AB40" i="73"/>
  <c r="AD40" i="73" s="1"/>
  <c r="U40" i="73"/>
  <c r="O40" i="73"/>
  <c r="M40" i="73"/>
  <c r="S40" i="73"/>
  <c r="Q40" i="73"/>
  <c r="Q59" i="73"/>
  <c r="O59" i="73"/>
  <c r="M59" i="73"/>
  <c r="Y59" i="73"/>
  <c r="G59" i="73"/>
  <c r="AB59" i="73"/>
  <c r="AD59" i="73" s="1"/>
  <c r="AA59" i="73"/>
  <c r="K59" i="73"/>
  <c r="I59" i="73"/>
  <c r="W59" i="73"/>
  <c r="S59" i="73"/>
  <c r="M58" i="73"/>
  <c r="AB58" i="73"/>
  <c r="AD58" i="73" s="1"/>
  <c r="K58" i="73"/>
  <c r="AA58" i="73"/>
  <c r="I58" i="73"/>
  <c r="S58" i="73"/>
  <c r="Y58" i="73"/>
  <c r="W58" i="73"/>
  <c r="G58" i="73"/>
  <c r="Q58" i="73"/>
  <c r="O58" i="73"/>
  <c r="Y20" i="73"/>
  <c r="I20" i="73"/>
  <c r="AB20" i="73"/>
  <c r="AD20" i="73" s="1"/>
  <c r="K20" i="73"/>
  <c r="AA20" i="73"/>
  <c r="G20" i="73"/>
  <c r="Q20" i="73"/>
  <c r="M20" i="73"/>
  <c r="W20" i="73"/>
  <c r="O20" i="73"/>
  <c r="U20" i="73"/>
  <c r="S20" i="73"/>
  <c r="O36" i="73"/>
  <c r="AB36" i="73"/>
  <c r="AD36" i="73" s="1"/>
  <c r="M36" i="73"/>
  <c r="AA36" i="73"/>
  <c r="K36" i="73"/>
  <c r="I36" i="73"/>
  <c r="G36" i="73"/>
  <c r="U36" i="73"/>
  <c r="S36" i="73"/>
  <c r="W36" i="73"/>
  <c r="Q36" i="73"/>
  <c r="Y36" i="73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14" i="72"/>
  <c r="E13" i="72"/>
  <c r="G41" i="72"/>
  <c r="G43" i="72"/>
  <c r="G45" i="72"/>
  <c r="G46" i="72"/>
  <c r="G48" i="72"/>
  <c r="G49" i="72"/>
  <c r="G50" i="72"/>
  <c r="G61" i="72"/>
  <c r="G62" i="72"/>
  <c r="G63" i="72"/>
  <c r="G64" i="72"/>
  <c r="G66" i="72"/>
  <c r="G67" i="72"/>
  <c r="G68" i="72"/>
  <c r="G69" i="72"/>
  <c r="G70" i="72"/>
  <c r="G71" i="72"/>
  <c r="G72" i="72"/>
  <c r="G73" i="72"/>
  <c r="G75" i="72"/>
  <c r="G76" i="72"/>
  <c r="G77" i="72"/>
  <c r="G78" i="72"/>
  <c r="G79" i="72"/>
  <c r="G80" i="72"/>
  <c r="G81" i="72"/>
  <c r="U18" i="15" l="1"/>
  <c r="U22" i="15" s="1"/>
  <c r="AD86" i="75"/>
  <c r="AF86" i="75" s="1"/>
  <c r="AA85" i="75"/>
  <c r="AA16" i="15" s="1"/>
  <c r="M85" i="75"/>
  <c r="Y85" i="75"/>
  <c r="Y16" i="15" s="1"/>
  <c r="AF13" i="75"/>
  <c r="I85" i="75"/>
  <c r="E16" i="15" s="1"/>
  <c r="AC85" i="75"/>
  <c r="AC16" i="15" s="1"/>
  <c r="W85" i="75"/>
  <c r="W16" i="15" s="1"/>
  <c r="Q85" i="75"/>
  <c r="O85" i="75"/>
  <c r="M16" i="15" s="1"/>
  <c r="G85" i="75"/>
  <c r="AG17" i="15" s="1"/>
  <c r="K85" i="75"/>
  <c r="G16" i="15" s="1"/>
  <c r="S85" i="75"/>
  <c r="S16" i="15" s="1"/>
  <c r="Q42" i="74"/>
  <c r="AB42" i="74"/>
  <c r="AD42" i="74" s="1"/>
  <c r="M42" i="74"/>
  <c r="S42" i="74"/>
  <c r="AA42" i="74"/>
  <c r="Y42" i="74"/>
  <c r="W42" i="74"/>
  <c r="K42" i="74"/>
  <c r="I42" i="74"/>
  <c r="G42" i="74"/>
  <c r="U42" i="74"/>
  <c r="O42" i="74"/>
  <c r="AA56" i="74"/>
  <c r="I56" i="74"/>
  <c r="W56" i="74"/>
  <c r="AB56" i="74"/>
  <c r="AD56" i="74" s="1"/>
  <c r="K56" i="74"/>
  <c r="Q56" i="74"/>
  <c r="O56" i="74"/>
  <c r="M56" i="74"/>
  <c r="Y56" i="74"/>
  <c r="S56" i="74"/>
  <c r="G56" i="74"/>
  <c r="Y20" i="74"/>
  <c r="I20" i="74"/>
  <c r="AA20" i="74"/>
  <c r="K20" i="74"/>
  <c r="U20" i="74"/>
  <c r="O20" i="74"/>
  <c r="G20" i="74"/>
  <c r="W20" i="74"/>
  <c r="AB20" i="74"/>
  <c r="AD20" i="74" s="1"/>
  <c r="S20" i="74"/>
  <c r="Q20" i="74"/>
  <c r="Y47" i="74"/>
  <c r="I47" i="74"/>
  <c r="U47" i="74"/>
  <c r="AA47" i="74"/>
  <c r="K47" i="74"/>
  <c r="W47" i="74"/>
  <c r="S47" i="74"/>
  <c r="Q47" i="74"/>
  <c r="G47" i="74"/>
  <c r="O47" i="74"/>
  <c r="M47" i="74"/>
  <c r="AB47" i="74"/>
  <c r="AD47" i="74" s="1"/>
  <c r="O36" i="74"/>
  <c r="AA36" i="74"/>
  <c r="K36" i="74"/>
  <c r="Q36" i="74"/>
  <c r="AB36" i="74"/>
  <c r="AD36" i="74" s="1"/>
  <c r="Y36" i="74"/>
  <c r="W36" i="74"/>
  <c r="I36" i="74"/>
  <c r="U36" i="74"/>
  <c r="S36" i="74"/>
  <c r="G36" i="74"/>
  <c r="AA19" i="74"/>
  <c r="K19" i="74"/>
  <c r="AB19" i="74"/>
  <c r="AD19" i="74" s="1"/>
  <c r="O19" i="74"/>
  <c r="Y19" i="74"/>
  <c r="Q19" i="74"/>
  <c r="I19" i="74"/>
  <c r="S19" i="74"/>
  <c r="G19" i="74"/>
  <c r="W19" i="74"/>
  <c r="U19" i="74"/>
  <c r="S44" i="74"/>
  <c r="O44" i="74"/>
  <c r="U44" i="74"/>
  <c r="W44" i="74"/>
  <c r="Q44" i="74"/>
  <c r="M44" i="74"/>
  <c r="AB44" i="74"/>
  <c r="AD44" i="74" s="1"/>
  <c r="G44" i="74"/>
  <c r="AA44" i="74"/>
  <c r="I44" i="74"/>
  <c r="Y44" i="74"/>
  <c r="K44" i="74"/>
  <c r="Y28" i="74"/>
  <c r="I28" i="74"/>
  <c r="U28" i="74"/>
  <c r="AA28" i="74"/>
  <c r="K28" i="74"/>
  <c r="AB28" i="74"/>
  <c r="AD28" i="74" s="1"/>
  <c r="W28" i="74"/>
  <c r="O28" i="74"/>
  <c r="Q28" i="74"/>
  <c r="S28" i="74"/>
  <c r="G28" i="74"/>
  <c r="Q60" i="74"/>
  <c r="M60" i="74"/>
  <c r="Y60" i="74"/>
  <c r="G60" i="74"/>
  <c r="S60" i="74"/>
  <c r="K60" i="74"/>
  <c r="I60" i="74"/>
  <c r="AA60" i="74"/>
  <c r="W60" i="74"/>
  <c r="AB60" i="74"/>
  <c r="AD60" i="74" s="1"/>
  <c r="O60" i="74"/>
  <c r="Q32" i="74"/>
  <c r="AB32" i="74"/>
  <c r="AD32" i="74" s="1"/>
  <c r="S32" i="74"/>
  <c r="I32" i="74"/>
  <c r="G32" i="74"/>
  <c r="W32" i="74"/>
  <c r="AA32" i="74"/>
  <c r="Y32" i="74"/>
  <c r="U32" i="74"/>
  <c r="O32" i="74"/>
  <c r="K32" i="74"/>
  <c r="O35" i="74"/>
  <c r="AA35" i="74"/>
  <c r="K35" i="74"/>
  <c r="Q35" i="74"/>
  <c r="I35" i="74"/>
  <c r="G35" i="74"/>
  <c r="AB35" i="74"/>
  <c r="AD35" i="74" s="1"/>
  <c r="U35" i="74"/>
  <c r="Y35" i="74"/>
  <c r="W35" i="74"/>
  <c r="S35" i="74"/>
  <c r="AA74" i="74"/>
  <c r="I74" i="74"/>
  <c r="W74" i="74"/>
  <c r="O74" i="74"/>
  <c r="AB74" i="74"/>
  <c r="AD74" i="74" s="1"/>
  <c r="K74" i="74"/>
  <c r="S74" i="74"/>
  <c r="Q74" i="74"/>
  <c r="M74" i="74"/>
  <c r="Y74" i="74"/>
  <c r="G74" i="74"/>
  <c r="Y51" i="74"/>
  <c r="G51" i="74"/>
  <c r="S51" i="74"/>
  <c r="AA51" i="74"/>
  <c r="I51" i="74"/>
  <c r="AB51" i="74"/>
  <c r="AD51" i="74" s="1"/>
  <c r="W51" i="74"/>
  <c r="Q51" i="74"/>
  <c r="K51" i="74"/>
  <c r="M51" i="74"/>
  <c r="O51" i="74"/>
  <c r="S23" i="74"/>
  <c r="O23" i="74"/>
  <c r="U23" i="74"/>
  <c r="AA23" i="74"/>
  <c r="Y23" i="74"/>
  <c r="W23" i="74"/>
  <c r="G23" i="74"/>
  <c r="Q23" i="74"/>
  <c r="K23" i="74"/>
  <c r="I23" i="74"/>
  <c r="AB23" i="74"/>
  <c r="AD23" i="74" s="1"/>
  <c r="Y55" i="74"/>
  <c r="G55" i="74"/>
  <c r="S55" i="74"/>
  <c r="AA55" i="74"/>
  <c r="I55" i="74"/>
  <c r="AB55" i="74"/>
  <c r="AD55" i="74" s="1"/>
  <c r="W55" i="74"/>
  <c r="Q55" i="74"/>
  <c r="K55" i="74"/>
  <c r="O55" i="74"/>
  <c r="M55" i="74"/>
  <c r="O25" i="74"/>
  <c r="AA25" i="74"/>
  <c r="K25" i="74"/>
  <c r="Q25" i="74"/>
  <c r="G25" i="74"/>
  <c r="AB25" i="74"/>
  <c r="AD25" i="74" s="1"/>
  <c r="U25" i="74"/>
  <c r="Y25" i="74"/>
  <c r="I25" i="74"/>
  <c r="W25" i="74"/>
  <c r="S25" i="74"/>
  <c r="Y52" i="74"/>
  <c r="G52" i="74"/>
  <c r="S52" i="74"/>
  <c r="AA52" i="74"/>
  <c r="I52" i="74"/>
  <c r="Q52" i="74"/>
  <c r="O52" i="74"/>
  <c r="M52" i="74"/>
  <c r="AB52" i="74"/>
  <c r="AD52" i="74" s="1"/>
  <c r="W52" i="74"/>
  <c r="K52" i="74"/>
  <c r="U30" i="74"/>
  <c r="Q30" i="74"/>
  <c r="W30" i="74"/>
  <c r="G30" i="74"/>
  <c r="I30" i="74"/>
  <c r="AB30" i="74"/>
  <c r="AD30" i="74" s="1"/>
  <c r="S30" i="74"/>
  <c r="O30" i="74"/>
  <c r="AA30" i="74"/>
  <c r="Y30" i="74"/>
  <c r="K30" i="74"/>
  <c r="AA65" i="74"/>
  <c r="I65" i="74"/>
  <c r="W65" i="74"/>
  <c r="O65" i="74"/>
  <c r="AB65" i="74"/>
  <c r="AD65" i="74" s="1"/>
  <c r="K65" i="74"/>
  <c r="Y65" i="74"/>
  <c r="M65" i="74"/>
  <c r="G65" i="74"/>
  <c r="S65" i="74"/>
  <c r="Q65" i="74"/>
  <c r="O15" i="74"/>
  <c r="W15" i="74"/>
  <c r="K15" i="74"/>
  <c r="M15" i="74"/>
  <c r="AB15" i="74"/>
  <c r="AD15" i="74" s="1"/>
  <c r="I15" i="74"/>
  <c r="U15" i="74"/>
  <c r="AA15" i="74"/>
  <c r="G15" i="74"/>
  <c r="Y15" i="74"/>
  <c r="S15" i="74"/>
  <c r="Q15" i="74"/>
  <c r="AA27" i="74"/>
  <c r="K27" i="74"/>
  <c r="W27" i="74"/>
  <c r="G27" i="74"/>
  <c r="AB27" i="74"/>
  <c r="AD27" i="74" s="1"/>
  <c r="O27" i="74"/>
  <c r="I27" i="74"/>
  <c r="Y27" i="74"/>
  <c r="Q27" i="74"/>
  <c r="U27" i="74"/>
  <c r="S27" i="74"/>
  <c r="AD13" i="74"/>
  <c r="AB37" i="74"/>
  <c r="AD37" i="74" s="1"/>
  <c r="Y37" i="74"/>
  <c r="I37" i="74"/>
  <c r="O37" i="74"/>
  <c r="S37" i="74"/>
  <c r="Q37" i="74"/>
  <c r="K37" i="74"/>
  <c r="AA37" i="74"/>
  <c r="W37" i="74"/>
  <c r="U37" i="74"/>
  <c r="G37" i="74"/>
  <c r="W21" i="74"/>
  <c r="G21" i="74"/>
  <c r="Y21" i="74"/>
  <c r="I21" i="74"/>
  <c r="K21" i="74"/>
  <c r="U21" i="74"/>
  <c r="Q21" i="74"/>
  <c r="AB21" i="74"/>
  <c r="AD21" i="74" s="1"/>
  <c r="AA21" i="74"/>
  <c r="S21" i="74"/>
  <c r="O21" i="74"/>
  <c r="Y54" i="74"/>
  <c r="G54" i="74"/>
  <c r="S54" i="74"/>
  <c r="AA54" i="74"/>
  <c r="I54" i="74"/>
  <c r="AB54" i="74"/>
  <c r="AD54" i="74" s="1"/>
  <c r="O54" i="74"/>
  <c r="M54" i="74"/>
  <c r="Q54" i="74"/>
  <c r="K54" i="74"/>
  <c r="W54" i="74"/>
  <c r="Y39" i="74"/>
  <c r="I39" i="74"/>
  <c r="U39" i="74"/>
  <c r="AA39" i="74"/>
  <c r="K39" i="74"/>
  <c r="W39" i="74"/>
  <c r="S39" i="74"/>
  <c r="Q39" i="74"/>
  <c r="G39" i="74"/>
  <c r="AB39" i="74"/>
  <c r="AD39" i="74" s="1"/>
  <c r="O39" i="74"/>
  <c r="M39" i="74"/>
  <c r="O33" i="74"/>
  <c r="AA33" i="74"/>
  <c r="K33" i="74"/>
  <c r="Q33" i="74"/>
  <c r="Y33" i="74"/>
  <c r="W33" i="74"/>
  <c r="U33" i="74"/>
  <c r="I33" i="74"/>
  <c r="AB33" i="74"/>
  <c r="AD33" i="74" s="1"/>
  <c r="S33" i="74"/>
  <c r="G33" i="74"/>
  <c r="Q24" i="74"/>
  <c r="AB24" i="74"/>
  <c r="AD24" i="74" s="1"/>
  <c r="S24" i="74"/>
  <c r="U24" i="74"/>
  <c r="O24" i="74"/>
  <c r="G24" i="74"/>
  <c r="AA24" i="74"/>
  <c r="Y24" i="74"/>
  <c r="I24" i="74"/>
  <c r="W24" i="74"/>
  <c r="K24" i="74"/>
  <c r="Q42" i="73"/>
  <c r="O42" i="73"/>
  <c r="AB42" i="73"/>
  <c r="AD42" i="73" s="1"/>
  <c r="M42" i="73"/>
  <c r="I42" i="73"/>
  <c r="G42" i="73"/>
  <c r="AA42" i="73"/>
  <c r="U42" i="73"/>
  <c r="S42" i="73"/>
  <c r="K42" i="73"/>
  <c r="Y42" i="73"/>
  <c r="W42" i="73"/>
  <c r="Y55" i="73"/>
  <c r="G55" i="73"/>
  <c r="W55" i="73"/>
  <c r="S55" i="73"/>
  <c r="M55" i="73"/>
  <c r="AB55" i="73"/>
  <c r="AD55" i="73" s="1"/>
  <c r="O55" i="73"/>
  <c r="K55" i="73"/>
  <c r="Q55" i="73"/>
  <c r="I55" i="73"/>
  <c r="AA55" i="73"/>
  <c r="AB37" i="73"/>
  <c r="AD37" i="73" s="1"/>
  <c r="M37" i="73"/>
  <c r="AA37" i="73"/>
  <c r="K37" i="73"/>
  <c r="Y37" i="73"/>
  <c r="I37" i="73"/>
  <c r="W37" i="73"/>
  <c r="U37" i="73"/>
  <c r="O37" i="73"/>
  <c r="G37" i="73"/>
  <c r="S37" i="73"/>
  <c r="Q37" i="73"/>
  <c r="AA74" i="73"/>
  <c r="I74" i="73"/>
  <c r="Y74" i="73"/>
  <c r="G74" i="73"/>
  <c r="W74" i="73"/>
  <c r="O74" i="73"/>
  <c r="Q74" i="73"/>
  <c r="M74" i="73"/>
  <c r="AB74" i="73"/>
  <c r="AD74" i="73" s="1"/>
  <c r="S74" i="73"/>
  <c r="K74" i="73"/>
  <c r="AA65" i="73"/>
  <c r="I65" i="73"/>
  <c r="Y65" i="73"/>
  <c r="G65" i="73"/>
  <c r="W65" i="73"/>
  <c r="O65" i="73"/>
  <c r="Q65" i="73"/>
  <c r="M65" i="73"/>
  <c r="K65" i="73"/>
  <c r="AB65" i="73"/>
  <c r="AD65" i="73" s="1"/>
  <c r="S65" i="73"/>
  <c r="AA56" i="73"/>
  <c r="I56" i="73"/>
  <c r="Y56" i="73"/>
  <c r="G56" i="73"/>
  <c r="W56" i="73"/>
  <c r="O56" i="73"/>
  <c r="AB56" i="73"/>
  <c r="AD56" i="73" s="1"/>
  <c r="M56" i="73"/>
  <c r="K56" i="73"/>
  <c r="S56" i="73"/>
  <c r="Q56" i="73"/>
  <c r="O15" i="73"/>
  <c r="AB15" i="73"/>
  <c r="AD15" i="73" s="1"/>
  <c r="K15" i="73"/>
  <c r="AA15" i="73"/>
  <c r="I15" i="73"/>
  <c r="S15" i="73"/>
  <c r="M15" i="73"/>
  <c r="Y15" i="73"/>
  <c r="G15" i="73"/>
  <c r="Q15" i="73"/>
  <c r="W15" i="73"/>
  <c r="U15" i="73"/>
  <c r="O35" i="73"/>
  <c r="AB35" i="73"/>
  <c r="AD35" i="73" s="1"/>
  <c r="M35" i="73"/>
  <c r="AA35" i="73"/>
  <c r="K35" i="73"/>
  <c r="S35" i="73"/>
  <c r="Q35" i="73"/>
  <c r="I35" i="73"/>
  <c r="Y35" i="73"/>
  <c r="W35" i="73"/>
  <c r="U35" i="73"/>
  <c r="G35" i="73"/>
  <c r="AA19" i="73"/>
  <c r="K19" i="73"/>
  <c r="Y19" i="73"/>
  <c r="G19" i="73"/>
  <c r="W19" i="73"/>
  <c r="O19" i="73"/>
  <c r="S19" i="73"/>
  <c r="Q19" i="73"/>
  <c r="U19" i="73"/>
  <c r="M19" i="73"/>
  <c r="I19" i="73"/>
  <c r="AB19" i="73"/>
  <c r="AD19" i="73" s="1"/>
  <c r="AB26" i="73"/>
  <c r="AD26" i="73" s="1"/>
  <c r="M26" i="73"/>
  <c r="AA26" i="73"/>
  <c r="K26" i="73"/>
  <c r="Y26" i="73"/>
  <c r="I26" i="73"/>
  <c r="G26" i="73"/>
  <c r="S26" i="73"/>
  <c r="W26" i="73"/>
  <c r="O26" i="73"/>
  <c r="U26" i="73"/>
  <c r="Q26" i="73"/>
  <c r="AB16" i="73"/>
  <c r="AD16" i="73" s="1"/>
  <c r="M16" i="73"/>
  <c r="O16" i="73"/>
  <c r="K16" i="73"/>
  <c r="U16" i="73"/>
  <c r="G16" i="73"/>
  <c r="I16" i="73"/>
  <c r="AA16" i="73"/>
  <c r="Y16" i="73"/>
  <c r="W16" i="73"/>
  <c r="S16" i="73"/>
  <c r="Q16" i="73"/>
  <c r="O33" i="73"/>
  <c r="AB33" i="73"/>
  <c r="AD33" i="73" s="1"/>
  <c r="M33" i="73"/>
  <c r="AA33" i="73"/>
  <c r="K33" i="73"/>
  <c r="G33" i="73"/>
  <c r="Y33" i="73"/>
  <c r="S33" i="73"/>
  <c r="Q33" i="73"/>
  <c r="W33" i="73"/>
  <c r="U33" i="73"/>
  <c r="I33" i="73"/>
  <c r="AA27" i="73"/>
  <c r="K27" i="73"/>
  <c r="Y27" i="73"/>
  <c r="I27" i="73"/>
  <c r="W27" i="73"/>
  <c r="G27" i="73"/>
  <c r="AB27" i="73"/>
  <c r="AD27" i="73" s="1"/>
  <c r="U27" i="73"/>
  <c r="M27" i="73"/>
  <c r="S27" i="73"/>
  <c r="O27" i="73"/>
  <c r="Q27" i="73"/>
  <c r="Y39" i="73"/>
  <c r="I39" i="73"/>
  <c r="W39" i="73"/>
  <c r="G39" i="73"/>
  <c r="U39" i="73"/>
  <c r="K39" i="73"/>
  <c r="AB39" i="73"/>
  <c r="AD39" i="73" s="1"/>
  <c r="Q39" i="73"/>
  <c r="O39" i="73"/>
  <c r="M39" i="73"/>
  <c r="AA39" i="73"/>
  <c r="S39" i="73"/>
  <c r="Y51" i="73"/>
  <c r="G51" i="73"/>
  <c r="W51" i="73"/>
  <c r="S51" i="73"/>
  <c r="M51" i="73"/>
  <c r="Q51" i="73"/>
  <c r="O51" i="73"/>
  <c r="K51" i="73"/>
  <c r="AB51" i="73"/>
  <c r="AD51" i="73" s="1"/>
  <c r="I51" i="73"/>
  <c r="AA51" i="73"/>
  <c r="Y54" i="73"/>
  <c r="G54" i="73"/>
  <c r="W54" i="73"/>
  <c r="S54" i="73"/>
  <c r="M54" i="73"/>
  <c r="I54" i="73"/>
  <c r="Q54" i="73"/>
  <c r="O54" i="73"/>
  <c r="AB54" i="73"/>
  <c r="AD54" i="73" s="1"/>
  <c r="AA54" i="73"/>
  <c r="K54" i="73"/>
  <c r="U22" i="73"/>
  <c r="M22" i="73"/>
  <c r="AB22" i="73"/>
  <c r="AD22" i="73" s="1"/>
  <c r="K22" i="73"/>
  <c r="S22" i="73"/>
  <c r="AA22" i="73"/>
  <c r="Y22" i="73"/>
  <c r="O22" i="73"/>
  <c r="W22" i="73"/>
  <c r="Q22" i="73"/>
  <c r="I22" i="73"/>
  <c r="G22" i="73"/>
  <c r="AA38" i="73"/>
  <c r="K38" i="73"/>
  <c r="Y38" i="73"/>
  <c r="I38" i="73"/>
  <c r="W38" i="73"/>
  <c r="G38" i="73"/>
  <c r="S38" i="73"/>
  <c r="Q38" i="73"/>
  <c r="O38" i="73"/>
  <c r="AB38" i="73"/>
  <c r="AD38" i="73" s="1"/>
  <c r="M38" i="73"/>
  <c r="U38" i="73"/>
  <c r="AB14" i="73"/>
  <c r="AD14" i="73" s="1"/>
  <c r="M14" i="73"/>
  <c r="AA14" i="73"/>
  <c r="K14" i="73"/>
  <c r="S14" i="73"/>
  <c r="U14" i="73"/>
  <c r="Q14" i="73"/>
  <c r="W14" i="73"/>
  <c r="O14" i="73"/>
  <c r="I14" i="73"/>
  <c r="G14" i="73"/>
  <c r="Y14" i="73"/>
  <c r="O25" i="73"/>
  <c r="AB25" i="73"/>
  <c r="AD25" i="73" s="1"/>
  <c r="M25" i="73"/>
  <c r="AA25" i="73"/>
  <c r="K25" i="73"/>
  <c r="S25" i="73"/>
  <c r="Q25" i="73"/>
  <c r="Y25" i="73"/>
  <c r="W25" i="73"/>
  <c r="U25" i="73"/>
  <c r="I25" i="73"/>
  <c r="G25" i="73"/>
  <c r="W21" i="73"/>
  <c r="G21" i="73"/>
  <c r="M21" i="73"/>
  <c r="AB21" i="73"/>
  <c r="AD21" i="73" s="1"/>
  <c r="K21" i="73"/>
  <c r="S21" i="73"/>
  <c r="Y21" i="73"/>
  <c r="U21" i="73"/>
  <c r="I21" i="73"/>
  <c r="AA21" i="73"/>
  <c r="Q21" i="73"/>
  <c r="O21" i="73"/>
  <c r="Q24" i="73"/>
  <c r="O24" i="73"/>
  <c r="AB24" i="73"/>
  <c r="AD24" i="73" s="1"/>
  <c r="M24" i="73"/>
  <c r="AA24" i="73"/>
  <c r="Y24" i="73"/>
  <c r="K24" i="73"/>
  <c r="U24" i="73"/>
  <c r="S24" i="73"/>
  <c r="G24" i="73"/>
  <c r="W24" i="73"/>
  <c r="I24" i="73"/>
  <c r="S23" i="73"/>
  <c r="O23" i="73"/>
  <c r="Q23" i="73"/>
  <c r="M23" i="73"/>
  <c r="Y23" i="73"/>
  <c r="W23" i="73"/>
  <c r="I23" i="73"/>
  <c r="U23" i="73"/>
  <c r="G23" i="73"/>
  <c r="AA23" i="73"/>
  <c r="K23" i="73"/>
  <c r="AB23" i="73"/>
  <c r="AD23" i="73" s="1"/>
  <c r="Y28" i="73"/>
  <c r="I28" i="73"/>
  <c r="W28" i="73"/>
  <c r="G28" i="73"/>
  <c r="U28" i="73"/>
  <c r="O28" i="73"/>
  <c r="M28" i="73"/>
  <c r="AA28" i="73"/>
  <c r="Q28" i="73"/>
  <c r="AB28" i="73"/>
  <c r="AD28" i="73" s="1"/>
  <c r="K28" i="73"/>
  <c r="S28" i="73"/>
  <c r="AA57" i="73"/>
  <c r="I57" i="73"/>
  <c r="Y57" i="73"/>
  <c r="G57" i="73"/>
  <c r="W57" i="73"/>
  <c r="O57" i="73"/>
  <c r="AB57" i="73"/>
  <c r="AD57" i="73" s="1"/>
  <c r="S57" i="73"/>
  <c r="Q57" i="73"/>
  <c r="K57" i="73"/>
  <c r="M57" i="73"/>
  <c r="AB18" i="73"/>
  <c r="AD18" i="73" s="1"/>
  <c r="M18" i="73"/>
  <c r="W18" i="73"/>
  <c r="U18" i="73"/>
  <c r="K18" i="73"/>
  <c r="AA18" i="73"/>
  <c r="Q18" i="73"/>
  <c r="Y18" i="73"/>
  <c r="O18" i="73"/>
  <c r="S18" i="73"/>
  <c r="I18" i="73"/>
  <c r="G18" i="73"/>
  <c r="Y52" i="73"/>
  <c r="G52" i="73"/>
  <c r="W52" i="73"/>
  <c r="S52" i="73"/>
  <c r="M52" i="73"/>
  <c r="O52" i="73"/>
  <c r="K52" i="73"/>
  <c r="I52" i="73"/>
  <c r="AB52" i="73"/>
  <c r="AD52" i="73" s="1"/>
  <c r="AA52" i="73"/>
  <c r="Q52" i="73"/>
  <c r="Y47" i="73"/>
  <c r="I47" i="73"/>
  <c r="W47" i="73"/>
  <c r="G47" i="73"/>
  <c r="U47" i="73"/>
  <c r="O47" i="73"/>
  <c r="K47" i="73"/>
  <c r="S47" i="73"/>
  <c r="Q47" i="73"/>
  <c r="AA47" i="73"/>
  <c r="M47" i="73"/>
  <c r="AB47" i="73"/>
  <c r="AD47" i="73" s="1"/>
  <c r="S31" i="73"/>
  <c r="Q31" i="73"/>
  <c r="O31" i="73"/>
  <c r="AB31" i="73"/>
  <c r="AD31" i="73" s="1"/>
  <c r="G31" i="73"/>
  <c r="AA31" i="73"/>
  <c r="Y31" i="73"/>
  <c r="M31" i="73"/>
  <c r="W31" i="73"/>
  <c r="K31" i="73"/>
  <c r="U31" i="73"/>
  <c r="I31" i="73"/>
  <c r="W29" i="73"/>
  <c r="G29" i="73"/>
  <c r="U29" i="73"/>
  <c r="S29" i="73"/>
  <c r="AB29" i="73"/>
  <c r="AD29" i="73" s="1"/>
  <c r="AA29" i="73"/>
  <c r="M29" i="73"/>
  <c r="Y29" i="73"/>
  <c r="Q29" i="73"/>
  <c r="O29" i="73"/>
  <c r="K29" i="73"/>
  <c r="I29" i="73"/>
  <c r="Q32" i="73"/>
  <c r="O32" i="73"/>
  <c r="AB32" i="73"/>
  <c r="AD32" i="73" s="1"/>
  <c r="M32" i="73"/>
  <c r="U32" i="73"/>
  <c r="S32" i="73"/>
  <c r="K32" i="73"/>
  <c r="AA32" i="73"/>
  <c r="Y32" i="73"/>
  <c r="W32" i="73"/>
  <c r="I32" i="73"/>
  <c r="G32" i="73"/>
  <c r="S44" i="73"/>
  <c r="Q44" i="73"/>
  <c r="O44" i="73"/>
  <c r="I44" i="73"/>
  <c r="AB44" i="73"/>
  <c r="AD44" i="73" s="1"/>
  <c r="G44" i="73"/>
  <c r="AA44" i="73"/>
  <c r="U44" i="73"/>
  <c r="M44" i="73"/>
  <c r="Y44" i="73"/>
  <c r="W44" i="73"/>
  <c r="K44" i="73"/>
  <c r="U30" i="73"/>
  <c r="S30" i="73"/>
  <c r="Q30" i="73"/>
  <c r="O30" i="73"/>
  <c r="M30" i="73"/>
  <c r="AA30" i="73"/>
  <c r="AB30" i="73"/>
  <c r="AD30" i="73" s="1"/>
  <c r="K30" i="73"/>
  <c r="Y30" i="73"/>
  <c r="I30" i="73"/>
  <c r="W30" i="73"/>
  <c r="G30" i="73"/>
  <c r="Q60" i="73"/>
  <c r="O60" i="73"/>
  <c r="M60" i="73"/>
  <c r="Y60" i="73"/>
  <c r="G60" i="73"/>
  <c r="AB60" i="73"/>
  <c r="AD60" i="73" s="1"/>
  <c r="AA60" i="73"/>
  <c r="W60" i="73"/>
  <c r="I60" i="73"/>
  <c r="S60" i="73"/>
  <c r="K60" i="73"/>
  <c r="O13" i="73"/>
  <c r="AB13" i="73"/>
  <c r="M13" i="73"/>
  <c r="U13" i="73"/>
  <c r="AA13" i="73"/>
  <c r="Q13" i="73"/>
  <c r="Y13" i="73"/>
  <c r="W13" i="73"/>
  <c r="S13" i="73"/>
  <c r="G13" i="73"/>
  <c r="K13" i="73"/>
  <c r="I13" i="73"/>
  <c r="Z83" i="71"/>
  <c r="Q16" i="15" l="1"/>
  <c r="K16" i="15"/>
  <c r="K85" i="74"/>
  <c r="G15" i="15" s="1"/>
  <c r="C16" i="15"/>
  <c r="AD85" i="75"/>
  <c r="AB86" i="74"/>
  <c r="AD86" i="74" s="1"/>
  <c r="O85" i="74"/>
  <c r="M15" i="15" s="1"/>
  <c r="Y85" i="74"/>
  <c r="AA15" i="15" s="1"/>
  <c r="W85" i="74"/>
  <c r="Y15" i="15" s="1"/>
  <c r="AA85" i="74"/>
  <c r="AC15" i="15" s="1"/>
  <c r="AC18" i="15" s="1"/>
  <c r="AC22" i="15" s="1"/>
  <c r="M85" i="74"/>
  <c r="Q85" i="74"/>
  <c r="U85" i="74"/>
  <c r="I85" i="74"/>
  <c r="E15" i="15" s="1"/>
  <c r="G85" i="74"/>
  <c r="C15" i="15" s="1"/>
  <c r="S85" i="74"/>
  <c r="S15" i="15" s="1"/>
  <c r="Q84" i="73"/>
  <c r="S84" i="73"/>
  <c r="S14" i="15" s="1"/>
  <c r="O84" i="73"/>
  <c r="M14" i="15" s="1"/>
  <c r="W84" i="73"/>
  <c r="Y14" i="15" s="1"/>
  <c r="Y84" i="73"/>
  <c r="AA14" i="15" s="1"/>
  <c r="AA84" i="73"/>
  <c r="I84" i="73"/>
  <c r="E14" i="15" s="1"/>
  <c r="U84" i="73"/>
  <c r="K84" i="73"/>
  <c r="G14" i="15" s="1"/>
  <c r="M84" i="73"/>
  <c r="G84" i="73"/>
  <c r="C14" i="15" s="1"/>
  <c r="AD13" i="73"/>
  <c r="AB85" i="73"/>
  <c r="AD85" i="73" s="1"/>
  <c r="AA82" i="62"/>
  <c r="G13" i="48"/>
  <c r="Y18" i="15" l="1"/>
  <c r="Y22" i="15" s="1"/>
  <c r="AA18" i="15"/>
  <c r="AA22" i="15" s="1"/>
  <c r="M18" i="15"/>
  <c r="M22" i="15" s="1"/>
  <c r="G18" i="15"/>
  <c r="G22" i="15" s="1"/>
  <c r="C18" i="15"/>
  <c r="C22" i="15" s="1"/>
  <c r="E18" i="15"/>
  <c r="E22" i="15" s="1"/>
  <c r="S18" i="15"/>
  <c r="S22" i="15" s="1"/>
  <c r="AD16" i="15"/>
  <c r="AG16" i="15" s="1"/>
  <c r="Q15" i="15"/>
  <c r="Q14" i="15"/>
  <c r="K15" i="15"/>
  <c r="K14" i="15"/>
  <c r="W15" i="15"/>
  <c r="W14" i="15"/>
  <c r="AB85" i="74"/>
  <c r="AB84" i="73"/>
  <c r="Z83" i="70"/>
  <c r="AB48" i="72"/>
  <c r="AD48" i="72" s="1"/>
  <c r="AB64" i="72"/>
  <c r="AD64" i="72" s="1"/>
  <c r="AB67" i="72"/>
  <c r="AD67" i="72" s="1"/>
  <c r="AB68" i="72"/>
  <c r="AD68" i="72" s="1"/>
  <c r="AB71" i="72"/>
  <c r="AD71" i="72" s="1"/>
  <c r="AB72" i="72"/>
  <c r="AD72" i="72" s="1"/>
  <c r="AB75" i="72"/>
  <c r="AD75" i="72" s="1"/>
  <c r="AB76" i="72"/>
  <c r="AD76" i="72" s="1"/>
  <c r="AB79" i="72"/>
  <c r="AD79" i="72" s="1"/>
  <c r="AB80" i="72"/>
  <c r="AD80" i="72" s="1"/>
  <c r="AA82" i="72"/>
  <c r="AA81" i="72"/>
  <c r="AA80" i="72"/>
  <c r="AA79" i="72"/>
  <c r="AA78" i="72"/>
  <c r="AA77" i="72"/>
  <c r="AA76" i="72"/>
  <c r="AA75" i="72"/>
  <c r="AA73" i="72"/>
  <c r="AA72" i="72"/>
  <c r="AA71" i="72"/>
  <c r="AA70" i="72"/>
  <c r="AA69" i="72"/>
  <c r="AA68" i="72"/>
  <c r="AA67" i="72"/>
  <c r="AA66" i="72"/>
  <c r="AA64" i="72"/>
  <c r="AA63" i="72"/>
  <c r="AA62" i="72"/>
  <c r="AA61" i="72"/>
  <c r="AA50" i="72"/>
  <c r="AA49" i="72"/>
  <c r="AA48" i="72"/>
  <c r="AA46" i="72"/>
  <c r="AA45" i="72"/>
  <c r="AA43" i="72"/>
  <c r="AA41" i="72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AB43" i="71" s="1"/>
  <c r="AD43" i="71" s="1"/>
  <c r="E44" i="71"/>
  <c r="E45" i="71"/>
  <c r="E46" i="71"/>
  <c r="E47" i="71"/>
  <c r="E48" i="71"/>
  <c r="E49" i="71"/>
  <c r="E50" i="71"/>
  <c r="E51" i="71"/>
  <c r="E52" i="71"/>
  <c r="E53" i="71"/>
  <c r="E54" i="71"/>
  <c r="E55" i="71"/>
  <c r="E56" i="71"/>
  <c r="E57" i="71"/>
  <c r="E58" i="71"/>
  <c r="E59" i="71"/>
  <c r="E60" i="71"/>
  <c r="E61" i="71"/>
  <c r="AB61" i="71" s="1"/>
  <c r="AD61" i="71" s="1"/>
  <c r="E62" i="71"/>
  <c r="E63" i="71"/>
  <c r="AB63" i="71" s="1"/>
  <c r="AD63" i="71" s="1"/>
  <c r="E64" i="71"/>
  <c r="AB64" i="71" s="1"/>
  <c r="AD64" i="71" s="1"/>
  <c r="E65" i="71"/>
  <c r="E66" i="71"/>
  <c r="AB66" i="71" s="1"/>
  <c r="AD66" i="71" s="1"/>
  <c r="E67" i="71"/>
  <c r="E68" i="71"/>
  <c r="AB68" i="71" s="1"/>
  <c r="AD68" i="71" s="1"/>
  <c r="E69" i="71"/>
  <c r="E70" i="71"/>
  <c r="E71" i="71"/>
  <c r="E72" i="71"/>
  <c r="AB72" i="71" s="1"/>
  <c r="AD72" i="71" s="1"/>
  <c r="E73" i="71"/>
  <c r="E74" i="71"/>
  <c r="E75" i="71"/>
  <c r="E76" i="71"/>
  <c r="AB76" i="71" s="1"/>
  <c r="AD76" i="71" s="1"/>
  <c r="E77" i="71"/>
  <c r="E78" i="71"/>
  <c r="E79" i="71"/>
  <c r="E80" i="71"/>
  <c r="E81" i="71"/>
  <c r="E82" i="71"/>
  <c r="E13" i="71"/>
  <c r="AA82" i="71"/>
  <c r="AA81" i="71"/>
  <c r="AA80" i="71"/>
  <c r="AA79" i="71"/>
  <c r="AA78" i="71"/>
  <c r="AA77" i="71"/>
  <c r="AA76" i="71"/>
  <c r="AA75" i="71"/>
  <c r="AA73" i="71"/>
  <c r="AA72" i="71"/>
  <c r="AA71" i="71"/>
  <c r="AA70" i="71"/>
  <c r="AA69" i="71"/>
  <c r="AA68" i="71"/>
  <c r="AA67" i="71"/>
  <c r="AA66" i="71"/>
  <c r="AA64" i="71"/>
  <c r="AA63" i="71"/>
  <c r="AA62" i="71"/>
  <c r="AA61" i="71"/>
  <c r="AA50" i="71"/>
  <c r="AA49" i="71"/>
  <c r="AA48" i="71"/>
  <c r="AA46" i="71"/>
  <c r="AA45" i="71"/>
  <c r="AA43" i="71"/>
  <c r="AA41" i="71"/>
  <c r="AB41" i="71"/>
  <c r="AD41" i="71" s="1"/>
  <c r="AB45" i="71"/>
  <c r="AB46" i="71"/>
  <c r="AB48" i="71"/>
  <c r="AB49" i="71"/>
  <c r="AB50" i="71"/>
  <c r="AB62" i="71"/>
  <c r="AB67" i="71"/>
  <c r="AB69" i="71"/>
  <c r="AB70" i="71"/>
  <c r="AD70" i="71" s="1"/>
  <c r="AB71" i="71"/>
  <c r="AD71" i="71" s="1"/>
  <c r="AB73" i="71"/>
  <c r="AB75" i="71"/>
  <c r="AD75" i="71" s="1"/>
  <c r="AB77" i="71"/>
  <c r="AB78" i="71"/>
  <c r="AB79" i="71"/>
  <c r="AD79" i="71" s="1"/>
  <c r="AB80" i="71"/>
  <c r="AD80" i="71" s="1"/>
  <c r="AB81" i="71"/>
  <c r="AB82" i="71"/>
  <c r="AC86" i="71"/>
  <c r="AB97" i="71"/>
  <c r="AC97" i="71"/>
  <c r="E14" i="70"/>
  <c r="E15" i="70"/>
  <c r="E16" i="70"/>
  <c r="E17" i="70"/>
  <c r="E18" i="70"/>
  <c r="E19" i="70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E38" i="70"/>
  <c r="E39" i="70"/>
  <c r="E40" i="70"/>
  <c r="E41" i="70"/>
  <c r="E42" i="70"/>
  <c r="E43" i="70"/>
  <c r="E44" i="70"/>
  <c r="E45" i="70"/>
  <c r="E46" i="70"/>
  <c r="E47" i="70"/>
  <c r="E48" i="70"/>
  <c r="AB48" i="70" s="1"/>
  <c r="AD48" i="70" s="1"/>
  <c r="E49" i="70"/>
  <c r="E50" i="70"/>
  <c r="E51" i="70"/>
  <c r="E52" i="70"/>
  <c r="E53" i="70"/>
  <c r="E54" i="70"/>
  <c r="E55" i="70"/>
  <c r="E56" i="70"/>
  <c r="E57" i="70"/>
  <c r="E58" i="70"/>
  <c r="E59" i="70"/>
  <c r="E60" i="70"/>
  <c r="E61" i="70"/>
  <c r="E62" i="70"/>
  <c r="E63" i="70"/>
  <c r="E64" i="70"/>
  <c r="AB64" i="70" s="1"/>
  <c r="AD64" i="70" s="1"/>
  <c r="E65" i="70"/>
  <c r="E66" i="70"/>
  <c r="E67" i="70"/>
  <c r="E68" i="70"/>
  <c r="E69" i="70"/>
  <c r="E70" i="70"/>
  <c r="E71" i="70"/>
  <c r="E72" i="70"/>
  <c r="E73" i="70"/>
  <c r="E74" i="70"/>
  <c r="E75" i="70"/>
  <c r="E76" i="70"/>
  <c r="AB76" i="70" s="1"/>
  <c r="AD76" i="70" s="1"/>
  <c r="E77" i="70"/>
  <c r="E78" i="70"/>
  <c r="E79" i="70"/>
  <c r="E80" i="70"/>
  <c r="AB80" i="70" s="1"/>
  <c r="AD80" i="70" s="1"/>
  <c r="E81" i="70"/>
  <c r="E82" i="70"/>
  <c r="E13" i="70"/>
  <c r="AA41" i="70"/>
  <c r="AA43" i="70"/>
  <c r="AA45" i="70"/>
  <c r="AA46" i="70"/>
  <c r="AA48" i="70"/>
  <c r="AA49" i="70"/>
  <c r="AA50" i="70"/>
  <c r="AA61" i="70"/>
  <c r="AA62" i="70"/>
  <c r="AA63" i="70"/>
  <c r="AA64" i="70"/>
  <c r="AA66" i="70"/>
  <c r="AA67" i="70"/>
  <c r="AA68" i="70"/>
  <c r="AA69" i="70"/>
  <c r="AA70" i="70"/>
  <c r="AA71" i="70"/>
  <c r="AA72" i="70"/>
  <c r="AA73" i="70"/>
  <c r="AA75" i="70"/>
  <c r="AA76" i="70"/>
  <c r="AA77" i="70"/>
  <c r="AA78" i="70"/>
  <c r="AA79" i="70"/>
  <c r="AA80" i="70"/>
  <c r="AA81" i="70"/>
  <c r="AA82" i="70"/>
  <c r="F83" i="71"/>
  <c r="H83" i="71"/>
  <c r="J83" i="71"/>
  <c r="L83" i="71"/>
  <c r="N83" i="71"/>
  <c r="P83" i="71"/>
  <c r="R83" i="71"/>
  <c r="T83" i="71"/>
  <c r="V83" i="71"/>
  <c r="X83" i="71"/>
  <c r="F82" i="72"/>
  <c r="H82" i="72"/>
  <c r="J82" i="72"/>
  <c r="L82" i="72"/>
  <c r="N82" i="72"/>
  <c r="P82" i="72"/>
  <c r="R82" i="72"/>
  <c r="T82" i="72"/>
  <c r="V82" i="72"/>
  <c r="X82" i="72"/>
  <c r="Y82" i="71"/>
  <c r="W82" i="71"/>
  <c r="U82" i="71"/>
  <c r="S82" i="71"/>
  <c r="Q82" i="71"/>
  <c r="O82" i="71"/>
  <c r="M82" i="71"/>
  <c r="K82" i="71"/>
  <c r="I82" i="71"/>
  <c r="G82" i="71"/>
  <c r="AD82" i="71"/>
  <c r="X83" i="70"/>
  <c r="V83" i="70"/>
  <c r="T83" i="70"/>
  <c r="R83" i="70"/>
  <c r="P83" i="70"/>
  <c r="N83" i="70"/>
  <c r="L83" i="70"/>
  <c r="J83" i="70"/>
  <c r="H83" i="70"/>
  <c r="AB82" i="70"/>
  <c r="AD82" i="70" s="1"/>
  <c r="Y82" i="70"/>
  <c r="W82" i="70"/>
  <c r="U82" i="70"/>
  <c r="S82" i="70"/>
  <c r="Q82" i="70"/>
  <c r="O82" i="70"/>
  <c r="M82" i="70"/>
  <c r="K82" i="70"/>
  <c r="I82" i="70"/>
  <c r="G82" i="70"/>
  <c r="Y81" i="72"/>
  <c r="W81" i="72"/>
  <c r="U81" i="72"/>
  <c r="S81" i="72"/>
  <c r="Q81" i="72"/>
  <c r="O81" i="72"/>
  <c r="M81" i="72"/>
  <c r="K81" i="72"/>
  <c r="I81" i="72"/>
  <c r="AB81" i="72"/>
  <c r="AD81" i="72" s="1"/>
  <c r="AD81" i="71"/>
  <c r="Y81" i="71"/>
  <c r="W81" i="71"/>
  <c r="U81" i="71"/>
  <c r="S81" i="71"/>
  <c r="Q81" i="71"/>
  <c r="O81" i="71"/>
  <c r="M81" i="71"/>
  <c r="K81" i="71"/>
  <c r="I81" i="71"/>
  <c r="G81" i="71"/>
  <c r="AB81" i="70"/>
  <c r="AD81" i="70" s="1"/>
  <c r="Y81" i="70"/>
  <c r="W81" i="70"/>
  <c r="U81" i="70"/>
  <c r="S81" i="70"/>
  <c r="Q81" i="70"/>
  <c r="O81" i="70"/>
  <c r="M81" i="70"/>
  <c r="K81" i="70"/>
  <c r="I81" i="70"/>
  <c r="G81" i="70"/>
  <c r="AD83" i="70"/>
  <c r="X82" i="69"/>
  <c r="V82" i="69"/>
  <c r="T82" i="69"/>
  <c r="R82" i="69"/>
  <c r="P82" i="69"/>
  <c r="N82" i="69"/>
  <c r="L82" i="69"/>
  <c r="J82" i="69"/>
  <c r="H82" i="69"/>
  <c r="Y81" i="69"/>
  <c r="W81" i="69"/>
  <c r="U81" i="69"/>
  <c r="S81" i="69"/>
  <c r="Q81" i="69"/>
  <c r="O81" i="69"/>
  <c r="M81" i="69"/>
  <c r="K81" i="69"/>
  <c r="I81" i="69"/>
  <c r="G81" i="69"/>
  <c r="E81" i="69"/>
  <c r="Z81" i="69" s="1"/>
  <c r="AB81" i="69" s="1"/>
  <c r="F82" i="69"/>
  <c r="X81" i="68"/>
  <c r="V81" i="68"/>
  <c r="T81" i="68"/>
  <c r="R81" i="68"/>
  <c r="P81" i="68"/>
  <c r="N81" i="68"/>
  <c r="L81" i="68"/>
  <c r="J81" i="68"/>
  <c r="H81" i="68"/>
  <c r="F81" i="68"/>
  <c r="Y80" i="72"/>
  <c r="W80" i="72"/>
  <c r="U80" i="72"/>
  <c r="S80" i="72"/>
  <c r="Q80" i="72"/>
  <c r="O80" i="72"/>
  <c r="M80" i="72"/>
  <c r="K80" i="72"/>
  <c r="I80" i="72"/>
  <c r="Y79" i="72"/>
  <c r="W79" i="72"/>
  <c r="U79" i="72"/>
  <c r="S79" i="72"/>
  <c r="Q79" i="72"/>
  <c r="O79" i="72"/>
  <c r="M79" i="72"/>
  <c r="K79" i="72"/>
  <c r="I79" i="72"/>
  <c r="Y78" i="72"/>
  <c r="W78" i="72"/>
  <c r="U78" i="72"/>
  <c r="S78" i="72"/>
  <c r="Q78" i="72"/>
  <c r="O78" i="72"/>
  <c r="M78" i="72"/>
  <c r="K78" i="72"/>
  <c r="I78" i="72"/>
  <c r="AB78" i="72"/>
  <c r="AD78" i="72" s="1"/>
  <c r="Y80" i="71"/>
  <c r="W80" i="71"/>
  <c r="U80" i="71"/>
  <c r="S80" i="71"/>
  <c r="Q80" i="71"/>
  <c r="O80" i="71"/>
  <c r="M80" i="71"/>
  <c r="K80" i="71"/>
  <c r="I80" i="71"/>
  <c r="G80" i="71"/>
  <c r="Y79" i="71"/>
  <c r="W79" i="71"/>
  <c r="U79" i="71"/>
  <c r="S79" i="71"/>
  <c r="Q79" i="71"/>
  <c r="O79" i="71"/>
  <c r="M79" i="71"/>
  <c r="K79" i="71"/>
  <c r="I79" i="71"/>
  <c r="G79" i="71"/>
  <c r="Y78" i="71"/>
  <c r="W78" i="71"/>
  <c r="U78" i="71"/>
  <c r="S78" i="71"/>
  <c r="Q78" i="71"/>
  <c r="O78" i="71"/>
  <c r="M78" i="71"/>
  <c r="K78" i="71"/>
  <c r="I78" i="71"/>
  <c r="G78" i="71"/>
  <c r="AD78" i="71"/>
  <c r="Y80" i="70"/>
  <c r="W80" i="70"/>
  <c r="U80" i="70"/>
  <c r="S80" i="70"/>
  <c r="Q80" i="70"/>
  <c r="O80" i="70"/>
  <c r="M80" i="70"/>
  <c r="K80" i="70"/>
  <c r="I80" i="70"/>
  <c r="G80" i="70"/>
  <c r="Y79" i="70"/>
  <c r="W79" i="70"/>
  <c r="U79" i="70"/>
  <c r="S79" i="70"/>
  <c r="Q79" i="70"/>
  <c r="O79" i="70"/>
  <c r="M79" i="70"/>
  <c r="K79" i="70"/>
  <c r="I79" i="70"/>
  <c r="G79" i="70"/>
  <c r="AB79" i="70"/>
  <c r="AD79" i="70" s="1"/>
  <c r="Y78" i="70"/>
  <c r="W78" i="70"/>
  <c r="U78" i="70"/>
  <c r="S78" i="70"/>
  <c r="Q78" i="70"/>
  <c r="O78" i="70"/>
  <c r="M78" i="70"/>
  <c r="K78" i="70"/>
  <c r="I78" i="70"/>
  <c r="G78" i="70"/>
  <c r="AB78" i="70"/>
  <c r="AD78" i="70" s="1"/>
  <c r="Y80" i="69"/>
  <c r="W80" i="69"/>
  <c r="U80" i="69"/>
  <c r="S80" i="69"/>
  <c r="Q80" i="69"/>
  <c r="O80" i="69"/>
  <c r="M80" i="69"/>
  <c r="K80" i="69"/>
  <c r="I80" i="69"/>
  <c r="G80" i="69"/>
  <c r="E80" i="69"/>
  <c r="Z80" i="69" s="1"/>
  <c r="AB80" i="69" s="1"/>
  <c r="Y79" i="69"/>
  <c r="W79" i="69"/>
  <c r="U79" i="69"/>
  <c r="S79" i="69"/>
  <c r="Q79" i="69"/>
  <c r="O79" i="69"/>
  <c r="M79" i="69"/>
  <c r="K79" i="69"/>
  <c r="I79" i="69"/>
  <c r="G79" i="69"/>
  <c r="E79" i="69"/>
  <c r="Z79" i="69" s="1"/>
  <c r="AB79" i="69" s="1"/>
  <c r="Y78" i="69"/>
  <c r="W78" i="69"/>
  <c r="U78" i="69"/>
  <c r="S78" i="69"/>
  <c r="Q78" i="69"/>
  <c r="O78" i="69"/>
  <c r="M78" i="69"/>
  <c r="K78" i="69"/>
  <c r="I78" i="69"/>
  <c r="G78" i="69"/>
  <c r="E78" i="69"/>
  <c r="Z78" i="69" s="1"/>
  <c r="AB78" i="69" s="1"/>
  <c r="Y80" i="68"/>
  <c r="W80" i="68"/>
  <c r="U80" i="68"/>
  <c r="S80" i="68"/>
  <c r="Q80" i="68"/>
  <c r="O80" i="68"/>
  <c r="M80" i="68"/>
  <c r="K80" i="68"/>
  <c r="I80" i="68"/>
  <c r="G80" i="68"/>
  <c r="Z80" i="68"/>
  <c r="AB80" i="68" s="1"/>
  <c r="Y79" i="68"/>
  <c r="W79" i="68"/>
  <c r="U79" i="68"/>
  <c r="S79" i="68"/>
  <c r="Q79" i="68"/>
  <c r="O79" i="68"/>
  <c r="M79" i="68"/>
  <c r="K79" i="68"/>
  <c r="I79" i="68"/>
  <c r="G79" i="68"/>
  <c r="Z79" i="68"/>
  <c r="AB79" i="68" s="1"/>
  <c r="Y78" i="68"/>
  <c r="W78" i="68"/>
  <c r="U78" i="68"/>
  <c r="S78" i="68"/>
  <c r="Q78" i="68"/>
  <c r="O78" i="68"/>
  <c r="M78" i="68"/>
  <c r="K78" i="68"/>
  <c r="I78" i="68"/>
  <c r="G78" i="68"/>
  <c r="Z78" i="68"/>
  <c r="AB78" i="68" s="1"/>
  <c r="AB77" i="72"/>
  <c r="AD77" i="72" s="1"/>
  <c r="Y77" i="72"/>
  <c r="W77" i="72"/>
  <c r="U77" i="72"/>
  <c r="S77" i="72"/>
  <c r="Q77" i="72"/>
  <c r="O77" i="72"/>
  <c r="M77" i="72"/>
  <c r="K77" i="72"/>
  <c r="I77" i="72"/>
  <c r="AD77" i="71"/>
  <c r="Y77" i="71"/>
  <c r="W77" i="71"/>
  <c r="U77" i="71"/>
  <c r="S77" i="71"/>
  <c r="Q77" i="71"/>
  <c r="O77" i="71"/>
  <c r="M77" i="71"/>
  <c r="K77" i="71"/>
  <c r="I77" i="71"/>
  <c r="G77" i="71"/>
  <c r="Y77" i="70"/>
  <c r="W77" i="70"/>
  <c r="U77" i="70"/>
  <c r="S77" i="70"/>
  <c r="Q77" i="70"/>
  <c r="O77" i="70"/>
  <c r="M77" i="70"/>
  <c r="K77" i="70"/>
  <c r="I77" i="70"/>
  <c r="G77" i="70"/>
  <c r="AB77" i="70"/>
  <c r="AD77" i="70" s="1"/>
  <c r="Y77" i="69"/>
  <c r="W77" i="69"/>
  <c r="U77" i="69"/>
  <c r="S77" i="69"/>
  <c r="Q77" i="69"/>
  <c r="O77" i="69"/>
  <c r="M77" i="69"/>
  <c r="K77" i="69"/>
  <c r="I77" i="69"/>
  <c r="G77" i="69"/>
  <c r="E77" i="69"/>
  <c r="Z77" i="69" s="1"/>
  <c r="AB77" i="69" s="1"/>
  <c r="Y77" i="68"/>
  <c r="W77" i="68"/>
  <c r="U77" i="68"/>
  <c r="S77" i="68"/>
  <c r="Q77" i="68"/>
  <c r="O77" i="68"/>
  <c r="M77" i="68"/>
  <c r="K77" i="68"/>
  <c r="I77" i="68"/>
  <c r="G77" i="68"/>
  <c r="Z77" i="68"/>
  <c r="AB77" i="68" s="1"/>
  <c r="AB81" i="68"/>
  <c r="K78" i="66"/>
  <c r="Y76" i="72"/>
  <c r="W76" i="72"/>
  <c r="S76" i="72"/>
  <c r="Q76" i="72"/>
  <c r="O76" i="72"/>
  <c r="M76" i="72"/>
  <c r="K76" i="72"/>
  <c r="I76" i="72"/>
  <c r="Y76" i="71"/>
  <c r="W76" i="71"/>
  <c r="S76" i="71"/>
  <c r="Q76" i="71"/>
  <c r="O76" i="71"/>
  <c r="M76" i="71"/>
  <c r="K76" i="71"/>
  <c r="I76" i="71"/>
  <c r="G76" i="71"/>
  <c r="Y76" i="70"/>
  <c r="W76" i="70"/>
  <c r="S76" i="70"/>
  <c r="Q76" i="70"/>
  <c r="O76" i="70"/>
  <c r="M76" i="70"/>
  <c r="K76" i="70"/>
  <c r="I76" i="70"/>
  <c r="G76" i="70"/>
  <c r="Y76" i="69"/>
  <c r="W76" i="69"/>
  <c r="S76" i="69"/>
  <c r="Q76" i="69"/>
  <c r="O76" i="69"/>
  <c r="M76" i="69"/>
  <c r="K76" i="69"/>
  <c r="I76" i="69"/>
  <c r="G76" i="69"/>
  <c r="E76" i="69"/>
  <c r="Z76" i="69" s="1"/>
  <c r="AB76" i="69" s="1"/>
  <c r="Y76" i="68"/>
  <c r="W76" i="68"/>
  <c r="S76" i="68"/>
  <c r="Q76" i="68"/>
  <c r="O76" i="68"/>
  <c r="M76" i="68"/>
  <c r="K76" i="68"/>
  <c r="I76" i="68"/>
  <c r="G76" i="68"/>
  <c r="Z76" i="68"/>
  <c r="AB76" i="68" s="1"/>
  <c r="Y77" i="67"/>
  <c r="W77" i="67"/>
  <c r="S77" i="67"/>
  <c r="Q77" i="67"/>
  <c r="O77" i="67"/>
  <c r="M77" i="67"/>
  <c r="K77" i="67"/>
  <c r="I77" i="67"/>
  <c r="G77" i="67"/>
  <c r="E77" i="67"/>
  <c r="Z77" i="67" s="1"/>
  <c r="AB77" i="67" s="1"/>
  <c r="Y77" i="66"/>
  <c r="W77" i="66"/>
  <c r="S77" i="66"/>
  <c r="Q77" i="66"/>
  <c r="O77" i="66"/>
  <c r="M77" i="66"/>
  <c r="K77" i="66"/>
  <c r="I77" i="66"/>
  <c r="G77" i="66"/>
  <c r="E77" i="66"/>
  <c r="Z77" i="66" s="1"/>
  <c r="AB77" i="66" s="1"/>
  <c r="Y77" i="65"/>
  <c r="W77" i="65"/>
  <c r="S77" i="65"/>
  <c r="Q77" i="65"/>
  <c r="O77" i="65"/>
  <c r="M77" i="65"/>
  <c r="K77" i="65"/>
  <c r="I77" i="65"/>
  <c r="G77" i="65"/>
  <c r="E77" i="65"/>
  <c r="Z77" i="65" s="1"/>
  <c r="AB77" i="65" s="1"/>
  <c r="O47" i="63"/>
  <c r="AB41" i="72"/>
  <c r="AD41" i="72" s="1"/>
  <c r="AB43" i="72"/>
  <c r="AD43" i="72" s="1"/>
  <c r="AB45" i="72"/>
  <c r="AD45" i="72" s="1"/>
  <c r="AB46" i="72"/>
  <c r="AD46" i="72" s="1"/>
  <c r="AB49" i="72"/>
  <c r="AD49" i="72" s="1"/>
  <c r="AB50" i="72"/>
  <c r="AD50" i="72" s="1"/>
  <c r="AB61" i="72"/>
  <c r="AD61" i="72" s="1"/>
  <c r="AB62" i="72"/>
  <c r="AD62" i="72" s="1"/>
  <c r="AB63" i="72"/>
  <c r="AD63" i="72" s="1"/>
  <c r="AB66" i="72"/>
  <c r="AD66" i="72" s="1"/>
  <c r="AB69" i="72"/>
  <c r="AD69" i="72" s="1"/>
  <c r="AB70" i="72"/>
  <c r="AD70" i="72" s="1"/>
  <c r="AB73" i="72"/>
  <c r="AD73" i="72" s="1"/>
  <c r="AD46" i="71"/>
  <c r="AD48" i="71"/>
  <c r="AD49" i="71"/>
  <c r="AD50" i="71"/>
  <c r="AD62" i="71"/>
  <c r="AD67" i="71"/>
  <c r="AD69" i="71"/>
  <c r="AD73" i="71"/>
  <c r="AB41" i="70"/>
  <c r="AD41" i="70" s="1"/>
  <c r="AB43" i="70"/>
  <c r="AD43" i="70" s="1"/>
  <c r="AB45" i="70"/>
  <c r="AD45" i="70" s="1"/>
  <c r="AB46" i="70"/>
  <c r="AD46" i="70" s="1"/>
  <c r="AB49" i="70"/>
  <c r="AD49" i="70" s="1"/>
  <c r="AB50" i="70"/>
  <c r="AD50" i="70" s="1"/>
  <c r="AB61" i="70"/>
  <c r="AD61" i="70" s="1"/>
  <c r="AB62" i="70"/>
  <c r="AD62" i="70" s="1"/>
  <c r="AB63" i="70"/>
  <c r="AD63" i="70" s="1"/>
  <c r="AB66" i="70"/>
  <c r="AD66" i="70" s="1"/>
  <c r="AB67" i="70"/>
  <c r="AD67" i="70" s="1"/>
  <c r="AB68" i="70"/>
  <c r="AD68" i="70" s="1"/>
  <c r="AB69" i="70"/>
  <c r="AD69" i="70" s="1"/>
  <c r="AB70" i="70"/>
  <c r="AD70" i="70" s="1"/>
  <c r="AB71" i="70"/>
  <c r="AD71" i="70" s="1"/>
  <c r="AB72" i="70"/>
  <c r="AD72" i="70" s="1"/>
  <c r="AB73" i="70"/>
  <c r="AD73" i="70" s="1"/>
  <c r="AB75" i="70"/>
  <c r="AD75" i="70" s="1"/>
  <c r="Z41" i="68"/>
  <c r="AB41" i="68" s="1"/>
  <c r="Z43" i="68"/>
  <c r="AB43" i="68" s="1"/>
  <c r="Z45" i="68"/>
  <c r="AB45" i="68" s="1"/>
  <c r="Z46" i="68"/>
  <c r="AB46" i="68" s="1"/>
  <c r="Z48" i="68"/>
  <c r="AB48" i="68" s="1"/>
  <c r="Z49" i="68"/>
  <c r="AB49" i="68" s="1"/>
  <c r="Z61" i="68"/>
  <c r="AB61" i="68" s="1"/>
  <c r="Z62" i="68"/>
  <c r="AB62" i="68" s="1"/>
  <c r="Z63" i="68"/>
  <c r="AB63" i="68" s="1"/>
  <c r="Z64" i="68"/>
  <c r="AB64" i="68" s="1"/>
  <c r="Z66" i="68"/>
  <c r="AB66" i="68" s="1"/>
  <c r="Z67" i="68"/>
  <c r="AB67" i="68" s="1"/>
  <c r="Z68" i="68"/>
  <c r="AB68" i="68" s="1"/>
  <c r="Z70" i="68"/>
  <c r="AB70" i="68" s="1"/>
  <c r="Z71" i="68"/>
  <c r="AB71" i="68" s="1"/>
  <c r="Z72" i="68"/>
  <c r="AB72" i="68" s="1"/>
  <c r="Z73" i="68"/>
  <c r="AB73" i="68" s="1"/>
  <c r="Z75" i="68"/>
  <c r="AB75" i="68" s="1"/>
  <c r="E14" i="67"/>
  <c r="E15" i="67"/>
  <c r="E16" i="67"/>
  <c r="E17" i="67"/>
  <c r="E18" i="67"/>
  <c r="E19" i="67"/>
  <c r="E20" i="67"/>
  <c r="E21" i="67"/>
  <c r="E22" i="67"/>
  <c r="E23" i="67"/>
  <c r="E24" i="67"/>
  <c r="E25" i="67"/>
  <c r="E26" i="67"/>
  <c r="E27" i="67"/>
  <c r="E28" i="67"/>
  <c r="E29" i="67"/>
  <c r="E31" i="67"/>
  <c r="E32" i="67"/>
  <c r="E33" i="67"/>
  <c r="E34" i="67"/>
  <c r="E35" i="67"/>
  <c r="E36" i="67"/>
  <c r="E37" i="67"/>
  <c r="E38" i="67"/>
  <c r="E39" i="67"/>
  <c r="E40" i="67"/>
  <c r="E41" i="67"/>
  <c r="E42" i="67"/>
  <c r="Z42" i="67" s="1"/>
  <c r="AB42" i="67" s="1"/>
  <c r="E43" i="67"/>
  <c r="E45" i="67"/>
  <c r="E46" i="67"/>
  <c r="Z46" i="67" s="1"/>
  <c r="AB46" i="67" s="1"/>
  <c r="E47" i="67"/>
  <c r="Z47" i="67" s="1"/>
  <c r="AB47" i="67" s="1"/>
  <c r="E48" i="67"/>
  <c r="E49" i="67"/>
  <c r="Z49" i="67" s="1"/>
  <c r="AB49" i="67" s="1"/>
  <c r="E50" i="67"/>
  <c r="Z50" i="67" s="1"/>
  <c r="AB50" i="67" s="1"/>
  <c r="E51" i="67"/>
  <c r="Z51" i="67" s="1"/>
  <c r="AB51" i="67" s="1"/>
  <c r="E52" i="67"/>
  <c r="E53" i="67"/>
  <c r="E54" i="67"/>
  <c r="E55" i="67"/>
  <c r="E56" i="67"/>
  <c r="E57" i="67"/>
  <c r="E58" i="67"/>
  <c r="E59" i="67"/>
  <c r="E60" i="67"/>
  <c r="E61" i="67"/>
  <c r="E62" i="67"/>
  <c r="Z62" i="67" s="1"/>
  <c r="AB62" i="67" s="1"/>
  <c r="E63" i="67"/>
  <c r="Z63" i="67" s="1"/>
  <c r="AB63" i="67" s="1"/>
  <c r="E64" i="67"/>
  <c r="Z64" i="67" s="1"/>
  <c r="AB64" i="67" s="1"/>
  <c r="E65" i="67"/>
  <c r="Z65" i="67" s="1"/>
  <c r="AB65" i="67" s="1"/>
  <c r="E66" i="67"/>
  <c r="E67" i="67"/>
  <c r="Z67" i="67" s="1"/>
  <c r="AB67" i="67" s="1"/>
  <c r="E68" i="67"/>
  <c r="Z68" i="67" s="1"/>
  <c r="AB68" i="67" s="1"/>
  <c r="E69" i="67"/>
  <c r="Z69" i="67" s="1"/>
  <c r="AB69" i="67" s="1"/>
  <c r="E70" i="67"/>
  <c r="Z70" i="67" s="1"/>
  <c r="AB70" i="67" s="1"/>
  <c r="E71" i="67"/>
  <c r="E72" i="67"/>
  <c r="Z72" i="67" s="1"/>
  <c r="AB72" i="67" s="1"/>
  <c r="E73" i="67"/>
  <c r="Z73" i="67" s="1"/>
  <c r="AB73" i="67" s="1"/>
  <c r="E74" i="67"/>
  <c r="Z74" i="67" s="1"/>
  <c r="AB74" i="67" s="1"/>
  <c r="E75" i="67"/>
  <c r="E76" i="67"/>
  <c r="Z76" i="67" s="1"/>
  <c r="AB76" i="67" s="1"/>
  <c r="E78" i="67"/>
  <c r="E14" i="66"/>
  <c r="E15" i="66"/>
  <c r="E16" i="66"/>
  <c r="E17" i="66"/>
  <c r="E18" i="66"/>
  <c r="E19" i="66"/>
  <c r="E20" i="66"/>
  <c r="E21" i="66"/>
  <c r="E22" i="66"/>
  <c r="E23" i="66"/>
  <c r="E24" i="66"/>
  <c r="E25" i="66"/>
  <c r="E26" i="66"/>
  <c r="E27" i="66"/>
  <c r="E28" i="66"/>
  <c r="E29" i="66"/>
  <c r="E30" i="66"/>
  <c r="E31" i="66"/>
  <c r="E32" i="66"/>
  <c r="E33" i="66"/>
  <c r="E34" i="66"/>
  <c r="E35" i="66"/>
  <c r="E36" i="66"/>
  <c r="E37" i="66"/>
  <c r="E38" i="66"/>
  <c r="E39" i="66"/>
  <c r="E40" i="66"/>
  <c r="E41" i="66"/>
  <c r="E42" i="66"/>
  <c r="E43" i="66"/>
  <c r="E44" i="66"/>
  <c r="Z44" i="66" s="1"/>
  <c r="AB44" i="66" s="1"/>
  <c r="E45" i="66"/>
  <c r="E46" i="66"/>
  <c r="E47" i="66"/>
  <c r="Z47" i="66" s="1"/>
  <c r="AB47" i="66" s="1"/>
  <c r="E48" i="66"/>
  <c r="E49" i="66"/>
  <c r="E50" i="66"/>
  <c r="E51" i="66"/>
  <c r="Z51" i="66" s="1"/>
  <c r="AB51" i="66" s="1"/>
  <c r="E52" i="66"/>
  <c r="E53" i="66"/>
  <c r="E54" i="66"/>
  <c r="E55" i="66"/>
  <c r="E56" i="66"/>
  <c r="E57" i="66"/>
  <c r="E58" i="66"/>
  <c r="E59" i="66"/>
  <c r="E60" i="66"/>
  <c r="E61" i="66"/>
  <c r="E62" i="66"/>
  <c r="Z62" i="66" s="1"/>
  <c r="AB62" i="66" s="1"/>
  <c r="E63" i="66"/>
  <c r="E64" i="66"/>
  <c r="E65" i="66"/>
  <c r="Z65" i="66" s="1"/>
  <c r="AB65" i="66" s="1"/>
  <c r="E66" i="66"/>
  <c r="E67" i="66"/>
  <c r="E68" i="66"/>
  <c r="E69" i="66"/>
  <c r="Z69" i="66" s="1"/>
  <c r="AB69" i="66" s="1"/>
  <c r="E70" i="66"/>
  <c r="Z70" i="66" s="1"/>
  <c r="AB70" i="66" s="1"/>
  <c r="E71" i="66"/>
  <c r="Z71" i="66" s="1"/>
  <c r="AB71" i="66" s="1"/>
  <c r="E72" i="66"/>
  <c r="Z72" i="66" s="1"/>
  <c r="AB72" i="66" s="1"/>
  <c r="E73" i="66"/>
  <c r="Z73" i="66" s="1"/>
  <c r="AB73" i="66" s="1"/>
  <c r="E74" i="66"/>
  <c r="Z74" i="66" s="1"/>
  <c r="AB74" i="66" s="1"/>
  <c r="E75" i="66"/>
  <c r="E76" i="66"/>
  <c r="E78" i="66"/>
  <c r="E13" i="66"/>
  <c r="E14" i="65"/>
  <c r="E15" i="65"/>
  <c r="E16" i="65"/>
  <c r="E17" i="65"/>
  <c r="E18" i="65"/>
  <c r="E19" i="65"/>
  <c r="E20" i="65"/>
  <c r="E21" i="65"/>
  <c r="E22" i="65"/>
  <c r="E23" i="65"/>
  <c r="E24" i="65"/>
  <c r="E25" i="65"/>
  <c r="E26" i="65"/>
  <c r="E27" i="65"/>
  <c r="E28" i="65"/>
  <c r="E29" i="65"/>
  <c r="E30" i="65"/>
  <c r="E31" i="65"/>
  <c r="E32" i="65"/>
  <c r="E33" i="65"/>
  <c r="E34" i="65"/>
  <c r="E35" i="65"/>
  <c r="E36" i="65"/>
  <c r="E37" i="65"/>
  <c r="E38" i="65"/>
  <c r="E39" i="65"/>
  <c r="E40" i="65"/>
  <c r="E41" i="65"/>
  <c r="E42" i="65"/>
  <c r="Z42" i="65" s="1"/>
  <c r="AB42" i="65" s="1"/>
  <c r="E43" i="65"/>
  <c r="E44" i="65"/>
  <c r="Z44" i="65" s="1"/>
  <c r="AB44" i="65" s="1"/>
  <c r="E45" i="65"/>
  <c r="E46" i="65"/>
  <c r="Z46" i="65" s="1"/>
  <c r="AB46" i="65" s="1"/>
  <c r="E47" i="65"/>
  <c r="Z47" i="65" s="1"/>
  <c r="AB47" i="65" s="1"/>
  <c r="E48" i="65"/>
  <c r="E49" i="65"/>
  <c r="E50" i="65"/>
  <c r="E51" i="65"/>
  <c r="Z51" i="65" s="1"/>
  <c r="AB51" i="65" s="1"/>
  <c r="E52" i="65"/>
  <c r="E53" i="65"/>
  <c r="E54" i="65"/>
  <c r="E55" i="65"/>
  <c r="E56" i="65"/>
  <c r="E57" i="65"/>
  <c r="E58" i="65"/>
  <c r="E59" i="65"/>
  <c r="E60" i="65"/>
  <c r="E61" i="65"/>
  <c r="E62" i="65"/>
  <c r="E63" i="65"/>
  <c r="Z63" i="65" s="1"/>
  <c r="AB63" i="65" s="1"/>
  <c r="E64" i="65"/>
  <c r="Z64" i="65" s="1"/>
  <c r="AB64" i="65" s="1"/>
  <c r="E65" i="65"/>
  <c r="E66" i="65"/>
  <c r="E67" i="65"/>
  <c r="Z67" i="65" s="1"/>
  <c r="AB67" i="65" s="1"/>
  <c r="E68" i="65"/>
  <c r="E69" i="65"/>
  <c r="E70" i="65"/>
  <c r="E71" i="65"/>
  <c r="Z71" i="65" s="1"/>
  <c r="AB71" i="65" s="1"/>
  <c r="E72" i="65"/>
  <c r="Z72" i="65" s="1"/>
  <c r="AB72" i="65" s="1"/>
  <c r="E73" i="65"/>
  <c r="E74" i="65"/>
  <c r="E75" i="65"/>
  <c r="E76" i="65"/>
  <c r="Z76" i="65" s="1"/>
  <c r="AB76" i="65" s="1"/>
  <c r="E78" i="65"/>
  <c r="E13" i="65"/>
  <c r="E14" i="64"/>
  <c r="E15" i="64"/>
  <c r="E16" i="64"/>
  <c r="E17" i="64"/>
  <c r="E18" i="64"/>
  <c r="E19" i="64"/>
  <c r="E20" i="64"/>
  <c r="E21" i="64"/>
  <c r="E22" i="64"/>
  <c r="E23" i="64"/>
  <c r="E24" i="64"/>
  <c r="E25" i="64"/>
  <c r="E26" i="64"/>
  <c r="E27" i="64"/>
  <c r="E28" i="64"/>
  <c r="E29" i="64"/>
  <c r="E30" i="64"/>
  <c r="E31" i="64"/>
  <c r="E32" i="64"/>
  <c r="E33" i="64"/>
  <c r="E34" i="64"/>
  <c r="E35" i="64"/>
  <c r="E36" i="64"/>
  <c r="E37" i="64"/>
  <c r="E38" i="64"/>
  <c r="E39" i="64"/>
  <c r="E40" i="64"/>
  <c r="E41" i="64"/>
  <c r="E42" i="64"/>
  <c r="E43" i="64"/>
  <c r="E44" i="64"/>
  <c r="Z44" i="64" s="1"/>
  <c r="AB44" i="64" s="1"/>
  <c r="E45" i="64"/>
  <c r="E46" i="64"/>
  <c r="E47" i="64"/>
  <c r="Z47" i="64" s="1"/>
  <c r="AB47" i="64" s="1"/>
  <c r="E48" i="64"/>
  <c r="E49" i="64"/>
  <c r="E50" i="64"/>
  <c r="E51" i="64"/>
  <c r="Z51" i="64" s="1"/>
  <c r="AB51" i="64" s="1"/>
  <c r="E52" i="64"/>
  <c r="E53" i="64"/>
  <c r="E54" i="64"/>
  <c r="E55" i="64"/>
  <c r="E56" i="64"/>
  <c r="E57" i="64"/>
  <c r="E58" i="64"/>
  <c r="E59" i="64"/>
  <c r="E60" i="64"/>
  <c r="E61" i="64"/>
  <c r="E62" i="64"/>
  <c r="E63" i="64"/>
  <c r="Z63" i="64" s="1"/>
  <c r="AB63" i="64" s="1"/>
  <c r="E64" i="64"/>
  <c r="Z64" i="64" s="1"/>
  <c r="AB64" i="64" s="1"/>
  <c r="E65" i="64"/>
  <c r="E66" i="64"/>
  <c r="E67" i="64"/>
  <c r="Z67" i="64" s="1"/>
  <c r="AB67" i="64" s="1"/>
  <c r="E68" i="64"/>
  <c r="E69" i="64"/>
  <c r="E70" i="64"/>
  <c r="E71" i="64"/>
  <c r="Z71" i="64" s="1"/>
  <c r="AB71" i="64" s="1"/>
  <c r="E72" i="64"/>
  <c r="Z72" i="64" s="1"/>
  <c r="AB72" i="64" s="1"/>
  <c r="E73" i="64"/>
  <c r="E74" i="64"/>
  <c r="E75" i="64"/>
  <c r="E76" i="64"/>
  <c r="Z76" i="64" s="1"/>
  <c r="AB76" i="64" s="1"/>
  <c r="E77" i="64"/>
  <c r="E13" i="64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Z42" i="63" s="1"/>
  <c r="AB42" i="63" s="1"/>
  <c r="E43" i="63"/>
  <c r="E44" i="63"/>
  <c r="E45" i="63"/>
  <c r="E46" i="63"/>
  <c r="Z46" i="63" s="1"/>
  <c r="AB46" i="63" s="1"/>
  <c r="E47" i="63"/>
  <c r="Z47" i="63" s="1"/>
  <c r="AB47" i="63" s="1"/>
  <c r="E48" i="63"/>
  <c r="E49" i="63"/>
  <c r="E50" i="63"/>
  <c r="Z50" i="63" s="1"/>
  <c r="AB50" i="63" s="1"/>
  <c r="E51" i="63"/>
  <c r="Z51" i="63" s="1"/>
  <c r="AB51" i="63" s="1"/>
  <c r="E52" i="63"/>
  <c r="E53" i="63"/>
  <c r="E54" i="63"/>
  <c r="E55" i="63"/>
  <c r="E56" i="63"/>
  <c r="E57" i="63"/>
  <c r="E58" i="63"/>
  <c r="E59" i="63"/>
  <c r="E60" i="63"/>
  <c r="E61" i="63"/>
  <c r="E62" i="63"/>
  <c r="E63" i="63"/>
  <c r="Z63" i="63" s="1"/>
  <c r="AB63" i="63" s="1"/>
  <c r="E64" i="63"/>
  <c r="Z64" i="63" s="1"/>
  <c r="AB64" i="63" s="1"/>
  <c r="E65" i="63"/>
  <c r="Z65" i="63" s="1"/>
  <c r="AB65" i="63" s="1"/>
  <c r="E66" i="63"/>
  <c r="E67" i="63"/>
  <c r="Z67" i="63" s="1"/>
  <c r="AB67" i="63" s="1"/>
  <c r="E68" i="63"/>
  <c r="E69" i="63"/>
  <c r="Z69" i="63" s="1"/>
  <c r="AB69" i="63" s="1"/>
  <c r="E70" i="63"/>
  <c r="Z70" i="63" s="1"/>
  <c r="AB70" i="63" s="1"/>
  <c r="E71" i="63"/>
  <c r="Z71" i="63" s="1"/>
  <c r="AB71" i="63" s="1"/>
  <c r="E72" i="63"/>
  <c r="Z72" i="63" s="1"/>
  <c r="AB72" i="63" s="1"/>
  <c r="E73" i="63"/>
  <c r="E74" i="63"/>
  <c r="E75" i="63"/>
  <c r="E76" i="63"/>
  <c r="Z76" i="63" s="1"/>
  <c r="AB76" i="63" s="1"/>
  <c r="E77" i="63"/>
  <c r="E13" i="63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Z44" i="62" s="1"/>
  <c r="AB44" i="62" s="1"/>
  <c r="E45" i="62"/>
  <c r="E46" i="62"/>
  <c r="E47" i="62"/>
  <c r="E48" i="62"/>
  <c r="E49" i="62"/>
  <c r="E50" i="62"/>
  <c r="E51" i="62"/>
  <c r="Z51" i="62" s="1"/>
  <c r="AB51" i="62" s="1"/>
  <c r="E52" i="62"/>
  <c r="E53" i="62"/>
  <c r="E54" i="62"/>
  <c r="E55" i="62"/>
  <c r="E56" i="62"/>
  <c r="E57" i="62"/>
  <c r="E58" i="62"/>
  <c r="E59" i="62"/>
  <c r="E60" i="62"/>
  <c r="E61" i="62"/>
  <c r="E62" i="62"/>
  <c r="E63" i="62"/>
  <c r="Z63" i="62" s="1"/>
  <c r="AB63" i="62" s="1"/>
  <c r="E64" i="62"/>
  <c r="Z64" i="62" s="1"/>
  <c r="AB64" i="62" s="1"/>
  <c r="E65" i="62"/>
  <c r="Z65" i="62" s="1"/>
  <c r="AB65" i="62" s="1"/>
  <c r="E66" i="62"/>
  <c r="E67" i="62"/>
  <c r="E68" i="62"/>
  <c r="Z68" i="62" s="1"/>
  <c r="AB68" i="62" s="1"/>
  <c r="E69" i="62"/>
  <c r="Z69" i="62" s="1"/>
  <c r="AB69" i="62" s="1"/>
  <c r="E70" i="62"/>
  <c r="Z70" i="62" s="1"/>
  <c r="AB70" i="62" s="1"/>
  <c r="E71" i="62"/>
  <c r="E72" i="62"/>
  <c r="Z72" i="62" s="1"/>
  <c r="AB72" i="62" s="1"/>
  <c r="E73" i="62"/>
  <c r="E74" i="62"/>
  <c r="Z74" i="62" s="1"/>
  <c r="AB74" i="62" s="1"/>
  <c r="E75" i="62"/>
  <c r="E76" i="62"/>
  <c r="Z76" i="62" s="1"/>
  <c r="AB76" i="62" s="1"/>
  <c r="E77" i="62"/>
  <c r="Z77" i="62" s="1"/>
  <c r="AB77" i="62" s="1"/>
  <c r="E78" i="62"/>
  <c r="E13" i="62"/>
  <c r="G41" i="71"/>
  <c r="G43" i="71"/>
  <c r="G45" i="71"/>
  <c r="G46" i="71"/>
  <c r="G48" i="71"/>
  <c r="G49" i="71"/>
  <c r="G50" i="71"/>
  <c r="G61" i="71"/>
  <c r="G62" i="71"/>
  <c r="G63" i="71"/>
  <c r="G64" i="71"/>
  <c r="G66" i="71"/>
  <c r="G67" i="71"/>
  <c r="G68" i="71"/>
  <c r="G69" i="71"/>
  <c r="G70" i="71"/>
  <c r="G71" i="71"/>
  <c r="G72" i="71"/>
  <c r="G73" i="71"/>
  <c r="G75" i="71"/>
  <c r="G41" i="70"/>
  <c r="G43" i="70"/>
  <c r="G45" i="70"/>
  <c r="G46" i="70"/>
  <c r="G48" i="70"/>
  <c r="G49" i="70"/>
  <c r="G50" i="70"/>
  <c r="G61" i="70"/>
  <c r="G62" i="70"/>
  <c r="G63" i="70"/>
  <c r="G64" i="70"/>
  <c r="G66" i="70"/>
  <c r="G67" i="70"/>
  <c r="G68" i="70"/>
  <c r="G69" i="70"/>
  <c r="G70" i="70"/>
  <c r="G71" i="70"/>
  <c r="G72" i="70"/>
  <c r="G73" i="70"/>
  <c r="G75" i="70"/>
  <c r="G41" i="69"/>
  <c r="G43" i="69"/>
  <c r="G45" i="69"/>
  <c r="G46" i="69"/>
  <c r="G48" i="69"/>
  <c r="G49" i="69"/>
  <c r="G50" i="69"/>
  <c r="G61" i="69"/>
  <c r="G62" i="69"/>
  <c r="G63" i="69"/>
  <c r="G64" i="69"/>
  <c r="G66" i="69"/>
  <c r="G67" i="69"/>
  <c r="G68" i="69"/>
  <c r="G69" i="69"/>
  <c r="G70" i="69"/>
  <c r="G71" i="69"/>
  <c r="G72" i="69"/>
  <c r="G73" i="69"/>
  <c r="G75" i="69"/>
  <c r="G41" i="68"/>
  <c r="G43" i="68"/>
  <c r="G45" i="68"/>
  <c r="G46" i="68"/>
  <c r="G48" i="68"/>
  <c r="G49" i="68"/>
  <c r="G50" i="68"/>
  <c r="G61" i="68"/>
  <c r="G62" i="68"/>
  <c r="G63" i="68"/>
  <c r="G64" i="68"/>
  <c r="G66" i="68"/>
  <c r="G67" i="68"/>
  <c r="G68" i="68"/>
  <c r="G69" i="68"/>
  <c r="G70" i="68"/>
  <c r="G71" i="68"/>
  <c r="G72" i="68"/>
  <c r="G73" i="68"/>
  <c r="G75" i="68"/>
  <c r="G42" i="67"/>
  <c r="G44" i="67"/>
  <c r="G46" i="67"/>
  <c r="G47" i="67"/>
  <c r="G49" i="67"/>
  <c r="G50" i="67"/>
  <c r="G51" i="67"/>
  <c r="G62" i="67"/>
  <c r="G63" i="67"/>
  <c r="G64" i="67"/>
  <c r="G65" i="67"/>
  <c r="G67" i="67"/>
  <c r="G68" i="67"/>
  <c r="G69" i="67"/>
  <c r="G70" i="67"/>
  <c r="G71" i="67"/>
  <c r="G72" i="67"/>
  <c r="G73" i="67"/>
  <c r="G74" i="67"/>
  <c r="G76" i="67"/>
  <c r="G78" i="67"/>
  <c r="G42" i="66"/>
  <c r="G44" i="66"/>
  <c r="G46" i="66"/>
  <c r="G47" i="66"/>
  <c r="G49" i="66"/>
  <c r="G50" i="66"/>
  <c r="G51" i="66"/>
  <c r="G62" i="66"/>
  <c r="G63" i="66"/>
  <c r="G64" i="66"/>
  <c r="G65" i="66"/>
  <c r="G67" i="66"/>
  <c r="G68" i="66"/>
  <c r="G69" i="66"/>
  <c r="G70" i="66"/>
  <c r="G71" i="66"/>
  <c r="G72" i="66"/>
  <c r="G73" i="66"/>
  <c r="G74" i="66"/>
  <c r="G76" i="66"/>
  <c r="G78" i="66"/>
  <c r="G42" i="64"/>
  <c r="G44" i="64"/>
  <c r="G46" i="64"/>
  <c r="G47" i="64"/>
  <c r="G49" i="64"/>
  <c r="G50" i="64"/>
  <c r="G51" i="64"/>
  <c r="G62" i="64"/>
  <c r="G63" i="64"/>
  <c r="G64" i="64"/>
  <c r="G65" i="64"/>
  <c r="G67" i="64"/>
  <c r="G68" i="64"/>
  <c r="G69" i="64"/>
  <c r="G70" i="64"/>
  <c r="G71" i="64"/>
  <c r="G72" i="64"/>
  <c r="G73" i="64"/>
  <c r="G74" i="64"/>
  <c r="G76" i="64"/>
  <c r="G77" i="64"/>
  <c r="G42" i="65"/>
  <c r="G44" i="65"/>
  <c r="G46" i="65"/>
  <c r="G47" i="65"/>
  <c r="G49" i="65"/>
  <c r="G50" i="65"/>
  <c r="G51" i="65"/>
  <c r="G62" i="65"/>
  <c r="G63" i="65"/>
  <c r="G64" i="65"/>
  <c r="G65" i="65"/>
  <c r="G67" i="65"/>
  <c r="G68" i="65"/>
  <c r="G69" i="65"/>
  <c r="G70" i="65"/>
  <c r="G71" i="65"/>
  <c r="G72" i="65"/>
  <c r="G73" i="65"/>
  <c r="G74" i="65"/>
  <c r="G76" i="65"/>
  <c r="G78" i="65"/>
  <c r="G17" i="63"/>
  <c r="G34" i="63"/>
  <c r="G36" i="63"/>
  <c r="G41" i="63"/>
  <c r="G42" i="63"/>
  <c r="G44" i="63"/>
  <c r="G46" i="63"/>
  <c r="G47" i="63"/>
  <c r="G49" i="63"/>
  <c r="G50" i="63"/>
  <c r="G51" i="63"/>
  <c r="G57" i="63"/>
  <c r="G59" i="63"/>
  <c r="G60" i="63"/>
  <c r="G62" i="63"/>
  <c r="G63" i="63"/>
  <c r="G64" i="63"/>
  <c r="G65" i="63"/>
  <c r="G67" i="63"/>
  <c r="G68" i="63"/>
  <c r="G69" i="63"/>
  <c r="G70" i="63"/>
  <c r="G71" i="63"/>
  <c r="G72" i="63"/>
  <c r="G73" i="63"/>
  <c r="G74" i="63"/>
  <c r="G76" i="63"/>
  <c r="G42" i="62"/>
  <c r="G44" i="62"/>
  <c r="G46" i="62"/>
  <c r="G47" i="62"/>
  <c r="G49" i="62"/>
  <c r="G50" i="62"/>
  <c r="G51" i="62"/>
  <c r="G62" i="62"/>
  <c r="G63" i="62"/>
  <c r="G64" i="62"/>
  <c r="G65" i="62"/>
  <c r="G67" i="62"/>
  <c r="G68" i="62"/>
  <c r="G69" i="62"/>
  <c r="G70" i="62"/>
  <c r="G71" i="62"/>
  <c r="G72" i="62"/>
  <c r="G73" i="62"/>
  <c r="G74" i="62"/>
  <c r="G76" i="62"/>
  <c r="G77" i="62"/>
  <c r="G78" i="62"/>
  <c r="G42" i="48"/>
  <c r="G44" i="48"/>
  <c r="G46" i="48"/>
  <c r="G47" i="48"/>
  <c r="G49" i="48"/>
  <c r="G50" i="48"/>
  <c r="G51" i="48"/>
  <c r="G62" i="48"/>
  <c r="G63" i="48"/>
  <c r="G64" i="48"/>
  <c r="G65" i="48"/>
  <c r="G67" i="48"/>
  <c r="G68" i="48"/>
  <c r="G69" i="48"/>
  <c r="G70" i="48"/>
  <c r="G71" i="48"/>
  <c r="G72" i="48"/>
  <c r="G73" i="48"/>
  <c r="G74" i="48"/>
  <c r="G76" i="48"/>
  <c r="G77" i="48"/>
  <c r="Y76" i="62"/>
  <c r="W76" i="62"/>
  <c r="S76" i="62"/>
  <c r="Q76" i="62"/>
  <c r="O76" i="62"/>
  <c r="M76" i="62"/>
  <c r="K76" i="62"/>
  <c r="I76" i="62"/>
  <c r="AC96" i="72"/>
  <c r="AB96" i="72"/>
  <c r="AC85" i="72"/>
  <c r="AD82" i="72"/>
  <c r="Y75" i="72"/>
  <c r="W75" i="72"/>
  <c r="S75" i="72"/>
  <c r="Q75" i="72"/>
  <c r="O75" i="72"/>
  <c r="M75" i="72"/>
  <c r="K75" i="72"/>
  <c r="I75" i="72"/>
  <c r="B74" i="72"/>
  <c r="Y73" i="72"/>
  <c r="W73" i="72"/>
  <c r="S73" i="72"/>
  <c r="Q73" i="72"/>
  <c r="O73" i="72"/>
  <c r="M73" i="72"/>
  <c r="K73" i="72"/>
  <c r="I73" i="72"/>
  <c r="Y72" i="72"/>
  <c r="W72" i="72"/>
  <c r="S72" i="72"/>
  <c r="Q72" i="72"/>
  <c r="O72" i="72"/>
  <c r="M72" i="72"/>
  <c r="K72" i="72"/>
  <c r="I72" i="72"/>
  <c r="Y71" i="72"/>
  <c r="W71" i="72"/>
  <c r="S71" i="72"/>
  <c r="Q71" i="72"/>
  <c r="O71" i="72"/>
  <c r="M71" i="72"/>
  <c r="K71" i="72"/>
  <c r="I71" i="72"/>
  <c r="Y70" i="72"/>
  <c r="W70" i="72"/>
  <c r="S70" i="72"/>
  <c r="Q70" i="72"/>
  <c r="O70" i="72"/>
  <c r="M70" i="72"/>
  <c r="K70" i="72"/>
  <c r="I70" i="72"/>
  <c r="Y69" i="72"/>
  <c r="W69" i="72"/>
  <c r="S69" i="72"/>
  <c r="Q69" i="72"/>
  <c r="O69" i="72"/>
  <c r="M69" i="72"/>
  <c r="K69" i="72"/>
  <c r="I69" i="72"/>
  <c r="Y68" i="72"/>
  <c r="W68" i="72"/>
  <c r="S68" i="72"/>
  <c r="Q68" i="72"/>
  <c r="O68" i="72"/>
  <c r="M68" i="72"/>
  <c r="K68" i="72"/>
  <c r="I68" i="72"/>
  <c r="Y67" i="72"/>
  <c r="W67" i="72"/>
  <c r="S67" i="72"/>
  <c r="Q67" i="72"/>
  <c r="O67" i="72"/>
  <c r="M67" i="72"/>
  <c r="K67" i="72"/>
  <c r="I67" i="72"/>
  <c r="Y66" i="72"/>
  <c r="W66" i="72"/>
  <c r="S66" i="72"/>
  <c r="Q66" i="72"/>
  <c r="O66" i="72"/>
  <c r="M66" i="72"/>
  <c r="K66" i="72"/>
  <c r="I66" i="72"/>
  <c r="B65" i="72"/>
  <c r="Y64" i="72"/>
  <c r="W64" i="72"/>
  <c r="S64" i="72"/>
  <c r="Q64" i="72"/>
  <c r="O64" i="72"/>
  <c r="M64" i="72"/>
  <c r="K64" i="72"/>
  <c r="I64" i="72"/>
  <c r="Y63" i="72"/>
  <c r="W63" i="72"/>
  <c r="S63" i="72"/>
  <c r="Q63" i="72"/>
  <c r="O63" i="72"/>
  <c r="M63" i="72"/>
  <c r="K63" i="72"/>
  <c r="I63" i="72"/>
  <c r="Y62" i="72"/>
  <c r="W62" i="72"/>
  <c r="S62" i="72"/>
  <c r="Q62" i="72"/>
  <c r="O62" i="72"/>
  <c r="M62" i="72"/>
  <c r="K62" i="72"/>
  <c r="I62" i="72"/>
  <c r="Y61" i="72"/>
  <c r="W61" i="72"/>
  <c r="S61" i="72"/>
  <c r="Q61" i="72"/>
  <c r="O61" i="72"/>
  <c r="M61" i="72"/>
  <c r="K61" i="72"/>
  <c r="I61" i="72"/>
  <c r="B60" i="72"/>
  <c r="B57" i="72"/>
  <c r="B55" i="72"/>
  <c r="B54" i="72"/>
  <c r="B53" i="72"/>
  <c r="B52" i="72"/>
  <c r="B51" i="72"/>
  <c r="Y50" i="72"/>
  <c r="S50" i="72"/>
  <c r="Q50" i="72"/>
  <c r="O50" i="72"/>
  <c r="M50" i="72"/>
  <c r="K50" i="72"/>
  <c r="I50" i="72"/>
  <c r="Y49" i="72"/>
  <c r="W49" i="72"/>
  <c r="U49" i="72"/>
  <c r="S49" i="72"/>
  <c r="Q49" i="72"/>
  <c r="O49" i="72"/>
  <c r="M49" i="72"/>
  <c r="K49" i="72"/>
  <c r="I49" i="72"/>
  <c r="Y48" i="72"/>
  <c r="W48" i="72"/>
  <c r="U48" i="72"/>
  <c r="S48" i="72"/>
  <c r="Q48" i="72"/>
  <c r="O48" i="72"/>
  <c r="M48" i="72"/>
  <c r="K48" i="72"/>
  <c r="I48" i="72"/>
  <c r="B47" i="72"/>
  <c r="Y46" i="72"/>
  <c r="W46" i="72"/>
  <c r="U46" i="72"/>
  <c r="S46" i="72"/>
  <c r="Q46" i="72"/>
  <c r="O46" i="72"/>
  <c r="M46" i="72"/>
  <c r="K46" i="72"/>
  <c r="I46" i="72"/>
  <c r="Y45" i="72"/>
  <c r="W45" i="72"/>
  <c r="U45" i="72"/>
  <c r="S45" i="72"/>
  <c r="Q45" i="72"/>
  <c r="O45" i="72"/>
  <c r="M45" i="72"/>
  <c r="K45" i="72"/>
  <c r="I45" i="72"/>
  <c r="B44" i="72"/>
  <c r="Y43" i="72"/>
  <c r="W43" i="72"/>
  <c r="U43" i="72"/>
  <c r="S43" i="72"/>
  <c r="Q43" i="72"/>
  <c r="O43" i="72"/>
  <c r="M43" i="72"/>
  <c r="K43" i="72"/>
  <c r="I43" i="72"/>
  <c r="B42" i="72"/>
  <c r="Y41" i="72"/>
  <c r="S41" i="72"/>
  <c r="Q41" i="72"/>
  <c r="O41" i="72"/>
  <c r="M41" i="72"/>
  <c r="K41" i="72"/>
  <c r="I41" i="72"/>
  <c r="B39" i="72"/>
  <c r="B38" i="72"/>
  <c r="B37" i="72"/>
  <c r="B35" i="72"/>
  <c r="B33" i="72"/>
  <c r="B32" i="72"/>
  <c r="B31" i="72"/>
  <c r="B30" i="72"/>
  <c r="B29" i="72"/>
  <c r="B28" i="72"/>
  <c r="B27" i="72"/>
  <c r="B26" i="72"/>
  <c r="B25" i="72"/>
  <c r="B24" i="72"/>
  <c r="B23" i="72"/>
  <c r="B22" i="72"/>
  <c r="B21" i="72"/>
  <c r="B20" i="72"/>
  <c r="B19" i="72"/>
  <c r="B18" i="72"/>
  <c r="B16" i="72"/>
  <c r="B15" i="72"/>
  <c r="B14" i="72"/>
  <c r="B13" i="72"/>
  <c r="C12" i="72"/>
  <c r="C11" i="72" s="1"/>
  <c r="D11" i="72"/>
  <c r="B6" i="72"/>
  <c r="B4" i="72"/>
  <c r="AD83" i="71"/>
  <c r="Y75" i="71"/>
  <c r="W75" i="71"/>
  <c r="S75" i="71"/>
  <c r="Q75" i="71"/>
  <c r="O75" i="71"/>
  <c r="M75" i="71"/>
  <c r="K75" i="71"/>
  <c r="I75" i="71"/>
  <c r="B74" i="71"/>
  <c r="Y73" i="71"/>
  <c r="W73" i="71"/>
  <c r="S73" i="71"/>
  <c r="Q73" i="71"/>
  <c r="O73" i="71"/>
  <c r="M73" i="71"/>
  <c r="K73" i="71"/>
  <c r="I73" i="71"/>
  <c r="Y72" i="71"/>
  <c r="W72" i="71"/>
  <c r="S72" i="71"/>
  <c r="Q72" i="71"/>
  <c r="O72" i="71"/>
  <c r="M72" i="71"/>
  <c r="K72" i="71"/>
  <c r="I72" i="71"/>
  <c r="Y71" i="71"/>
  <c r="W71" i="71"/>
  <c r="S71" i="71"/>
  <c r="Q71" i="71"/>
  <c r="O71" i="71"/>
  <c r="M71" i="71"/>
  <c r="K71" i="71"/>
  <c r="I71" i="71"/>
  <c r="Y70" i="71"/>
  <c r="W70" i="71"/>
  <c r="S70" i="71"/>
  <c r="Q70" i="71"/>
  <c r="O70" i="71"/>
  <c r="M70" i="71"/>
  <c r="K70" i="71"/>
  <c r="I70" i="71"/>
  <c r="Y69" i="71"/>
  <c r="W69" i="71"/>
  <c r="S69" i="71"/>
  <c r="Q69" i="71"/>
  <c r="O69" i="71"/>
  <c r="M69" i="71"/>
  <c r="K69" i="71"/>
  <c r="I69" i="71"/>
  <c r="Y68" i="71"/>
  <c r="W68" i="71"/>
  <c r="S68" i="71"/>
  <c r="Q68" i="71"/>
  <c r="O68" i="71"/>
  <c r="M68" i="71"/>
  <c r="K68" i="71"/>
  <c r="I68" i="71"/>
  <c r="Y67" i="71"/>
  <c r="W67" i="71"/>
  <c r="S67" i="71"/>
  <c r="Q67" i="71"/>
  <c r="O67" i="71"/>
  <c r="M67" i="71"/>
  <c r="K67" i="71"/>
  <c r="I67" i="71"/>
  <c r="Y66" i="71"/>
  <c r="W66" i="71"/>
  <c r="S66" i="71"/>
  <c r="Q66" i="71"/>
  <c r="O66" i="71"/>
  <c r="M66" i="71"/>
  <c r="K66" i="71"/>
  <c r="I66" i="71"/>
  <c r="B65" i="71"/>
  <c r="Y64" i="71"/>
  <c r="W64" i="71"/>
  <c r="S64" i="71"/>
  <c r="Q64" i="71"/>
  <c r="O64" i="71"/>
  <c r="M64" i="71"/>
  <c r="K64" i="71"/>
  <c r="I64" i="71"/>
  <c r="Y63" i="71"/>
  <c r="W63" i="71"/>
  <c r="S63" i="71"/>
  <c r="Q63" i="71"/>
  <c r="O63" i="71"/>
  <c r="M63" i="71"/>
  <c r="K63" i="71"/>
  <c r="I63" i="71"/>
  <c r="Y62" i="71"/>
  <c r="W62" i="71"/>
  <c r="S62" i="71"/>
  <c r="Q62" i="71"/>
  <c r="O62" i="71"/>
  <c r="M62" i="71"/>
  <c r="K62" i="71"/>
  <c r="I62" i="71"/>
  <c r="Y61" i="71"/>
  <c r="W61" i="71"/>
  <c r="S61" i="71"/>
  <c r="Q61" i="71"/>
  <c r="O61" i="71"/>
  <c r="M61" i="71"/>
  <c r="K61" i="71"/>
  <c r="I61" i="71"/>
  <c r="B60" i="71"/>
  <c r="B57" i="71"/>
  <c r="B55" i="71"/>
  <c r="B54" i="71"/>
  <c r="B53" i="71"/>
  <c r="B52" i="71"/>
  <c r="B51" i="71"/>
  <c r="Y50" i="71"/>
  <c r="S50" i="71"/>
  <c r="Q50" i="71"/>
  <c r="O50" i="71"/>
  <c r="M50" i="71"/>
  <c r="K50" i="71"/>
  <c r="I50" i="71"/>
  <c r="Y49" i="71"/>
  <c r="W49" i="71"/>
  <c r="U49" i="71"/>
  <c r="S49" i="71"/>
  <c r="Q49" i="71"/>
  <c r="O49" i="71"/>
  <c r="M49" i="71"/>
  <c r="K49" i="71"/>
  <c r="I49" i="71"/>
  <c r="Y48" i="71"/>
  <c r="W48" i="71"/>
  <c r="U48" i="71"/>
  <c r="S48" i="71"/>
  <c r="Q48" i="71"/>
  <c r="O48" i="71"/>
  <c r="M48" i="71"/>
  <c r="K48" i="71"/>
  <c r="I48" i="71"/>
  <c r="B47" i="71"/>
  <c r="Y46" i="71"/>
  <c r="W46" i="71"/>
  <c r="U46" i="71"/>
  <c r="S46" i="71"/>
  <c r="Q46" i="71"/>
  <c r="O46" i="71"/>
  <c r="M46" i="71"/>
  <c r="K46" i="71"/>
  <c r="I46" i="71"/>
  <c r="AD45" i="71"/>
  <c r="Y45" i="71"/>
  <c r="W45" i="71"/>
  <c r="U45" i="71"/>
  <c r="S45" i="71"/>
  <c r="Q45" i="71"/>
  <c r="O45" i="71"/>
  <c r="M45" i="71"/>
  <c r="K45" i="71"/>
  <c r="I45" i="71"/>
  <c r="B44" i="71"/>
  <c r="Y43" i="71"/>
  <c r="W43" i="71"/>
  <c r="U43" i="71"/>
  <c r="S43" i="71"/>
  <c r="Q43" i="71"/>
  <c r="O43" i="71"/>
  <c r="M43" i="71"/>
  <c r="K43" i="71"/>
  <c r="I43" i="71"/>
  <c r="B42" i="71"/>
  <c r="Y41" i="71"/>
  <c r="S41" i="71"/>
  <c r="Q41" i="71"/>
  <c r="O41" i="71"/>
  <c r="M41" i="71"/>
  <c r="K41" i="71"/>
  <c r="I41" i="71"/>
  <c r="B39" i="71"/>
  <c r="B38" i="71"/>
  <c r="B37" i="71"/>
  <c r="B35" i="71"/>
  <c r="B33" i="71"/>
  <c r="B32" i="71"/>
  <c r="B31" i="71"/>
  <c r="B30" i="71"/>
  <c r="B29" i="71"/>
  <c r="B28" i="71"/>
  <c r="B27" i="71"/>
  <c r="B26" i="71"/>
  <c r="B25" i="71"/>
  <c r="B24" i="71"/>
  <c r="B23" i="71"/>
  <c r="B22" i="71"/>
  <c r="B21" i="71"/>
  <c r="B20" i="71"/>
  <c r="B19" i="71"/>
  <c r="B18" i="71"/>
  <c r="B16" i="71"/>
  <c r="B15" i="71"/>
  <c r="B14" i="71"/>
  <c r="B13" i="71"/>
  <c r="C12" i="71"/>
  <c r="C11" i="71" s="1"/>
  <c r="D11" i="71"/>
  <c r="D59" i="71" s="1"/>
  <c r="Q59" i="71" s="1"/>
  <c r="B6" i="71"/>
  <c r="B4" i="71"/>
  <c r="AC97" i="70"/>
  <c r="AB97" i="70"/>
  <c r="AC86" i="70"/>
  <c r="Y75" i="70"/>
  <c r="W75" i="70"/>
  <c r="S75" i="70"/>
  <c r="Q75" i="70"/>
  <c r="O75" i="70"/>
  <c r="M75" i="70"/>
  <c r="K75" i="70"/>
  <c r="I75" i="70"/>
  <c r="B74" i="70"/>
  <c r="Y73" i="70"/>
  <c r="W73" i="70"/>
  <c r="S73" i="70"/>
  <c r="Q73" i="70"/>
  <c r="O73" i="70"/>
  <c r="M73" i="70"/>
  <c r="K73" i="70"/>
  <c r="I73" i="70"/>
  <c r="Y72" i="70"/>
  <c r="W72" i="70"/>
  <c r="S72" i="70"/>
  <c r="Q72" i="70"/>
  <c r="O72" i="70"/>
  <c r="M72" i="70"/>
  <c r="K72" i="70"/>
  <c r="I72" i="70"/>
  <c r="Y71" i="70"/>
  <c r="W71" i="70"/>
  <c r="S71" i="70"/>
  <c r="Q71" i="70"/>
  <c r="O71" i="70"/>
  <c r="M71" i="70"/>
  <c r="K71" i="70"/>
  <c r="I71" i="70"/>
  <c r="Y70" i="70"/>
  <c r="W70" i="70"/>
  <c r="S70" i="70"/>
  <c r="Q70" i="70"/>
  <c r="O70" i="70"/>
  <c r="M70" i="70"/>
  <c r="K70" i="70"/>
  <c r="I70" i="70"/>
  <c r="Y69" i="70"/>
  <c r="W69" i="70"/>
  <c r="S69" i="70"/>
  <c r="Q69" i="70"/>
  <c r="O69" i="70"/>
  <c r="M69" i="70"/>
  <c r="K69" i="70"/>
  <c r="I69" i="70"/>
  <c r="Y68" i="70"/>
  <c r="W68" i="70"/>
  <c r="S68" i="70"/>
  <c r="Q68" i="70"/>
  <c r="O68" i="70"/>
  <c r="M68" i="70"/>
  <c r="K68" i="70"/>
  <c r="I68" i="70"/>
  <c r="Y67" i="70"/>
  <c r="W67" i="70"/>
  <c r="S67" i="70"/>
  <c r="Q67" i="70"/>
  <c r="O67" i="70"/>
  <c r="M67" i="70"/>
  <c r="K67" i="70"/>
  <c r="I67" i="70"/>
  <c r="Y66" i="70"/>
  <c r="W66" i="70"/>
  <c r="S66" i="70"/>
  <c r="Q66" i="70"/>
  <c r="O66" i="70"/>
  <c r="M66" i="70"/>
  <c r="K66" i="70"/>
  <c r="I66" i="70"/>
  <c r="B65" i="70"/>
  <c r="Y64" i="70"/>
  <c r="W64" i="70"/>
  <c r="S64" i="70"/>
  <c r="Q64" i="70"/>
  <c r="O64" i="70"/>
  <c r="M64" i="70"/>
  <c r="K64" i="70"/>
  <c r="I64" i="70"/>
  <c r="Y63" i="70"/>
  <c r="W63" i="70"/>
  <c r="S63" i="70"/>
  <c r="Q63" i="70"/>
  <c r="O63" i="70"/>
  <c r="M63" i="70"/>
  <c r="K63" i="70"/>
  <c r="I63" i="70"/>
  <c r="Y62" i="70"/>
  <c r="W62" i="70"/>
  <c r="S62" i="70"/>
  <c r="Q62" i="70"/>
  <c r="O62" i="70"/>
  <c r="M62" i="70"/>
  <c r="K62" i="70"/>
  <c r="I62" i="70"/>
  <c r="Y61" i="70"/>
  <c r="W61" i="70"/>
  <c r="S61" i="70"/>
  <c r="Q61" i="70"/>
  <c r="O61" i="70"/>
  <c r="M61" i="70"/>
  <c r="K61" i="70"/>
  <c r="I61" i="70"/>
  <c r="B60" i="70"/>
  <c r="B57" i="70"/>
  <c r="B55" i="70"/>
  <c r="B54" i="70"/>
  <c r="B53" i="70"/>
  <c r="B52" i="70"/>
  <c r="B51" i="70"/>
  <c r="Y50" i="70"/>
  <c r="S50" i="70"/>
  <c r="Q50" i="70"/>
  <c r="O50" i="70"/>
  <c r="M50" i="70"/>
  <c r="K50" i="70"/>
  <c r="I50" i="70"/>
  <c r="Y49" i="70"/>
  <c r="W49" i="70"/>
  <c r="U49" i="70"/>
  <c r="S49" i="70"/>
  <c r="Q49" i="70"/>
  <c r="O49" i="70"/>
  <c r="M49" i="70"/>
  <c r="K49" i="70"/>
  <c r="I49" i="70"/>
  <c r="Y48" i="70"/>
  <c r="W48" i="70"/>
  <c r="U48" i="70"/>
  <c r="S48" i="70"/>
  <c r="Q48" i="70"/>
  <c r="O48" i="70"/>
  <c r="M48" i="70"/>
  <c r="K48" i="70"/>
  <c r="I48" i="70"/>
  <c r="B47" i="70"/>
  <c r="Y46" i="70"/>
  <c r="W46" i="70"/>
  <c r="U46" i="70"/>
  <c r="S46" i="70"/>
  <c r="Q46" i="70"/>
  <c r="O46" i="70"/>
  <c r="M46" i="70"/>
  <c r="K46" i="70"/>
  <c r="I46" i="70"/>
  <c r="Y45" i="70"/>
  <c r="W45" i="70"/>
  <c r="U45" i="70"/>
  <c r="S45" i="70"/>
  <c r="Q45" i="70"/>
  <c r="O45" i="70"/>
  <c r="M45" i="70"/>
  <c r="K45" i="70"/>
  <c r="I45" i="70"/>
  <c r="B44" i="70"/>
  <c r="Y43" i="70"/>
  <c r="W43" i="70"/>
  <c r="U43" i="70"/>
  <c r="S43" i="70"/>
  <c r="Q43" i="70"/>
  <c r="O43" i="70"/>
  <c r="M43" i="70"/>
  <c r="K43" i="70"/>
  <c r="I43" i="70"/>
  <c r="B42" i="70"/>
  <c r="Y41" i="70"/>
  <c r="S41" i="70"/>
  <c r="Q41" i="70"/>
  <c r="O41" i="70"/>
  <c r="M41" i="70"/>
  <c r="K41" i="70"/>
  <c r="I41" i="70"/>
  <c r="B39" i="70"/>
  <c r="B38" i="70"/>
  <c r="B37" i="70"/>
  <c r="B35" i="70"/>
  <c r="B33" i="70"/>
  <c r="B32" i="70"/>
  <c r="B31" i="70"/>
  <c r="B30" i="70"/>
  <c r="B29" i="70"/>
  <c r="B28" i="70"/>
  <c r="B27" i="70"/>
  <c r="B26" i="70"/>
  <c r="B25" i="70"/>
  <c r="B24" i="70"/>
  <c r="B23" i="70"/>
  <c r="B22" i="70"/>
  <c r="B21" i="70"/>
  <c r="B20" i="70"/>
  <c r="B19" i="70"/>
  <c r="B18" i="70"/>
  <c r="B16" i="70"/>
  <c r="B15" i="70"/>
  <c r="B14" i="70"/>
  <c r="B13" i="70"/>
  <c r="C12" i="70"/>
  <c r="C11" i="70" s="1"/>
  <c r="D11" i="70"/>
  <c r="B6" i="70"/>
  <c r="B4" i="70"/>
  <c r="AA96" i="69"/>
  <c r="Z96" i="69"/>
  <c r="AA85" i="69"/>
  <c r="AB82" i="69"/>
  <c r="Y75" i="69"/>
  <c r="W75" i="69"/>
  <c r="S75" i="69"/>
  <c r="Q75" i="69"/>
  <c r="O75" i="69"/>
  <c r="M75" i="69"/>
  <c r="K75" i="69"/>
  <c r="I75" i="69"/>
  <c r="E75" i="69"/>
  <c r="Z75" i="69" s="1"/>
  <c r="AB75" i="69" s="1"/>
  <c r="E74" i="69"/>
  <c r="B74" i="69"/>
  <c r="Y73" i="69"/>
  <c r="W73" i="69"/>
  <c r="S73" i="69"/>
  <c r="Q73" i="69"/>
  <c r="O73" i="69"/>
  <c r="M73" i="69"/>
  <c r="K73" i="69"/>
  <c r="I73" i="69"/>
  <c r="E73" i="69"/>
  <c r="Z73" i="69" s="1"/>
  <c r="AB73" i="69" s="1"/>
  <c r="Y72" i="69"/>
  <c r="W72" i="69"/>
  <c r="S72" i="69"/>
  <c r="Q72" i="69"/>
  <c r="O72" i="69"/>
  <c r="M72" i="69"/>
  <c r="K72" i="69"/>
  <c r="I72" i="69"/>
  <c r="E72" i="69"/>
  <c r="Z72" i="69" s="1"/>
  <c r="AB72" i="69" s="1"/>
  <c r="Y71" i="69"/>
  <c r="W71" i="69"/>
  <c r="S71" i="69"/>
  <c r="Q71" i="69"/>
  <c r="O71" i="69"/>
  <c r="M71" i="69"/>
  <c r="K71" i="69"/>
  <c r="I71" i="69"/>
  <c r="E71" i="69"/>
  <c r="Z71" i="69" s="1"/>
  <c r="AB71" i="69" s="1"/>
  <c r="Y70" i="69"/>
  <c r="W70" i="69"/>
  <c r="S70" i="69"/>
  <c r="Q70" i="69"/>
  <c r="O70" i="69"/>
  <c r="M70" i="69"/>
  <c r="K70" i="69"/>
  <c r="I70" i="69"/>
  <c r="E70" i="69"/>
  <c r="Z70" i="69" s="1"/>
  <c r="AB70" i="69" s="1"/>
  <c r="Y69" i="69"/>
  <c r="W69" i="69"/>
  <c r="S69" i="69"/>
  <c r="Q69" i="69"/>
  <c r="O69" i="69"/>
  <c r="M69" i="69"/>
  <c r="K69" i="69"/>
  <c r="I69" i="69"/>
  <c r="E69" i="69"/>
  <c r="Z69" i="69" s="1"/>
  <c r="AB69" i="69" s="1"/>
  <c r="Y68" i="69"/>
  <c r="W68" i="69"/>
  <c r="S68" i="69"/>
  <c r="Q68" i="69"/>
  <c r="O68" i="69"/>
  <c r="M68" i="69"/>
  <c r="K68" i="69"/>
  <c r="I68" i="69"/>
  <c r="E68" i="69"/>
  <c r="Z68" i="69" s="1"/>
  <c r="AB68" i="69" s="1"/>
  <c r="Y67" i="69"/>
  <c r="W67" i="69"/>
  <c r="S67" i="69"/>
  <c r="Q67" i="69"/>
  <c r="O67" i="69"/>
  <c r="M67" i="69"/>
  <c r="K67" i="69"/>
  <c r="I67" i="69"/>
  <c r="E67" i="69"/>
  <c r="Z67" i="69" s="1"/>
  <c r="AB67" i="69" s="1"/>
  <c r="Y66" i="69"/>
  <c r="W66" i="69"/>
  <c r="S66" i="69"/>
  <c r="Q66" i="69"/>
  <c r="O66" i="69"/>
  <c r="M66" i="69"/>
  <c r="K66" i="69"/>
  <c r="I66" i="69"/>
  <c r="E66" i="69"/>
  <c r="Z66" i="69" s="1"/>
  <c r="AB66" i="69" s="1"/>
  <c r="E65" i="69"/>
  <c r="B65" i="69"/>
  <c r="Y64" i="69"/>
  <c r="W64" i="69"/>
  <c r="S64" i="69"/>
  <c r="Q64" i="69"/>
  <c r="O64" i="69"/>
  <c r="M64" i="69"/>
  <c r="K64" i="69"/>
  <c r="I64" i="69"/>
  <c r="E64" i="69"/>
  <c r="Z64" i="69" s="1"/>
  <c r="AB64" i="69" s="1"/>
  <c r="Y63" i="69"/>
  <c r="W63" i="69"/>
  <c r="S63" i="69"/>
  <c r="Q63" i="69"/>
  <c r="O63" i="69"/>
  <c r="M63" i="69"/>
  <c r="K63" i="69"/>
  <c r="I63" i="69"/>
  <c r="E63" i="69"/>
  <c r="Z63" i="69" s="1"/>
  <c r="AB63" i="69" s="1"/>
  <c r="Y62" i="69"/>
  <c r="W62" i="69"/>
  <c r="S62" i="69"/>
  <c r="Q62" i="69"/>
  <c r="O62" i="69"/>
  <c r="M62" i="69"/>
  <c r="K62" i="69"/>
  <c r="I62" i="69"/>
  <c r="E62" i="69"/>
  <c r="Z62" i="69" s="1"/>
  <c r="AB62" i="69" s="1"/>
  <c r="Y61" i="69"/>
  <c r="W61" i="69"/>
  <c r="S61" i="69"/>
  <c r="Q61" i="69"/>
  <c r="O61" i="69"/>
  <c r="M61" i="69"/>
  <c r="K61" i="69"/>
  <c r="I61" i="69"/>
  <c r="E61" i="69"/>
  <c r="Z61" i="69" s="1"/>
  <c r="AB61" i="69" s="1"/>
  <c r="E60" i="69"/>
  <c r="B60" i="69"/>
  <c r="E59" i="69"/>
  <c r="E58" i="69"/>
  <c r="E57" i="69"/>
  <c r="B57" i="69"/>
  <c r="E56" i="69"/>
  <c r="E55" i="69"/>
  <c r="B55" i="69"/>
  <c r="E54" i="69"/>
  <c r="B54" i="69"/>
  <c r="E53" i="69"/>
  <c r="B53" i="69"/>
  <c r="E52" i="69"/>
  <c r="B52" i="69"/>
  <c r="E51" i="69"/>
  <c r="B51" i="69"/>
  <c r="Y50" i="69"/>
  <c r="S50" i="69"/>
  <c r="Q50" i="69"/>
  <c r="O50" i="69"/>
  <c r="M50" i="69"/>
  <c r="K50" i="69"/>
  <c r="I50" i="69"/>
  <c r="E50" i="69"/>
  <c r="Z50" i="69" s="1"/>
  <c r="AB50" i="69" s="1"/>
  <c r="Y49" i="69"/>
  <c r="W49" i="69"/>
  <c r="U49" i="69"/>
  <c r="S49" i="69"/>
  <c r="Q49" i="69"/>
  <c r="O49" i="69"/>
  <c r="M49" i="69"/>
  <c r="K49" i="69"/>
  <c r="I49" i="69"/>
  <c r="E49" i="69"/>
  <c r="Z49" i="69" s="1"/>
  <c r="AB49" i="69" s="1"/>
  <c r="Y48" i="69"/>
  <c r="W48" i="69"/>
  <c r="U48" i="69"/>
  <c r="S48" i="69"/>
  <c r="Q48" i="69"/>
  <c r="O48" i="69"/>
  <c r="M48" i="69"/>
  <c r="K48" i="69"/>
  <c r="I48" i="69"/>
  <c r="E48" i="69"/>
  <c r="Z48" i="69" s="1"/>
  <c r="AB48" i="69" s="1"/>
  <c r="E47" i="69"/>
  <c r="B47" i="69"/>
  <c r="Y46" i="69"/>
  <c r="W46" i="69"/>
  <c r="U46" i="69"/>
  <c r="S46" i="69"/>
  <c r="Q46" i="69"/>
  <c r="O46" i="69"/>
  <c r="M46" i="69"/>
  <c r="K46" i="69"/>
  <c r="I46" i="69"/>
  <c r="E46" i="69"/>
  <c r="Z46" i="69" s="1"/>
  <c r="AB46" i="69" s="1"/>
  <c r="Y45" i="69"/>
  <c r="W45" i="69"/>
  <c r="U45" i="69"/>
  <c r="S45" i="69"/>
  <c r="Q45" i="69"/>
  <c r="O45" i="69"/>
  <c r="M45" i="69"/>
  <c r="K45" i="69"/>
  <c r="I45" i="69"/>
  <c r="E45" i="69"/>
  <c r="Z45" i="69" s="1"/>
  <c r="AB45" i="69" s="1"/>
  <c r="E44" i="69"/>
  <c r="B44" i="69"/>
  <c r="Y43" i="69"/>
  <c r="W43" i="69"/>
  <c r="U43" i="69"/>
  <c r="S43" i="69"/>
  <c r="Q43" i="69"/>
  <c r="O43" i="69"/>
  <c r="M43" i="69"/>
  <c r="K43" i="69"/>
  <c r="I43" i="69"/>
  <c r="E43" i="69"/>
  <c r="Z43" i="69" s="1"/>
  <c r="AB43" i="69" s="1"/>
  <c r="E42" i="69"/>
  <c r="B42" i="69"/>
  <c r="Y41" i="69"/>
  <c r="S41" i="69"/>
  <c r="Q41" i="69"/>
  <c r="O41" i="69"/>
  <c r="M41" i="69"/>
  <c r="K41" i="69"/>
  <c r="I41" i="69"/>
  <c r="E41" i="69"/>
  <c r="Z41" i="69" s="1"/>
  <c r="AB41" i="69" s="1"/>
  <c r="E40" i="69"/>
  <c r="E39" i="69"/>
  <c r="B39" i="69"/>
  <c r="E38" i="69"/>
  <c r="B38" i="69"/>
  <c r="E37" i="69"/>
  <c r="B37" i="69"/>
  <c r="E36" i="69"/>
  <c r="E35" i="69"/>
  <c r="B35" i="69"/>
  <c r="E34" i="69"/>
  <c r="E33" i="69"/>
  <c r="B33" i="69"/>
  <c r="E32" i="69"/>
  <c r="B32" i="69"/>
  <c r="E31" i="69"/>
  <c r="B31" i="69"/>
  <c r="E30" i="69"/>
  <c r="B30" i="69"/>
  <c r="E29" i="69"/>
  <c r="B29" i="69"/>
  <c r="E28" i="69"/>
  <c r="B28" i="69"/>
  <c r="E27" i="69"/>
  <c r="B27" i="69"/>
  <c r="E26" i="69"/>
  <c r="B26" i="69"/>
  <c r="E25" i="69"/>
  <c r="B25" i="69"/>
  <c r="E24" i="69"/>
  <c r="B24" i="69"/>
  <c r="E23" i="69"/>
  <c r="B23" i="69"/>
  <c r="E22" i="69"/>
  <c r="B22" i="69"/>
  <c r="E21" i="69"/>
  <c r="B21" i="69"/>
  <c r="E20" i="69"/>
  <c r="B20" i="69"/>
  <c r="E19" i="69"/>
  <c r="B19" i="69"/>
  <c r="E18" i="69"/>
  <c r="B18" i="69"/>
  <c r="E17" i="69"/>
  <c r="E16" i="69"/>
  <c r="B16" i="69"/>
  <c r="E15" i="69"/>
  <c r="B15" i="69"/>
  <c r="E14" i="69"/>
  <c r="B14" i="69"/>
  <c r="E13" i="69"/>
  <c r="B13" i="69"/>
  <c r="C12" i="69"/>
  <c r="C11" i="69" s="1"/>
  <c r="D11" i="69"/>
  <c r="B6" i="69"/>
  <c r="B4" i="69"/>
  <c r="AA95" i="68"/>
  <c r="Z95" i="68"/>
  <c r="AA84" i="68"/>
  <c r="Y75" i="68"/>
  <c r="W75" i="68"/>
  <c r="S75" i="68"/>
  <c r="Q75" i="68"/>
  <c r="O75" i="68"/>
  <c r="M75" i="68"/>
  <c r="K75" i="68"/>
  <c r="I75" i="68"/>
  <c r="B74" i="68"/>
  <c r="Y73" i="68"/>
  <c r="W73" i="68"/>
  <c r="S73" i="68"/>
  <c r="Q73" i="68"/>
  <c r="O73" i="68"/>
  <c r="M73" i="68"/>
  <c r="K73" i="68"/>
  <c r="I73" i="68"/>
  <c r="Y72" i="68"/>
  <c r="W72" i="68"/>
  <c r="S72" i="68"/>
  <c r="Q72" i="68"/>
  <c r="O72" i="68"/>
  <c r="M72" i="68"/>
  <c r="K72" i="68"/>
  <c r="I72" i="68"/>
  <c r="Y71" i="68"/>
  <c r="W71" i="68"/>
  <c r="S71" i="68"/>
  <c r="Q71" i="68"/>
  <c r="O71" i="68"/>
  <c r="M71" i="68"/>
  <c r="K71" i="68"/>
  <c r="I71" i="68"/>
  <c r="Y70" i="68"/>
  <c r="W70" i="68"/>
  <c r="S70" i="68"/>
  <c r="Q70" i="68"/>
  <c r="O70" i="68"/>
  <c r="M70" i="68"/>
  <c r="K70" i="68"/>
  <c r="I70" i="68"/>
  <c r="Y69" i="68"/>
  <c r="W69" i="68"/>
  <c r="S69" i="68"/>
  <c r="Q69" i="68"/>
  <c r="O69" i="68"/>
  <c r="M69" i="68"/>
  <c r="K69" i="68"/>
  <c r="I69" i="68"/>
  <c r="Z69" i="68"/>
  <c r="AB69" i="68" s="1"/>
  <c r="Y68" i="68"/>
  <c r="W68" i="68"/>
  <c r="S68" i="68"/>
  <c r="Q68" i="68"/>
  <c r="O68" i="68"/>
  <c r="M68" i="68"/>
  <c r="K68" i="68"/>
  <c r="I68" i="68"/>
  <c r="Y67" i="68"/>
  <c r="W67" i="68"/>
  <c r="S67" i="68"/>
  <c r="Q67" i="68"/>
  <c r="O67" i="68"/>
  <c r="M67" i="68"/>
  <c r="K67" i="68"/>
  <c r="I67" i="68"/>
  <c r="Y66" i="68"/>
  <c r="W66" i="68"/>
  <c r="S66" i="68"/>
  <c r="Q66" i="68"/>
  <c r="O66" i="68"/>
  <c r="M66" i="68"/>
  <c r="K66" i="68"/>
  <c r="I66" i="68"/>
  <c r="B65" i="68"/>
  <c r="Y64" i="68"/>
  <c r="W64" i="68"/>
  <c r="S64" i="68"/>
  <c r="Q64" i="68"/>
  <c r="O64" i="68"/>
  <c r="M64" i="68"/>
  <c r="K64" i="68"/>
  <c r="I64" i="68"/>
  <c r="Y63" i="68"/>
  <c r="W63" i="68"/>
  <c r="S63" i="68"/>
  <c r="Q63" i="68"/>
  <c r="O63" i="68"/>
  <c r="M63" i="68"/>
  <c r="K63" i="68"/>
  <c r="I63" i="68"/>
  <c r="Y62" i="68"/>
  <c r="W62" i="68"/>
  <c r="S62" i="68"/>
  <c r="Q62" i="68"/>
  <c r="O62" i="68"/>
  <c r="M62" i="68"/>
  <c r="K62" i="68"/>
  <c r="I62" i="68"/>
  <c r="Y61" i="68"/>
  <c r="W61" i="68"/>
  <c r="S61" i="68"/>
  <c r="Q61" i="68"/>
  <c r="O61" i="68"/>
  <c r="M61" i="68"/>
  <c r="K61" i="68"/>
  <c r="I61" i="68"/>
  <c r="B60" i="68"/>
  <c r="B57" i="68"/>
  <c r="B55" i="68"/>
  <c r="B54" i="68"/>
  <c r="B53" i="68"/>
  <c r="B52" i="68"/>
  <c r="B51" i="68"/>
  <c r="Y50" i="68"/>
  <c r="S50" i="68"/>
  <c r="Q50" i="68"/>
  <c r="O50" i="68"/>
  <c r="M50" i="68"/>
  <c r="K50" i="68"/>
  <c r="I50" i="68"/>
  <c r="Z50" i="68"/>
  <c r="AB50" i="68" s="1"/>
  <c r="Y49" i="68"/>
  <c r="W49" i="68"/>
  <c r="U49" i="68"/>
  <c r="S49" i="68"/>
  <c r="Q49" i="68"/>
  <c r="O49" i="68"/>
  <c r="M49" i="68"/>
  <c r="K49" i="68"/>
  <c r="I49" i="68"/>
  <c r="Y48" i="68"/>
  <c r="W48" i="68"/>
  <c r="U48" i="68"/>
  <c r="S48" i="68"/>
  <c r="Q48" i="68"/>
  <c r="O48" i="68"/>
  <c r="M48" i="68"/>
  <c r="K48" i="68"/>
  <c r="I48" i="68"/>
  <c r="B47" i="68"/>
  <c r="Y46" i="68"/>
  <c r="W46" i="68"/>
  <c r="U46" i="68"/>
  <c r="S46" i="68"/>
  <c r="Q46" i="68"/>
  <c r="O46" i="68"/>
  <c r="M46" i="68"/>
  <c r="K46" i="68"/>
  <c r="I46" i="68"/>
  <c r="Y45" i="68"/>
  <c r="W45" i="68"/>
  <c r="U45" i="68"/>
  <c r="S45" i="68"/>
  <c r="Q45" i="68"/>
  <c r="O45" i="68"/>
  <c r="M45" i="68"/>
  <c r="K45" i="68"/>
  <c r="I45" i="68"/>
  <c r="B44" i="68"/>
  <c r="Y43" i="68"/>
  <c r="W43" i="68"/>
  <c r="U43" i="68"/>
  <c r="S43" i="68"/>
  <c r="Q43" i="68"/>
  <c r="O43" i="68"/>
  <c r="M43" i="68"/>
  <c r="K43" i="68"/>
  <c r="I43" i="68"/>
  <c r="B42" i="68"/>
  <c r="Y41" i="68"/>
  <c r="S41" i="68"/>
  <c r="Q41" i="68"/>
  <c r="O41" i="68"/>
  <c r="M41" i="68"/>
  <c r="K41" i="68"/>
  <c r="I41" i="68"/>
  <c r="B39" i="68"/>
  <c r="B38" i="68"/>
  <c r="B37" i="68"/>
  <c r="B35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6" i="68"/>
  <c r="B15" i="68"/>
  <c r="B14" i="68"/>
  <c r="B13" i="68"/>
  <c r="C12" i="68"/>
  <c r="C11" i="68" s="1"/>
  <c r="D11" i="68"/>
  <c r="B6" i="68"/>
  <c r="B4" i="68"/>
  <c r="AA93" i="67"/>
  <c r="Z93" i="67"/>
  <c r="AA82" i="67"/>
  <c r="AB79" i="67"/>
  <c r="X79" i="67"/>
  <c r="V79" i="67"/>
  <c r="T79" i="67"/>
  <c r="R79" i="67"/>
  <c r="P79" i="67"/>
  <c r="N79" i="67"/>
  <c r="L79" i="67"/>
  <c r="J79" i="67"/>
  <c r="H79" i="67"/>
  <c r="F79" i="67"/>
  <c r="Z78" i="67"/>
  <c r="AB78" i="67" s="1"/>
  <c r="Y78" i="67"/>
  <c r="W78" i="67"/>
  <c r="U78" i="67"/>
  <c r="S78" i="67"/>
  <c r="Q78" i="67"/>
  <c r="O78" i="67"/>
  <c r="M78" i="67"/>
  <c r="K78" i="67"/>
  <c r="I78" i="67"/>
  <c r="Y76" i="67"/>
  <c r="W76" i="67"/>
  <c r="S76" i="67"/>
  <c r="Q76" i="67"/>
  <c r="O76" i="67"/>
  <c r="M76" i="67"/>
  <c r="K76" i="67"/>
  <c r="I76" i="67"/>
  <c r="B75" i="67"/>
  <c r="Y74" i="67"/>
  <c r="W74" i="67"/>
  <c r="S74" i="67"/>
  <c r="Q74" i="67"/>
  <c r="O74" i="67"/>
  <c r="M74" i="67"/>
  <c r="K74" i="67"/>
  <c r="I74" i="67"/>
  <c r="Y73" i="67"/>
  <c r="W73" i="67"/>
  <c r="S73" i="67"/>
  <c r="Q73" i="67"/>
  <c r="O73" i="67"/>
  <c r="M73" i="67"/>
  <c r="K73" i="67"/>
  <c r="I73" i="67"/>
  <c r="Y72" i="67"/>
  <c r="W72" i="67"/>
  <c r="S72" i="67"/>
  <c r="Q72" i="67"/>
  <c r="O72" i="67"/>
  <c r="M72" i="67"/>
  <c r="K72" i="67"/>
  <c r="I72" i="67"/>
  <c r="Y71" i="67"/>
  <c r="W71" i="67"/>
  <c r="S71" i="67"/>
  <c r="Q71" i="67"/>
  <c r="O71" i="67"/>
  <c r="M71" i="67"/>
  <c r="K71" i="67"/>
  <c r="I71" i="67"/>
  <c r="Z71" i="67"/>
  <c r="AB71" i="67" s="1"/>
  <c r="Y70" i="67"/>
  <c r="W70" i="67"/>
  <c r="S70" i="67"/>
  <c r="Q70" i="67"/>
  <c r="O70" i="67"/>
  <c r="M70" i="67"/>
  <c r="K70" i="67"/>
  <c r="I70" i="67"/>
  <c r="Y69" i="67"/>
  <c r="W69" i="67"/>
  <c r="S69" i="67"/>
  <c r="Q69" i="67"/>
  <c r="O69" i="67"/>
  <c r="M69" i="67"/>
  <c r="K69" i="67"/>
  <c r="I69" i="67"/>
  <c r="Y68" i="67"/>
  <c r="W68" i="67"/>
  <c r="S68" i="67"/>
  <c r="Q68" i="67"/>
  <c r="O68" i="67"/>
  <c r="M68" i="67"/>
  <c r="K68" i="67"/>
  <c r="I68" i="67"/>
  <c r="Y67" i="67"/>
  <c r="W67" i="67"/>
  <c r="S67" i="67"/>
  <c r="Q67" i="67"/>
  <c r="O67" i="67"/>
  <c r="M67" i="67"/>
  <c r="K67" i="67"/>
  <c r="I67" i="67"/>
  <c r="B66" i="67"/>
  <c r="Y65" i="67"/>
  <c r="W65" i="67"/>
  <c r="S65" i="67"/>
  <c r="Q65" i="67"/>
  <c r="O65" i="67"/>
  <c r="M65" i="67"/>
  <c r="K65" i="67"/>
  <c r="I65" i="67"/>
  <c r="Y64" i="67"/>
  <c r="W64" i="67"/>
  <c r="S64" i="67"/>
  <c r="Q64" i="67"/>
  <c r="O64" i="67"/>
  <c r="M64" i="67"/>
  <c r="K64" i="67"/>
  <c r="I64" i="67"/>
  <c r="Y63" i="67"/>
  <c r="W63" i="67"/>
  <c r="S63" i="67"/>
  <c r="Q63" i="67"/>
  <c r="O63" i="67"/>
  <c r="M63" i="67"/>
  <c r="K63" i="67"/>
  <c r="I63" i="67"/>
  <c r="Y62" i="67"/>
  <c r="W62" i="67"/>
  <c r="S62" i="67"/>
  <c r="Q62" i="67"/>
  <c r="O62" i="67"/>
  <c r="M62" i="67"/>
  <c r="K62" i="67"/>
  <c r="I62" i="67"/>
  <c r="B61" i="67"/>
  <c r="B58" i="67"/>
  <c r="B56" i="67"/>
  <c r="B55" i="67"/>
  <c r="B54" i="67"/>
  <c r="B53" i="67"/>
  <c r="B52" i="67"/>
  <c r="Y51" i="67"/>
  <c r="S51" i="67"/>
  <c r="Q51" i="67"/>
  <c r="O51" i="67"/>
  <c r="M51" i="67"/>
  <c r="K51" i="67"/>
  <c r="I51" i="67"/>
  <c r="Y50" i="67"/>
  <c r="W50" i="67"/>
  <c r="U50" i="67"/>
  <c r="S50" i="67"/>
  <c r="Q50" i="67"/>
  <c r="O50" i="67"/>
  <c r="M50" i="67"/>
  <c r="K50" i="67"/>
  <c r="I50" i="67"/>
  <c r="Y49" i="67"/>
  <c r="W49" i="67"/>
  <c r="U49" i="67"/>
  <c r="S49" i="67"/>
  <c r="Q49" i="67"/>
  <c r="O49" i="67"/>
  <c r="M49" i="67"/>
  <c r="K49" i="67"/>
  <c r="I49" i="67"/>
  <c r="B48" i="67"/>
  <c r="Y47" i="67"/>
  <c r="W47" i="67"/>
  <c r="U47" i="67"/>
  <c r="S47" i="67"/>
  <c r="Q47" i="67"/>
  <c r="O47" i="67"/>
  <c r="M47" i="67"/>
  <c r="K47" i="67"/>
  <c r="I47" i="67"/>
  <c r="Y46" i="67"/>
  <c r="W46" i="67"/>
  <c r="U46" i="67"/>
  <c r="S46" i="67"/>
  <c r="Q46" i="67"/>
  <c r="O46" i="67"/>
  <c r="M46" i="67"/>
  <c r="K46" i="67"/>
  <c r="I46" i="67"/>
  <c r="B45" i="67"/>
  <c r="Y44" i="67"/>
  <c r="W44" i="67"/>
  <c r="U44" i="67"/>
  <c r="S44" i="67"/>
  <c r="Q44" i="67"/>
  <c r="O44" i="67"/>
  <c r="M44" i="67"/>
  <c r="K44" i="67"/>
  <c r="I44" i="67"/>
  <c r="Z44" i="67"/>
  <c r="AB44" i="67" s="1"/>
  <c r="B43" i="67"/>
  <c r="Y42" i="67"/>
  <c r="S42" i="67"/>
  <c r="Q42" i="67"/>
  <c r="O42" i="67"/>
  <c r="M42" i="67"/>
  <c r="K42" i="67"/>
  <c r="I42" i="67"/>
  <c r="B40" i="67"/>
  <c r="B39" i="67"/>
  <c r="B38" i="67"/>
  <c r="B37" i="67"/>
  <c r="B35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6" i="67"/>
  <c r="B15" i="67"/>
  <c r="B14" i="67"/>
  <c r="B13" i="67"/>
  <c r="C12" i="67"/>
  <c r="C11" i="67" s="1"/>
  <c r="D11" i="67"/>
  <c r="B6" i="67"/>
  <c r="B4" i="67"/>
  <c r="AA93" i="66"/>
  <c r="Z93" i="66"/>
  <c r="AA82" i="66"/>
  <c r="AB79" i="66"/>
  <c r="X79" i="66"/>
  <c r="V79" i="66"/>
  <c r="T79" i="66"/>
  <c r="R79" i="66"/>
  <c r="P79" i="66"/>
  <c r="N79" i="66"/>
  <c r="L79" i="66"/>
  <c r="J79" i="66"/>
  <c r="H79" i="66"/>
  <c r="F79" i="66"/>
  <c r="Z78" i="66"/>
  <c r="AB78" i="66" s="1"/>
  <c r="Y78" i="66"/>
  <c r="W78" i="66"/>
  <c r="U78" i="66"/>
  <c r="S78" i="66"/>
  <c r="Q78" i="66"/>
  <c r="O78" i="66"/>
  <c r="M78" i="66"/>
  <c r="I78" i="66"/>
  <c r="Y76" i="66"/>
  <c r="W76" i="66"/>
  <c r="S76" i="66"/>
  <c r="Q76" i="66"/>
  <c r="O76" i="66"/>
  <c r="M76" i="66"/>
  <c r="K76" i="66"/>
  <c r="I76" i="66"/>
  <c r="Z76" i="66"/>
  <c r="AB76" i="66" s="1"/>
  <c r="B75" i="66"/>
  <c r="Y74" i="66"/>
  <c r="W74" i="66"/>
  <c r="S74" i="66"/>
  <c r="Q74" i="66"/>
  <c r="O74" i="66"/>
  <c r="M74" i="66"/>
  <c r="K74" i="66"/>
  <c r="I74" i="66"/>
  <c r="Y73" i="66"/>
  <c r="W73" i="66"/>
  <c r="S73" i="66"/>
  <c r="Q73" i="66"/>
  <c r="O73" i="66"/>
  <c r="M73" i="66"/>
  <c r="K73" i="66"/>
  <c r="I73" i="66"/>
  <c r="Y72" i="66"/>
  <c r="W72" i="66"/>
  <c r="S72" i="66"/>
  <c r="Q72" i="66"/>
  <c r="O72" i="66"/>
  <c r="M72" i="66"/>
  <c r="K72" i="66"/>
  <c r="I72" i="66"/>
  <c r="Y71" i="66"/>
  <c r="W71" i="66"/>
  <c r="S71" i="66"/>
  <c r="Q71" i="66"/>
  <c r="O71" i="66"/>
  <c r="M71" i="66"/>
  <c r="K71" i="66"/>
  <c r="I71" i="66"/>
  <c r="Y70" i="66"/>
  <c r="W70" i="66"/>
  <c r="S70" i="66"/>
  <c r="Q70" i="66"/>
  <c r="O70" i="66"/>
  <c r="M70" i="66"/>
  <c r="K70" i="66"/>
  <c r="I70" i="66"/>
  <c r="Y69" i="66"/>
  <c r="W69" i="66"/>
  <c r="S69" i="66"/>
  <c r="Q69" i="66"/>
  <c r="O69" i="66"/>
  <c r="M69" i="66"/>
  <c r="K69" i="66"/>
  <c r="I69" i="66"/>
  <c r="Y68" i="66"/>
  <c r="W68" i="66"/>
  <c r="S68" i="66"/>
  <c r="Q68" i="66"/>
  <c r="O68" i="66"/>
  <c r="M68" i="66"/>
  <c r="K68" i="66"/>
  <c r="I68" i="66"/>
  <c r="Z68" i="66"/>
  <c r="AB68" i="66" s="1"/>
  <c r="Y67" i="66"/>
  <c r="W67" i="66"/>
  <c r="S67" i="66"/>
  <c r="Q67" i="66"/>
  <c r="O67" i="66"/>
  <c r="M67" i="66"/>
  <c r="K67" i="66"/>
  <c r="I67" i="66"/>
  <c r="Z67" i="66"/>
  <c r="AB67" i="66" s="1"/>
  <c r="B66" i="66"/>
  <c r="Y65" i="66"/>
  <c r="W65" i="66"/>
  <c r="S65" i="66"/>
  <c r="Q65" i="66"/>
  <c r="O65" i="66"/>
  <c r="M65" i="66"/>
  <c r="K65" i="66"/>
  <c r="I65" i="66"/>
  <c r="Z64" i="66"/>
  <c r="AB64" i="66" s="1"/>
  <c r="Y64" i="66"/>
  <c r="W64" i="66"/>
  <c r="S64" i="66"/>
  <c r="Q64" i="66"/>
  <c r="O64" i="66"/>
  <c r="M64" i="66"/>
  <c r="K64" i="66"/>
  <c r="I64" i="66"/>
  <c r="Z63" i="66"/>
  <c r="AB63" i="66" s="1"/>
  <c r="Y63" i="66"/>
  <c r="W63" i="66"/>
  <c r="S63" i="66"/>
  <c r="Q63" i="66"/>
  <c r="O63" i="66"/>
  <c r="M63" i="66"/>
  <c r="K63" i="66"/>
  <c r="I63" i="66"/>
  <c r="Y62" i="66"/>
  <c r="W62" i="66"/>
  <c r="S62" i="66"/>
  <c r="Q62" i="66"/>
  <c r="O62" i="66"/>
  <c r="M62" i="66"/>
  <c r="K62" i="66"/>
  <c r="I62" i="66"/>
  <c r="B61" i="66"/>
  <c r="B58" i="66"/>
  <c r="B56" i="66"/>
  <c r="B55" i="66"/>
  <c r="B54" i="66"/>
  <c r="B53" i="66"/>
  <c r="B52" i="66"/>
  <c r="Y51" i="66"/>
  <c r="S51" i="66"/>
  <c r="Q51" i="66"/>
  <c r="O51" i="66"/>
  <c r="M51" i="66"/>
  <c r="K51" i="66"/>
  <c r="I51" i="66"/>
  <c r="Z50" i="66"/>
  <c r="AB50" i="66" s="1"/>
  <c r="Y50" i="66"/>
  <c r="W50" i="66"/>
  <c r="U50" i="66"/>
  <c r="S50" i="66"/>
  <c r="Q50" i="66"/>
  <c r="O50" i="66"/>
  <c r="M50" i="66"/>
  <c r="K50" i="66"/>
  <c r="I50" i="66"/>
  <c r="Y49" i="66"/>
  <c r="W49" i="66"/>
  <c r="U49" i="66"/>
  <c r="S49" i="66"/>
  <c r="Q49" i="66"/>
  <c r="O49" i="66"/>
  <c r="M49" i="66"/>
  <c r="K49" i="66"/>
  <c r="I49" i="66"/>
  <c r="Z49" i="66"/>
  <c r="AB49" i="66" s="1"/>
  <c r="B48" i="66"/>
  <c r="Y47" i="66"/>
  <c r="W47" i="66"/>
  <c r="U47" i="66"/>
  <c r="S47" i="66"/>
  <c r="Q47" i="66"/>
  <c r="O47" i="66"/>
  <c r="M47" i="66"/>
  <c r="K47" i="66"/>
  <c r="I47" i="66"/>
  <c r="Z46" i="66"/>
  <c r="AB46" i="66" s="1"/>
  <c r="Y46" i="66"/>
  <c r="W46" i="66"/>
  <c r="U46" i="66"/>
  <c r="S46" i="66"/>
  <c r="Q46" i="66"/>
  <c r="O46" i="66"/>
  <c r="M46" i="66"/>
  <c r="K46" i="66"/>
  <c r="I46" i="66"/>
  <c r="B45" i="66"/>
  <c r="Y44" i="66"/>
  <c r="W44" i="66"/>
  <c r="U44" i="66"/>
  <c r="S44" i="66"/>
  <c r="Q44" i="66"/>
  <c r="O44" i="66"/>
  <c r="M44" i="66"/>
  <c r="K44" i="66"/>
  <c r="I44" i="66"/>
  <c r="B43" i="66"/>
  <c r="Y42" i="66"/>
  <c r="S42" i="66"/>
  <c r="Q42" i="66"/>
  <c r="O42" i="66"/>
  <c r="M42" i="66"/>
  <c r="K42" i="66"/>
  <c r="I42" i="66"/>
  <c r="Z42" i="66"/>
  <c r="AB42" i="66" s="1"/>
  <c r="B40" i="66"/>
  <c r="B39" i="66"/>
  <c r="B38" i="66"/>
  <c r="B37" i="66"/>
  <c r="B35" i="66"/>
  <c r="B33" i="66"/>
  <c r="B32" i="66"/>
  <c r="B31" i="66"/>
  <c r="B30" i="66"/>
  <c r="B29" i="66"/>
  <c r="B28" i="66"/>
  <c r="B27" i="66"/>
  <c r="B26" i="66"/>
  <c r="B25" i="66"/>
  <c r="B24" i="66"/>
  <c r="B23" i="66"/>
  <c r="B22" i="66"/>
  <c r="B21" i="66"/>
  <c r="B20" i="66"/>
  <c r="B19" i="66"/>
  <c r="B18" i="66"/>
  <c r="B16" i="66"/>
  <c r="B15" i="66"/>
  <c r="B14" i="66"/>
  <c r="B13" i="66"/>
  <c r="C12" i="66"/>
  <c r="C11" i="66" s="1"/>
  <c r="D11" i="66"/>
  <c r="D17" i="66" s="1"/>
  <c r="G17" i="66" s="1"/>
  <c r="B6" i="66"/>
  <c r="B4" i="66"/>
  <c r="AA93" i="65"/>
  <c r="Z93" i="65"/>
  <c r="AA82" i="65"/>
  <c r="AB79" i="65"/>
  <c r="X79" i="65"/>
  <c r="V79" i="65"/>
  <c r="T79" i="65"/>
  <c r="R79" i="65"/>
  <c r="P79" i="65"/>
  <c r="N79" i="65"/>
  <c r="L79" i="65"/>
  <c r="J79" i="65"/>
  <c r="H79" i="65"/>
  <c r="F79" i="65"/>
  <c r="Z78" i="65"/>
  <c r="AB78" i="65" s="1"/>
  <c r="Y78" i="65"/>
  <c r="W78" i="65"/>
  <c r="U78" i="65"/>
  <c r="S78" i="65"/>
  <c r="Q78" i="65"/>
  <c r="O78" i="65"/>
  <c r="M78" i="65"/>
  <c r="K78" i="65"/>
  <c r="I78" i="65"/>
  <c r="Y76" i="65"/>
  <c r="W76" i="65"/>
  <c r="S76" i="65"/>
  <c r="Q76" i="65"/>
  <c r="O76" i="65"/>
  <c r="M76" i="65"/>
  <c r="K76" i="65"/>
  <c r="I76" i="65"/>
  <c r="B75" i="65"/>
  <c r="Y74" i="65"/>
  <c r="W74" i="65"/>
  <c r="S74" i="65"/>
  <c r="Q74" i="65"/>
  <c r="O74" i="65"/>
  <c r="M74" i="65"/>
  <c r="K74" i="65"/>
  <c r="I74" i="65"/>
  <c r="Z74" i="65"/>
  <c r="AB74" i="65" s="1"/>
  <c r="Y73" i="65"/>
  <c r="W73" i="65"/>
  <c r="S73" i="65"/>
  <c r="Q73" i="65"/>
  <c r="O73" i="65"/>
  <c r="M73" i="65"/>
  <c r="K73" i="65"/>
  <c r="I73" i="65"/>
  <c r="Z73" i="65"/>
  <c r="AB73" i="65" s="1"/>
  <c r="Y72" i="65"/>
  <c r="W72" i="65"/>
  <c r="S72" i="65"/>
  <c r="Q72" i="65"/>
  <c r="O72" i="65"/>
  <c r="M72" i="65"/>
  <c r="K72" i="65"/>
  <c r="I72" i="65"/>
  <c r="Y71" i="65"/>
  <c r="W71" i="65"/>
  <c r="S71" i="65"/>
  <c r="Q71" i="65"/>
  <c r="O71" i="65"/>
  <c r="M71" i="65"/>
  <c r="K71" i="65"/>
  <c r="I71" i="65"/>
  <c r="Y70" i="65"/>
  <c r="W70" i="65"/>
  <c r="S70" i="65"/>
  <c r="Q70" i="65"/>
  <c r="O70" i="65"/>
  <c r="M70" i="65"/>
  <c r="K70" i="65"/>
  <c r="I70" i="65"/>
  <c r="Z70" i="65"/>
  <c r="AB70" i="65" s="1"/>
  <c r="Y69" i="65"/>
  <c r="W69" i="65"/>
  <c r="S69" i="65"/>
  <c r="Q69" i="65"/>
  <c r="O69" i="65"/>
  <c r="M69" i="65"/>
  <c r="K69" i="65"/>
  <c r="I69" i="65"/>
  <c r="Z69" i="65"/>
  <c r="AB69" i="65" s="1"/>
  <c r="Y68" i="65"/>
  <c r="W68" i="65"/>
  <c r="S68" i="65"/>
  <c r="Q68" i="65"/>
  <c r="O68" i="65"/>
  <c r="M68" i="65"/>
  <c r="K68" i="65"/>
  <c r="I68" i="65"/>
  <c r="Z68" i="65"/>
  <c r="AB68" i="65" s="1"/>
  <c r="Y67" i="65"/>
  <c r="W67" i="65"/>
  <c r="S67" i="65"/>
  <c r="Q67" i="65"/>
  <c r="O67" i="65"/>
  <c r="M67" i="65"/>
  <c r="K67" i="65"/>
  <c r="I67" i="65"/>
  <c r="B66" i="65"/>
  <c r="Z65" i="65"/>
  <c r="AB65" i="65" s="1"/>
  <c r="Y65" i="65"/>
  <c r="W65" i="65"/>
  <c r="S65" i="65"/>
  <c r="Q65" i="65"/>
  <c r="O65" i="65"/>
  <c r="M65" i="65"/>
  <c r="K65" i="65"/>
  <c r="I65" i="65"/>
  <c r="Y64" i="65"/>
  <c r="W64" i="65"/>
  <c r="S64" i="65"/>
  <c r="Q64" i="65"/>
  <c r="O64" i="65"/>
  <c r="M64" i="65"/>
  <c r="K64" i="65"/>
  <c r="I64" i="65"/>
  <c r="Y63" i="65"/>
  <c r="W63" i="65"/>
  <c r="S63" i="65"/>
  <c r="Q63" i="65"/>
  <c r="O63" i="65"/>
  <c r="M63" i="65"/>
  <c r="K63" i="65"/>
  <c r="I63" i="65"/>
  <c r="Z62" i="65"/>
  <c r="AB62" i="65" s="1"/>
  <c r="Y62" i="65"/>
  <c r="W62" i="65"/>
  <c r="S62" i="65"/>
  <c r="Q62" i="65"/>
  <c r="O62" i="65"/>
  <c r="M62" i="65"/>
  <c r="K62" i="65"/>
  <c r="I62" i="65"/>
  <c r="B61" i="65"/>
  <c r="B58" i="65"/>
  <c r="B56" i="65"/>
  <c r="B55" i="65"/>
  <c r="B54" i="65"/>
  <c r="B53" i="65"/>
  <c r="B52" i="65"/>
  <c r="Y51" i="65"/>
  <c r="S51" i="65"/>
  <c r="Q51" i="65"/>
  <c r="O51" i="65"/>
  <c r="M51" i="65"/>
  <c r="K51" i="65"/>
  <c r="I51" i="65"/>
  <c r="Z50" i="65"/>
  <c r="AB50" i="65" s="1"/>
  <c r="Y50" i="65"/>
  <c r="W50" i="65"/>
  <c r="U50" i="65"/>
  <c r="S50" i="65"/>
  <c r="Q50" i="65"/>
  <c r="O50" i="65"/>
  <c r="M50" i="65"/>
  <c r="K50" i="65"/>
  <c r="I50" i="65"/>
  <c r="Y49" i="65"/>
  <c r="W49" i="65"/>
  <c r="U49" i="65"/>
  <c r="S49" i="65"/>
  <c r="Q49" i="65"/>
  <c r="O49" i="65"/>
  <c r="M49" i="65"/>
  <c r="K49" i="65"/>
  <c r="I49" i="65"/>
  <c r="Z49" i="65"/>
  <c r="AB49" i="65" s="1"/>
  <c r="B48" i="65"/>
  <c r="Y47" i="65"/>
  <c r="W47" i="65"/>
  <c r="U47" i="65"/>
  <c r="S47" i="65"/>
  <c r="Q47" i="65"/>
  <c r="O47" i="65"/>
  <c r="M47" i="65"/>
  <c r="K47" i="65"/>
  <c r="I47" i="65"/>
  <c r="Y46" i="65"/>
  <c r="W46" i="65"/>
  <c r="U46" i="65"/>
  <c r="S46" i="65"/>
  <c r="Q46" i="65"/>
  <c r="O46" i="65"/>
  <c r="M46" i="65"/>
  <c r="K46" i="65"/>
  <c r="I46" i="65"/>
  <c r="B45" i="65"/>
  <c r="Y44" i="65"/>
  <c r="W44" i="65"/>
  <c r="U44" i="65"/>
  <c r="S44" i="65"/>
  <c r="Q44" i="65"/>
  <c r="O44" i="65"/>
  <c r="M44" i="65"/>
  <c r="K44" i="65"/>
  <c r="I44" i="65"/>
  <c r="B43" i="65"/>
  <c r="Y42" i="65"/>
  <c r="S42" i="65"/>
  <c r="Q42" i="65"/>
  <c r="O42" i="65"/>
  <c r="M42" i="65"/>
  <c r="K42" i="65"/>
  <c r="I42" i="65"/>
  <c r="B40" i="65"/>
  <c r="B39" i="65"/>
  <c r="B38" i="65"/>
  <c r="B37" i="65"/>
  <c r="B35" i="65"/>
  <c r="B33" i="65"/>
  <c r="B32" i="65"/>
  <c r="B31" i="65"/>
  <c r="B30" i="65"/>
  <c r="B29" i="65"/>
  <c r="B28" i="65"/>
  <c r="B27" i="65"/>
  <c r="B26" i="65"/>
  <c r="B25" i="65"/>
  <c r="B24" i="65"/>
  <c r="B23" i="65"/>
  <c r="B22" i="65"/>
  <c r="B21" i="65"/>
  <c r="B20" i="65"/>
  <c r="B19" i="65"/>
  <c r="B18" i="65"/>
  <c r="D17" i="65"/>
  <c r="G17" i="65" s="1"/>
  <c r="B16" i="65"/>
  <c r="B15" i="65"/>
  <c r="B14" i="65"/>
  <c r="B13" i="65"/>
  <c r="C12" i="65"/>
  <c r="D11" i="65"/>
  <c r="C11" i="65"/>
  <c r="B6" i="65"/>
  <c r="B4" i="65"/>
  <c r="AA92" i="64"/>
  <c r="Z92" i="64"/>
  <c r="AA81" i="64"/>
  <c r="AB78" i="64"/>
  <c r="X78" i="64"/>
  <c r="V78" i="64"/>
  <c r="T78" i="64"/>
  <c r="R78" i="64"/>
  <c r="P78" i="64"/>
  <c r="N78" i="64"/>
  <c r="L78" i="64"/>
  <c r="J78" i="64"/>
  <c r="H78" i="64"/>
  <c r="F78" i="64"/>
  <c r="Z77" i="64"/>
  <c r="AB77" i="64" s="1"/>
  <c r="Y77" i="64"/>
  <c r="W77" i="64"/>
  <c r="U77" i="64"/>
  <c r="S77" i="64"/>
  <c r="Q77" i="64"/>
  <c r="O77" i="64"/>
  <c r="M77" i="64"/>
  <c r="K77" i="64"/>
  <c r="I77" i="64"/>
  <c r="Y76" i="64"/>
  <c r="W76" i="64"/>
  <c r="S76" i="64"/>
  <c r="Q76" i="64"/>
  <c r="O76" i="64"/>
  <c r="M76" i="64"/>
  <c r="K76" i="64"/>
  <c r="I76" i="64"/>
  <c r="B75" i="64"/>
  <c r="Y74" i="64"/>
  <c r="W74" i="64"/>
  <c r="S74" i="64"/>
  <c r="Q74" i="64"/>
  <c r="O74" i="64"/>
  <c r="M74" i="64"/>
  <c r="K74" i="64"/>
  <c r="I74" i="64"/>
  <c r="Z74" i="64"/>
  <c r="AB74" i="64" s="1"/>
  <c r="Y73" i="64"/>
  <c r="W73" i="64"/>
  <c r="S73" i="64"/>
  <c r="Q73" i="64"/>
  <c r="O73" i="64"/>
  <c r="M73" i="64"/>
  <c r="K73" i="64"/>
  <c r="I73" i="64"/>
  <c r="Z73" i="64"/>
  <c r="AB73" i="64" s="1"/>
  <c r="Y72" i="64"/>
  <c r="W72" i="64"/>
  <c r="S72" i="64"/>
  <c r="Q72" i="64"/>
  <c r="O72" i="64"/>
  <c r="M72" i="64"/>
  <c r="K72" i="64"/>
  <c r="I72" i="64"/>
  <c r="Y71" i="64"/>
  <c r="W71" i="64"/>
  <c r="S71" i="64"/>
  <c r="Q71" i="64"/>
  <c r="O71" i="64"/>
  <c r="M71" i="64"/>
  <c r="K71" i="64"/>
  <c r="I71" i="64"/>
  <c r="Y70" i="64"/>
  <c r="W70" i="64"/>
  <c r="S70" i="64"/>
  <c r="Q70" i="64"/>
  <c r="O70" i="64"/>
  <c r="M70" i="64"/>
  <c r="K70" i="64"/>
  <c r="I70" i="64"/>
  <c r="Z70" i="64"/>
  <c r="AB70" i="64" s="1"/>
  <c r="Y69" i="64"/>
  <c r="W69" i="64"/>
  <c r="S69" i="64"/>
  <c r="Q69" i="64"/>
  <c r="O69" i="64"/>
  <c r="M69" i="64"/>
  <c r="K69" i="64"/>
  <c r="I69" i="64"/>
  <c r="Z69" i="64"/>
  <c r="AB69" i="64" s="1"/>
  <c r="Y68" i="64"/>
  <c r="W68" i="64"/>
  <c r="S68" i="64"/>
  <c r="Q68" i="64"/>
  <c r="O68" i="64"/>
  <c r="M68" i="64"/>
  <c r="K68" i="64"/>
  <c r="I68" i="64"/>
  <c r="Z68" i="64"/>
  <c r="AB68" i="64" s="1"/>
  <c r="Y67" i="64"/>
  <c r="W67" i="64"/>
  <c r="S67" i="64"/>
  <c r="Q67" i="64"/>
  <c r="O67" i="64"/>
  <c r="M67" i="64"/>
  <c r="K67" i="64"/>
  <c r="I67" i="64"/>
  <c r="B66" i="64"/>
  <c r="Z65" i="64"/>
  <c r="AB65" i="64" s="1"/>
  <c r="Y65" i="64"/>
  <c r="W65" i="64"/>
  <c r="S65" i="64"/>
  <c r="Q65" i="64"/>
  <c r="O65" i="64"/>
  <c r="M65" i="64"/>
  <c r="K65" i="64"/>
  <c r="I65" i="64"/>
  <c r="Y64" i="64"/>
  <c r="W64" i="64"/>
  <c r="S64" i="64"/>
  <c r="Q64" i="64"/>
  <c r="O64" i="64"/>
  <c r="M64" i="64"/>
  <c r="K64" i="64"/>
  <c r="I64" i="64"/>
  <c r="Y63" i="64"/>
  <c r="W63" i="64"/>
  <c r="S63" i="64"/>
  <c r="Q63" i="64"/>
  <c r="O63" i="64"/>
  <c r="M63" i="64"/>
  <c r="K63" i="64"/>
  <c r="I63" i="64"/>
  <c r="Z62" i="64"/>
  <c r="AB62" i="64" s="1"/>
  <c r="Y62" i="64"/>
  <c r="W62" i="64"/>
  <c r="S62" i="64"/>
  <c r="Q62" i="64"/>
  <c r="O62" i="64"/>
  <c r="M62" i="64"/>
  <c r="K62" i="64"/>
  <c r="I62" i="64"/>
  <c r="B61" i="64"/>
  <c r="B58" i="64"/>
  <c r="B56" i="64"/>
  <c r="B55" i="64"/>
  <c r="B54" i="64"/>
  <c r="B53" i="64"/>
  <c r="B52" i="64"/>
  <c r="Y51" i="64"/>
  <c r="S51" i="64"/>
  <c r="Q51" i="64"/>
  <c r="O51" i="64"/>
  <c r="M51" i="64"/>
  <c r="K51" i="64"/>
  <c r="I51" i="64"/>
  <c r="Z50" i="64"/>
  <c r="AB50" i="64" s="1"/>
  <c r="Y50" i="64"/>
  <c r="W50" i="64"/>
  <c r="U50" i="64"/>
  <c r="S50" i="64"/>
  <c r="Q50" i="64"/>
  <c r="O50" i="64"/>
  <c r="M50" i="64"/>
  <c r="K50" i="64"/>
  <c r="I50" i="64"/>
  <c r="Y49" i="64"/>
  <c r="W49" i="64"/>
  <c r="U49" i="64"/>
  <c r="S49" i="64"/>
  <c r="Q49" i="64"/>
  <c r="O49" i="64"/>
  <c r="M49" i="64"/>
  <c r="K49" i="64"/>
  <c r="I49" i="64"/>
  <c r="Z49" i="64"/>
  <c r="AB49" i="64" s="1"/>
  <c r="B48" i="64"/>
  <c r="Y47" i="64"/>
  <c r="W47" i="64"/>
  <c r="U47" i="64"/>
  <c r="S47" i="64"/>
  <c r="Q47" i="64"/>
  <c r="O47" i="64"/>
  <c r="M47" i="64"/>
  <c r="K47" i="64"/>
  <c r="I47" i="64"/>
  <c r="Z46" i="64"/>
  <c r="AB46" i="64" s="1"/>
  <c r="Y46" i="64"/>
  <c r="W46" i="64"/>
  <c r="U46" i="64"/>
  <c r="S46" i="64"/>
  <c r="Q46" i="64"/>
  <c r="O46" i="64"/>
  <c r="M46" i="64"/>
  <c r="K46" i="64"/>
  <c r="I46" i="64"/>
  <c r="B45" i="64"/>
  <c r="Y44" i="64"/>
  <c r="W44" i="64"/>
  <c r="U44" i="64"/>
  <c r="S44" i="64"/>
  <c r="Q44" i="64"/>
  <c r="O44" i="64"/>
  <c r="M44" i="64"/>
  <c r="K44" i="64"/>
  <c r="I44" i="64"/>
  <c r="B43" i="64"/>
  <c r="Y42" i="64"/>
  <c r="S42" i="64"/>
  <c r="Q42" i="64"/>
  <c r="O42" i="64"/>
  <c r="M42" i="64"/>
  <c r="K42" i="64"/>
  <c r="I42" i="64"/>
  <c r="Z42" i="64"/>
  <c r="AB42" i="64" s="1"/>
  <c r="B40" i="64"/>
  <c r="B39" i="64"/>
  <c r="B38" i="64"/>
  <c r="B37" i="64"/>
  <c r="B35" i="64"/>
  <c r="B33" i="64"/>
  <c r="B32" i="64"/>
  <c r="B31" i="64"/>
  <c r="B30" i="64"/>
  <c r="B29" i="64"/>
  <c r="B28" i="64"/>
  <c r="B27" i="64"/>
  <c r="B26" i="64"/>
  <c r="B25" i="64"/>
  <c r="B24" i="64"/>
  <c r="B23" i="64"/>
  <c r="B22" i="64"/>
  <c r="B21" i="64"/>
  <c r="B20" i="64"/>
  <c r="B19" i="64"/>
  <c r="B18" i="64"/>
  <c r="B16" i="64"/>
  <c r="B15" i="64"/>
  <c r="B14" i="64"/>
  <c r="B13" i="64"/>
  <c r="C12" i="64"/>
  <c r="C11" i="64" s="1"/>
  <c r="D11" i="64"/>
  <c r="B6" i="64"/>
  <c r="B4" i="64"/>
  <c r="AA92" i="63"/>
  <c r="Z92" i="63"/>
  <c r="AA81" i="63"/>
  <c r="AC78" i="63"/>
  <c r="AB78" i="63"/>
  <c r="X78" i="63"/>
  <c r="V78" i="63"/>
  <c r="T78" i="63"/>
  <c r="R78" i="63"/>
  <c r="P78" i="63"/>
  <c r="N78" i="63"/>
  <c r="L78" i="63"/>
  <c r="J78" i="63"/>
  <c r="H78" i="63"/>
  <c r="F78" i="63"/>
  <c r="Z77" i="63"/>
  <c r="AB77" i="63" s="1"/>
  <c r="Y77" i="63"/>
  <c r="W77" i="63"/>
  <c r="U77" i="63"/>
  <c r="S77" i="63"/>
  <c r="Q77" i="63"/>
  <c r="O77" i="63"/>
  <c r="M77" i="63"/>
  <c r="K77" i="63"/>
  <c r="I77" i="63"/>
  <c r="Y76" i="63"/>
  <c r="W76" i="63"/>
  <c r="S76" i="63"/>
  <c r="Q76" i="63"/>
  <c r="O76" i="63"/>
  <c r="M76" i="63"/>
  <c r="K76" i="63"/>
  <c r="I76" i="63"/>
  <c r="B75" i="63"/>
  <c r="G75" i="63" s="1"/>
  <c r="Y74" i="63"/>
  <c r="W74" i="63"/>
  <c r="S74" i="63"/>
  <c r="Q74" i="63"/>
  <c r="O74" i="63"/>
  <c r="M74" i="63"/>
  <c r="K74" i="63"/>
  <c r="I74" i="63"/>
  <c r="Z74" i="63"/>
  <c r="AB74" i="63" s="1"/>
  <c r="Y73" i="63"/>
  <c r="W73" i="63"/>
  <c r="S73" i="63"/>
  <c r="Q73" i="63"/>
  <c r="O73" i="63"/>
  <c r="M73" i="63"/>
  <c r="K73" i="63"/>
  <c r="I73" i="63"/>
  <c r="Z73" i="63"/>
  <c r="AB73" i="63" s="1"/>
  <c r="Y72" i="63"/>
  <c r="W72" i="63"/>
  <c r="S72" i="63"/>
  <c r="Q72" i="63"/>
  <c r="O72" i="63"/>
  <c r="M72" i="63"/>
  <c r="K72" i="63"/>
  <c r="I72" i="63"/>
  <c r="Y71" i="63"/>
  <c r="W71" i="63"/>
  <c r="S71" i="63"/>
  <c r="Q71" i="63"/>
  <c r="O71" i="63"/>
  <c r="M71" i="63"/>
  <c r="K71" i="63"/>
  <c r="I71" i="63"/>
  <c r="Y70" i="63"/>
  <c r="W70" i="63"/>
  <c r="S70" i="63"/>
  <c r="Q70" i="63"/>
  <c r="O70" i="63"/>
  <c r="M70" i="63"/>
  <c r="K70" i="63"/>
  <c r="I70" i="63"/>
  <c r="Y69" i="63"/>
  <c r="W69" i="63"/>
  <c r="S69" i="63"/>
  <c r="Q69" i="63"/>
  <c r="O69" i="63"/>
  <c r="M69" i="63"/>
  <c r="K69" i="63"/>
  <c r="I69" i="63"/>
  <c r="Y68" i="63"/>
  <c r="W68" i="63"/>
  <c r="S68" i="63"/>
  <c r="Q68" i="63"/>
  <c r="O68" i="63"/>
  <c r="M68" i="63"/>
  <c r="K68" i="63"/>
  <c r="I68" i="63"/>
  <c r="Z68" i="63"/>
  <c r="AB68" i="63" s="1"/>
  <c r="Y67" i="63"/>
  <c r="W67" i="63"/>
  <c r="S67" i="63"/>
  <c r="Q67" i="63"/>
  <c r="O67" i="63"/>
  <c r="M67" i="63"/>
  <c r="K67" i="63"/>
  <c r="I67" i="63"/>
  <c r="B66" i="63"/>
  <c r="G66" i="63" s="1"/>
  <c r="Y65" i="63"/>
  <c r="W65" i="63"/>
  <c r="S65" i="63"/>
  <c r="Q65" i="63"/>
  <c r="O65" i="63"/>
  <c r="M65" i="63"/>
  <c r="K65" i="63"/>
  <c r="I65" i="63"/>
  <c r="Y64" i="63"/>
  <c r="W64" i="63"/>
  <c r="S64" i="63"/>
  <c r="Q64" i="63"/>
  <c r="O64" i="63"/>
  <c r="M64" i="63"/>
  <c r="K64" i="63"/>
  <c r="I64" i="63"/>
  <c r="Y63" i="63"/>
  <c r="W63" i="63"/>
  <c r="S63" i="63"/>
  <c r="Q63" i="63"/>
  <c r="O63" i="63"/>
  <c r="M63" i="63"/>
  <c r="K63" i="63"/>
  <c r="I63" i="63"/>
  <c r="Y62" i="63"/>
  <c r="W62" i="63"/>
  <c r="S62" i="63"/>
  <c r="Q62" i="63"/>
  <c r="O62" i="63"/>
  <c r="M62" i="63"/>
  <c r="K62" i="63"/>
  <c r="I62" i="63"/>
  <c r="Z62" i="63"/>
  <c r="AB62" i="63" s="1"/>
  <c r="B61" i="63"/>
  <c r="G61" i="63" s="1"/>
  <c r="B58" i="63"/>
  <c r="G58" i="63" s="1"/>
  <c r="B56" i="63"/>
  <c r="G56" i="63" s="1"/>
  <c r="B55" i="63"/>
  <c r="G55" i="63" s="1"/>
  <c r="B54" i="63"/>
  <c r="G54" i="63" s="1"/>
  <c r="B53" i="63"/>
  <c r="G53" i="63" s="1"/>
  <c r="B52" i="63"/>
  <c r="G52" i="63" s="1"/>
  <c r="Y51" i="63"/>
  <c r="S51" i="63"/>
  <c r="Q51" i="63"/>
  <c r="O51" i="63"/>
  <c r="M51" i="63"/>
  <c r="K51" i="63"/>
  <c r="I51" i="63"/>
  <c r="Y50" i="63"/>
  <c r="W50" i="63"/>
  <c r="U50" i="63"/>
  <c r="S50" i="63"/>
  <c r="Q50" i="63"/>
  <c r="O50" i="63"/>
  <c r="M50" i="63"/>
  <c r="K50" i="63"/>
  <c r="I50" i="63"/>
  <c r="Y49" i="63"/>
  <c r="W49" i="63"/>
  <c r="U49" i="63"/>
  <c r="S49" i="63"/>
  <c r="Q49" i="63"/>
  <c r="O49" i="63"/>
  <c r="M49" i="63"/>
  <c r="K49" i="63"/>
  <c r="I49" i="63"/>
  <c r="Z49" i="63"/>
  <c r="AB49" i="63" s="1"/>
  <c r="B48" i="63"/>
  <c r="G48" i="63" s="1"/>
  <c r="Y47" i="63"/>
  <c r="W47" i="63"/>
  <c r="U47" i="63"/>
  <c r="S47" i="63"/>
  <c r="Q47" i="63"/>
  <c r="M47" i="63"/>
  <c r="K47" i="63"/>
  <c r="I47" i="63"/>
  <c r="Y46" i="63"/>
  <c r="W46" i="63"/>
  <c r="U46" i="63"/>
  <c r="S46" i="63"/>
  <c r="Q46" i="63"/>
  <c r="O46" i="63"/>
  <c r="M46" i="63"/>
  <c r="K46" i="63"/>
  <c r="I46" i="63"/>
  <c r="B45" i="63"/>
  <c r="G45" i="63" s="1"/>
  <c r="Z44" i="63"/>
  <c r="AB44" i="63" s="1"/>
  <c r="Y44" i="63"/>
  <c r="W44" i="63"/>
  <c r="U44" i="63"/>
  <c r="S44" i="63"/>
  <c r="Q44" i="63"/>
  <c r="O44" i="63"/>
  <c r="M44" i="63"/>
  <c r="K44" i="63"/>
  <c r="I44" i="63"/>
  <c r="B43" i="63"/>
  <c r="G43" i="63" s="1"/>
  <c r="Y42" i="63"/>
  <c r="S42" i="63"/>
  <c r="Q42" i="63"/>
  <c r="O42" i="63"/>
  <c r="M42" i="63"/>
  <c r="K42" i="63"/>
  <c r="I42" i="63"/>
  <c r="B40" i="63"/>
  <c r="G40" i="63" s="1"/>
  <c r="B39" i="63"/>
  <c r="G39" i="63" s="1"/>
  <c r="B38" i="63"/>
  <c r="G38" i="63" s="1"/>
  <c r="B37" i="63"/>
  <c r="G37" i="63" s="1"/>
  <c r="B35" i="63"/>
  <c r="G35" i="63" s="1"/>
  <c r="B33" i="63"/>
  <c r="G33" i="63" s="1"/>
  <c r="B32" i="63"/>
  <c r="G32" i="63" s="1"/>
  <c r="B31" i="63"/>
  <c r="G31" i="63" s="1"/>
  <c r="B30" i="63"/>
  <c r="G30" i="63" s="1"/>
  <c r="B29" i="63"/>
  <c r="G29" i="63" s="1"/>
  <c r="B28" i="63"/>
  <c r="G28" i="63" s="1"/>
  <c r="B27" i="63"/>
  <c r="G27" i="63" s="1"/>
  <c r="B26" i="63"/>
  <c r="G26" i="63" s="1"/>
  <c r="B25" i="63"/>
  <c r="G25" i="63" s="1"/>
  <c r="B24" i="63"/>
  <c r="G24" i="63" s="1"/>
  <c r="B23" i="63"/>
  <c r="G23" i="63" s="1"/>
  <c r="B22" i="63"/>
  <c r="G22" i="63" s="1"/>
  <c r="B21" i="63"/>
  <c r="G21" i="63" s="1"/>
  <c r="B20" i="63"/>
  <c r="G20" i="63" s="1"/>
  <c r="B19" i="63"/>
  <c r="G19" i="63" s="1"/>
  <c r="B18" i="63"/>
  <c r="G18" i="63" s="1"/>
  <c r="B16" i="63"/>
  <c r="G16" i="63" s="1"/>
  <c r="B15" i="63"/>
  <c r="G15" i="63" s="1"/>
  <c r="B14" i="63"/>
  <c r="G14" i="63" s="1"/>
  <c r="B13" i="63"/>
  <c r="C12" i="63"/>
  <c r="C11" i="63" s="1"/>
  <c r="D11" i="63"/>
  <c r="D34" i="63" s="1"/>
  <c r="B6" i="63"/>
  <c r="B4" i="63"/>
  <c r="AA93" i="62"/>
  <c r="Z93" i="62"/>
  <c r="AB79" i="62"/>
  <c r="X79" i="62"/>
  <c r="V79" i="62"/>
  <c r="T79" i="62"/>
  <c r="R79" i="62"/>
  <c r="P79" i="62"/>
  <c r="N79" i="62"/>
  <c r="L79" i="62"/>
  <c r="J79" i="62"/>
  <c r="H79" i="62"/>
  <c r="F79" i="62"/>
  <c r="Z78" i="62"/>
  <c r="AB78" i="62" s="1"/>
  <c r="Y78" i="62"/>
  <c r="W78" i="62"/>
  <c r="U78" i="62"/>
  <c r="S78" i="62"/>
  <c r="Q78" i="62"/>
  <c r="O78" i="62"/>
  <c r="M78" i="62"/>
  <c r="K78" i="62"/>
  <c r="I78" i="62"/>
  <c r="Y77" i="62"/>
  <c r="W77" i="62"/>
  <c r="S77" i="62"/>
  <c r="Q77" i="62"/>
  <c r="O77" i="62"/>
  <c r="M77" i="62"/>
  <c r="K77" i="62"/>
  <c r="I77" i="62"/>
  <c r="B75" i="62"/>
  <c r="Y74" i="62"/>
  <c r="W74" i="62"/>
  <c r="S74" i="62"/>
  <c r="Q74" i="62"/>
  <c r="O74" i="62"/>
  <c r="M74" i="62"/>
  <c r="K74" i="62"/>
  <c r="I74" i="62"/>
  <c r="Y73" i="62"/>
  <c r="W73" i="62"/>
  <c r="S73" i="62"/>
  <c r="Q73" i="62"/>
  <c r="O73" i="62"/>
  <c r="M73" i="62"/>
  <c r="K73" i="62"/>
  <c r="I73" i="62"/>
  <c r="Z73" i="62"/>
  <c r="AB73" i="62" s="1"/>
  <c r="Y72" i="62"/>
  <c r="W72" i="62"/>
  <c r="S72" i="62"/>
  <c r="Q72" i="62"/>
  <c r="O72" i="62"/>
  <c r="M72" i="62"/>
  <c r="K72" i="62"/>
  <c r="I72" i="62"/>
  <c r="Y71" i="62"/>
  <c r="W71" i="62"/>
  <c r="S71" i="62"/>
  <c r="Q71" i="62"/>
  <c r="O71" i="62"/>
  <c r="M71" i="62"/>
  <c r="K71" i="62"/>
  <c r="I71" i="62"/>
  <c r="Z71" i="62"/>
  <c r="AB71" i="62" s="1"/>
  <c r="Y70" i="62"/>
  <c r="W70" i="62"/>
  <c r="S70" i="62"/>
  <c r="Q70" i="62"/>
  <c r="O70" i="62"/>
  <c r="M70" i="62"/>
  <c r="K70" i="62"/>
  <c r="I70" i="62"/>
  <c r="Y69" i="62"/>
  <c r="W69" i="62"/>
  <c r="S69" i="62"/>
  <c r="Q69" i="62"/>
  <c r="O69" i="62"/>
  <c r="M69" i="62"/>
  <c r="K69" i="62"/>
  <c r="I69" i="62"/>
  <c r="Y68" i="62"/>
  <c r="W68" i="62"/>
  <c r="S68" i="62"/>
  <c r="Q68" i="62"/>
  <c r="O68" i="62"/>
  <c r="M68" i="62"/>
  <c r="K68" i="62"/>
  <c r="I68" i="62"/>
  <c r="Y67" i="62"/>
  <c r="W67" i="62"/>
  <c r="S67" i="62"/>
  <c r="Q67" i="62"/>
  <c r="O67" i="62"/>
  <c r="M67" i="62"/>
  <c r="K67" i="62"/>
  <c r="I67" i="62"/>
  <c r="Z67" i="62"/>
  <c r="AB67" i="62" s="1"/>
  <c r="B66" i="62"/>
  <c r="Y65" i="62"/>
  <c r="W65" i="62"/>
  <c r="S65" i="62"/>
  <c r="Q65" i="62"/>
  <c r="O65" i="62"/>
  <c r="M65" i="62"/>
  <c r="K65" i="62"/>
  <c r="I65" i="62"/>
  <c r="Y64" i="62"/>
  <c r="W64" i="62"/>
  <c r="S64" i="62"/>
  <c r="Q64" i="62"/>
  <c r="O64" i="62"/>
  <c r="M64" i="62"/>
  <c r="K64" i="62"/>
  <c r="I64" i="62"/>
  <c r="Y63" i="62"/>
  <c r="W63" i="62"/>
  <c r="S63" i="62"/>
  <c r="Q63" i="62"/>
  <c r="O63" i="62"/>
  <c r="M63" i="62"/>
  <c r="K63" i="62"/>
  <c r="I63" i="62"/>
  <c r="Y62" i="62"/>
  <c r="W62" i="62"/>
  <c r="S62" i="62"/>
  <c r="Q62" i="62"/>
  <c r="O62" i="62"/>
  <c r="M62" i="62"/>
  <c r="K62" i="62"/>
  <c r="I62" i="62"/>
  <c r="Z62" i="62"/>
  <c r="AB62" i="62" s="1"/>
  <c r="B61" i="62"/>
  <c r="B58" i="62"/>
  <c r="B56" i="62"/>
  <c r="B55" i="62"/>
  <c r="B54" i="62"/>
  <c r="B53" i="62"/>
  <c r="B52" i="62"/>
  <c r="Y51" i="62"/>
  <c r="S51" i="62"/>
  <c r="Q51" i="62"/>
  <c r="O51" i="62"/>
  <c r="M51" i="62"/>
  <c r="K51" i="62"/>
  <c r="I51" i="62"/>
  <c r="Y50" i="62"/>
  <c r="W50" i="62"/>
  <c r="U50" i="62"/>
  <c r="S50" i="62"/>
  <c r="Q50" i="62"/>
  <c r="O50" i="62"/>
  <c r="M50" i="62"/>
  <c r="K50" i="62"/>
  <c r="I50" i="62"/>
  <c r="Z50" i="62"/>
  <c r="AB50" i="62" s="1"/>
  <c r="Y49" i="62"/>
  <c r="W49" i="62"/>
  <c r="U49" i="62"/>
  <c r="S49" i="62"/>
  <c r="Q49" i="62"/>
  <c r="O49" i="62"/>
  <c r="M49" i="62"/>
  <c r="K49" i="62"/>
  <c r="I49" i="62"/>
  <c r="Z49" i="62"/>
  <c r="AB49" i="62" s="1"/>
  <c r="B48" i="62"/>
  <c r="Z47" i="62"/>
  <c r="AB47" i="62" s="1"/>
  <c r="Y47" i="62"/>
  <c r="W47" i="62"/>
  <c r="U47" i="62"/>
  <c r="S47" i="62"/>
  <c r="Q47" i="62"/>
  <c r="O47" i="62"/>
  <c r="M47" i="62"/>
  <c r="K47" i="62"/>
  <c r="I47" i="62"/>
  <c r="Y46" i="62"/>
  <c r="W46" i="62"/>
  <c r="U46" i="62"/>
  <c r="S46" i="62"/>
  <c r="Q46" i="62"/>
  <c r="O46" i="62"/>
  <c r="M46" i="62"/>
  <c r="K46" i="62"/>
  <c r="I46" i="62"/>
  <c r="Z46" i="62"/>
  <c r="AB46" i="62" s="1"/>
  <c r="B45" i="62"/>
  <c r="Y44" i="62"/>
  <c r="W44" i="62"/>
  <c r="U44" i="62"/>
  <c r="S44" i="62"/>
  <c r="Q44" i="62"/>
  <c r="O44" i="62"/>
  <c r="M44" i="62"/>
  <c r="K44" i="62"/>
  <c r="I44" i="62"/>
  <c r="B43" i="62"/>
  <c r="Y42" i="62"/>
  <c r="S42" i="62"/>
  <c r="Q42" i="62"/>
  <c r="O42" i="62"/>
  <c r="M42" i="62"/>
  <c r="K42" i="62"/>
  <c r="I42" i="62"/>
  <c r="Z42" i="62"/>
  <c r="AB42" i="62" s="1"/>
  <c r="B40" i="62"/>
  <c r="B39" i="62"/>
  <c r="B38" i="62"/>
  <c r="B37" i="62"/>
  <c r="B35" i="62"/>
  <c r="B33" i="62"/>
  <c r="B32" i="62"/>
  <c r="B31" i="62"/>
  <c r="B30" i="62"/>
  <c r="B29" i="62"/>
  <c r="B28" i="62"/>
  <c r="B27" i="62"/>
  <c r="B26" i="62"/>
  <c r="B25" i="62"/>
  <c r="B24" i="62"/>
  <c r="B23" i="62"/>
  <c r="B22" i="62"/>
  <c r="B21" i="62"/>
  <c r="B20" i="62"/>
  <c r="B19" i="62"/>
  <c r="B18" i="62"/>
  <c r="B16" i="62"/>
  <c r="B15" i="62"/>
  <c r="B14" i="62"/>
  <c r="B13" i="62"/>
  <c r="C12" i="62"/>
  <c r="C11" i="62" s="1"/>
  <c r="D11" i="62"/>
  <c r="D34" i="62" s="1"/>
  <c r="G34" i="62" s="1"/>
  <c r="B6" i="62"/>
  <c r="B4" i="62"/>
  <c r="F78" i="48"/>
  <c r="C31" i="65"/>
  <c r="C15" i="67"/>
  <c r="C40" i="67"/>
  <c r="C38" i="62"/>
  <c r="C28" i="67"/>
  <c r="C25" i="64"/>
  <c r="C75" i="62"/>
  <c r="C36" i="67"/>
  <c r="C48" i="67"/>
  <c r="C26" i="62"/>
  <c r="C27" i="65"/>
  <c r="C55" i="69"/>
  <c r="C43" i="65"/>
  <c r="C42" i="70"/>
  <c r="C52" i="70"/>
  <c r="C30" i="62"/>
  <c r="C39" i="62"/>
  <c r="C37" i="67"/>
  <c r="C26" i="71"/>
  <c r="AD13" i="15" l="1"/>
  <c r="K18" i="15"/>
  <c r="K22" i="15" s="1"/>
  <c r="Q18" i="15"/>
  <c r="Q22" i="15" s="1"/>
  <c r="W18" i="15"/>
  <c r="W22" i="15" s="1"/>
  <c r="AD14" i="15"/>
  <c r="AD15" i="15"/>
  <c r="AG15" i="15" s="1"/>
  <c r="AA59" i="71"/>
  <c r="AB59" i="71"/>
  <c r="AD59" i="71" s="1"/>
  <c r="E83" i="70"/>
  <c r="E81" i="68"/>
  <c r="E82" i="72"/>
  <c r="D34" i="71"/>
  <c r="AA34" i="71" s="1"/>
  <c r="D58" i="71"/>
  <c r="AA58" i="71" s="1"/>
  <c r="D40" i="71"/>
  <c r="AA40" i="71" s="1"/>
  <c r="D17" i="71"/>
  <c r="AA17" i="71" s="1"/>
  <c r="O59" i="71"/>
  <c r="G59" i="71"/>
  <c r="E82" i="69"/>
  <c r="E79" i="67"/>
  <c r="D17" i="62"/>
  <c r="G17" i="62" s="1"/>
  <c r="D60" i="66"/>
  <c r="K60" i="66" s="1"/>
  <c r="D41" i="66"/>
  <c r="Y41" i="66" s="1"/>
  <c r="D59" i="66"/>
  <c r="Z59" i="66" s="1"/>
  <c r="AB59" i="66" s="1"/>
  <c r="E79" i="66"/>
  <c r="E79" i="65"/>
  <c r="E78" i="64"/>
  <c r="E78" i="63"/>
  <c r="D40" i="72"/>
  <c r="D34" i="72"/>
  <c r="D58" i="72"/>
  <c r="D59" i="72"/>
  <c r="D17" i="72"/>
  <c r="D26" i="71"/>
  <c r="AA26" i="71" s="1"/>
  <c r="W59" i="71"/>
  <c r="M59" i="71"/>
  <c r="Y59" i="71"/>
  <c r="K59" i="71"/>
  <c r="S59" i="71"/>
  <c r="I59" i="71"/>
  <c r="D42" i="70"/>
  <c r="D52" i="70"/>
  <c r="D59" i="70"/>
  <c r="D40" i="70"/>
  <c r="D34" i="70"/>
  <c r="D58" i="70"/>
  <c r="D17" i="70"/>
  <c r="D55" i="69"/>
  <c r="G55" i="69" s="1"/>
  <c r="D40" i="69"/>
  <c r="G40" i="69" s="1"/>
  <c r="D34" i="69"/>
  <c r="G34" i="69" s="1"/>
  <c r="D58" i="69"/>
  <c r="G58" i="69" s="1"/>
  <c r="D59" i="69"/>
  <c r="G59" i="69" s="1"/>
  <c r="D17" i="69"/>
  <c r="G17" i="69" s="1"/>
  <c r="Y17" i="66"/>
  <c r="Q17" i="66"/>
  <c r="W17" i="66"/>
  <c r="O17" i="66"/>
  <c r="D59" i="68"/>
  <c r="G59" i="68" s="1"/>
  <c r="D40" i="68"/>
  <c r="G40" i="68" s="1"/>
  <c r="D34" i="68"/>
  <c r="G34" i="68" s="1"/>
  <c r="D58" i="68"/>
  <c r="G58" i="68" s="1"/>
  <c r="D17" i="68"/>
  <c r="G17" i="68" s="1"/>
  <c r="D15" i="67"/>
  <c r="G15" i="67" s="1"/>
  <c r="D37" i="67"/>
  <c r="G37" i="67" s="1"/>
  <c r="D40" i="67"/>
  <c r="G40" i="67" s="1"/>
  <c r="D48" i="67"/>
  <c r="G48" i="67" s="1"/>
  <c r="D28" i="67"/>
  <c r="G28" i="67" s="1"/>
  <c r="D36" i="67"/>
  <c r="G36" i="67" s="1"/>
  <c r="D41" i="67"/>
  <c r="G41" i="67" s="1"/>
  <c r="D60" i="67"/>
  <c r="G60" i="67" s="1"/>
  <c r="D59" i="67"/>
  <c r="G59" i="67" s="1"/>
  <c r="D34" i="67"/>
  <c r="G34" i="67" s="1"/>
  <c r="D17" i="67"/>
  <c r="G17" i="67" s="1"/>
  <c r="M17" i="66"/>
  <c r="S17" i="65"/>
  <c r="K17" i="65"/>
  <c r="Q34" i="63"/>
  <c r="Z34" i="63"/>
  <c r="AB34" i="63" s="1"/>
  <c r="Z41" i="66"/>
  <c r="AB41" i="66" s="1"/>
  <c r="I60" i="66"/>
  <c r="Q60" i="66"/>
  <c r="O60" i="66"/>
  <c r="Q59" i="66"/>
  <c r="Y60" i="66"/>
  <c r="Z17" i="66"/>
  <c r="AB17" i="66" s="1"/>
  <c r="S17" i="66"/>
  <c r="K17" i="66"/>
  <c r="I17" i="66"/>
  <c r="U17" i="66"/>
  <c r="D34" i="66"/>
  <c r="G34" i="66" s="1"/>
  <c r="D27" i="65"/>
  <c r="G27" i="65" s="1"/>
  <c r="D31" i="65"/>
  <c r="G31" i="65" s="1"/>
  <c r="D43" i="65"/>
  <c r="G43" i="65" s="1"/>
  <c r="Y17" i="65"/>
  <c r="Q17" i="65"/>
  <c r="I17" i="65"/>
  <c r="U17" i="65"/>
  <c r="M17" i="65"/>
  <c r="W17" i="65"/>
  <c r="O17" i="65"/>
  <c r="Z17" i="65"/>
  <c r="AB17" i="65" s="1"/>
  <c r="D60" i="65"/>
  <c r="G60" i="65" s="1"/>
  <c r="D41" i="65"/>
  <c r="G41" i="65" s="1"/>
  <c r="D34" i="65"/>
  <c r="G34" i="65" s="1"/>
  <c r="D59" i="65"/>
  <c r="G59" i="65" s="1"/>
  <c r="D25" i="64"/>
  <c r="G25" i="64" s="1"/>
  <c r="D60" i="64"/>
  <c r="G60" i="64" s="1"/>
  <c r="D41" i="64"/>
  <c r="G41" i="64" s="1"/>
  <c r="D34" i="64"/>
  <c r="G34" i="64" s="1"/>
  <c r="D59" i="64"/>
  <c r="G59" i="64" s="1"/>
  <c r="D17" i="64"/>
  <c r="G17" i="64" s="1"/>
  <c r="O34" i="63"/>
  <c r="U34" i="63"/>
  <c r="M34" i="63"/>
  <c r="W34" i="63"/>
  <c r="K34" i="63"/>
  <c r="S34" i="63"/>
  <c r="I34" i="63"/>
  <c r="D41" i="63"/>
  <c r="D60" i="63"/>
  <c r="D17" i="63"/>
  <c r="Y34" i="63"/>
  <c r="D59" i="63"/>
  <c r="E79" i="62"/>
  <c r="D26" i="62"/>
  <c r="G26" i="62" s="1"/>
  <c r="D30" i="62"/>
  <c r="G30" i="62" s="1"/>
  <c r="D38" i="62"/>
  <c r="G38" i="62" s="1"/>
  <c r="D39" i="62"/>
  <c r="G39" i="62" s="1"/>
  <c r="D75" i="62"/>
  <c r="G75" i="62" s="1"/>
  <c r="W34" i="62"/>
  <c r="O34" i="62"/>
  <c r="Y34" i="62"/>
  <c r="Q34" i="62"/>
  <c r="I34" i="62"/>
  <c r="Z34" i="62"/>
  <c r="AB34" i="62" s="1"/>
  <c r="K34" i="62"/>
  <c r="U34" i="62"/>
  <c r="S34" i="62"/>
  <c r="M34" i="62"/>
  <c r="U17" i="62"/>
  <c r="D41" i="62"/>
  <c r="G41" i="62" s="1"/>
  <c r="D60" i="62"/>
  <c r="G60" i="62" s="1"/>
  <c r="D59" i="62"/>
  <c r="G59" i="62" s="1"/>
  <c r="AG14" i="15" l="1"/>
  <c r="AG18" i="15" s="1"/>
  <c r="AD18" i="15"/>
  <c r="O17" i="62"/>
  <c r="Z60" i="66"/>
  <c r="AB60" i="66" s="1"/>
  <c r="S60" i="66"/>
  <c r="W60" i="66"/>
  <c r="M60" i="66"/>
  <c r="U41" i="66"/>
  <c r="S41" i="66"/>
  <c r="I41" i="66"/>
  <c r="G60" i="66"/>
  <c r="Q41" i="66"/>
  <c r="G17" i="70"/>
  <c r="AA17" i="70"/>
  <c r="G58" i="72"/>
  <c r="AA58" i="72"/>
  <c r="W17" i="62"/>
  <c r="O59" i="66"/>
  <c r="G58" i="70"/>
  <c r="AA58" i="70"/>
  <c r="G34" i="72"/>
  <c r="AA34" i="72"/>
  <c r="S17" i="62"/>
  <c r="O41" i="66"/>
  <c r="M41" i="66"/>
  <c r="W41" i="66"/>
  <c r="G34" i="70"/>
  <c r="AA34" i="70"/>
  <c r="G40" i="72"/>
  <c r="AA40" i="72"/>
  <c r="G40" i="70"/>
  <c r="AA40" i="70"/>
  <c r="W59" i="66"/>
  <c r="G59" i="70"/>
  <c r="AA59" i="70"/>
  <c r="I17" i="62"/>
  <c r="Y17" i="62"/>
  <c r="K17" i="62"/>
  <c r="S59" i="66"/>
  <c r="G17" i="72"/>
  <c r="AA17" i="72"/>
  <c r="Q17" i="62"/>
  <c r="M17" i="62"/>
  <c r="Z17" i="62"/>
  <c r="AB17" i="62" s="1"/>
  <c r="K59" i="66"/>
  <c r="G59" i="72"/>
  <c r="AA59" i="72"/>
  <c r="W34" i="71"/>
  <c r="AB34" i="71"/>
  <c r="AD34" i="71" s="1"/>
  <c r="M17" i="71"/>
  <c r="AB17" i="71"/>
  <c r="AD17" i="71" s="1"/>
  <c r="G26" i="71"/>
  <c r="AB26" i="71"/>
  <c r="AD26" i="71" s="1"/>
  <c r="G40" i="71"/>
  <c r="AB40" i="71"/>
  <c r="AD40" i="71" s="1"/>
  <c r="G58" i="71"/>
  <c r="AB58" i="71"/>
  <c r="G52" i="70"/>
  <c r="AA52" i="70"/>
  <c r="G42" i="70"/>
  <c r="AA42" i="70"/>
  <c r="Y17" i="71"/>
  <c r="Q34" i="71"/>
  <c r="AD58" i="71"/>
  <c r="O34" i="71"/>
  <c r="M58" i="71"/>
  <c r="U34" i="71"/>
  <c r="O58" i="71"/>
  <c r="I40" i="71"/>
  <c r="W58" i="71"/>
  <c r="S58" i="71"/>
  <c r="K58" i="71"/>
  <c r="Y34" i="71"/>
  <c r="K34" i="71"/>
  <c r="I58" i="71"/>
  <c r="U40" i="71"/>
  <c r="Q58" i="71"/>
  <c r="Y58" i="71"/>
  <c r="W17" i="71"/>
  <c r="G17" i="71"/>
  <c r="I17" i="71"/>
  <c r="O17" i="71"/>
  <c r="K17" i="71"/>
  <c r="M40" i="71"/>
  <c r="O40" i="71"/>
  <c r="M34" i="71"/>
  <c r="W40" i="71"/>
  <c r="S40" i="71"/>
  <c r="Q40" i="71"/>
  <c r="U17" i="71"/>
  <c r="S17" i="71"/>
  <c r="K40" i="71"/>
  <c r="Y40" i="71"/>
  <c r="Q17" i="71"/>
  <c r="S34" i="71"/>
  <c r="G34" i="71"/>
  <c r="I34" i="71"/>
  <c r="M59" i="66"/>
  <c r="Y59" i="66"/>
  <c r="I59" i="66"/>
  <c r="G59" i="66"/>
  <c r="K41" i="66"/>
  <c r="G41" i="66"/>
  <c r="Y40" i="72"/>
  <c r="Q40" i="72"/>
  <c r="I40" i="72"/>
  <c r="AB40" i="72"/>
  <c r="AD40" i="72" s="1"/>
  <c r="S40" i="72"/>
  <c r="K40" i="72"/>
  <c r="M40" i="72"/>
  <c r="W40" i="72"/>
  <c r="U40" i="72"/>
  <c r="O40" i="72"/>
  <c r="Y17" i="72"/>
  <c r="Q17" i="72"/>
  <c r="I17" i="72"/>
  <c r="W17" i="72"/>
  <c r="M17" i="72"/>
  <c r="U17" i="72"/>
  <c r="K17" i="72"/>
  <c r="S17" i="72"/>
  <c r="AB17" i="72"/>
  <c r="AD17" i="72" s="1"/>
  <c r="O17" i="72"/>
  <c r="Y34" i="72"/>
  <c r="Q34" i="72"/>
  <c r="I34" i="72"/>
  <c r="W34" i="72"/>
  <c r="O34" i="72"/>
  <c r="AB34" i="72"/>
  <c r="AD34" i="72" s="1"/>
  <c r="K34" i="72"/>
  <c r="M34" i="72"/>
  <c r="S34" i="72"/>
  <c r="U34" i="72"/>
  <c r="W59" i="72"/>
  <c r="M59" i="72"/>
  <c r="Y59" i="72"/>
  <c r="O59" i="72"/>
  <c r="AB59" i="72"/>
  <c r="AD59" i="72" s="1"/>
  <c r="I59" i="72"/>
  <c r="S59" i="72"/>
  <c r="Q59" i="72"/>
  <c r="K59" i="72"/>
  <c r="Y58" i="72"/>
  <c r="O58" i="72"/>
  <c r="AB58" i="72"/>
  <c r="AD58" i="72" s="1"/>
  <c r="Q58" i="72"/>
  <c r="I58" i="72"/>
  <c r="K58" i="72"/>
  <c r="W58" i="72"/>
  <c r="M58" i="72"/>
  <c r="S58" i="72"/>
  <c r="W26" i="71"/>
  <c r="O26" i="71"/>
  <c r="S26" i="71"/>
  <c r="K26" i="71"/>
  <c r="U26" i="71"/>
  <c r="M26" i="71"/>
  <c r="I26" i="71"/>
  <c r="Y26" i="71"/>
  <c r="Q26" i="71"/>
  <c r="Y40" i="70"/>
  <c r="Q40" i="70"/>
  <c r="I40" i="70"/>
  <c r="AB40" i="70"/>
  <c r="AD40" i="70" s="1"/>
  <c r="O40" i="70"/>
  <c r="W40" i="70"/>
  <c r="M40" i="70"/>
  <c r="K40" i="70"/>
  <c r="U40" i="70"/>
  <c r="S40" i="70"/>
  <c r="Y17" i="70"/>
  <c r="Q17" i="70"/>
  <c r="I17" i="70"/>
  <c r="U17" i="70"/>
  <c r="K17" i="70"/>
  <c r="W17" i="70"/>
  <c r="M17" i="70"/>
  <c r="S17" i="70"/>
  <c r="O17" i="70"/>
  <c r="AB17" i="70"/>
  <c r="AD17" i="70" s="1"/>
  <c r="W59" i="70"/>
  <c r="M59" i="70"/>
  <c r="S59" i="70"/>
  <c r="K59" i="70"/>
  <c r="AB59" i="70"/>
  <c r="AD59" i="70" s="1"/>
  <c r="I59" i="70"/>
  <c r="Y59" i="70"/>
  <c r="O59" i="70"/>
  <c r="Q59" i="70"/>
  <c r="Y58" i="70"/>
  <c r="O58" i="70"/>
  <c r="W58" i="70"/>
  <c r="M58" i="70"/>
  <c r="AB58" i="70"/>
  <c r="AD58" i="70" s="1"/>
  <c r="I58" i="70"/>
  <c r="S58" i="70"/>
  <c r="Q58" i="70"/>
  <c r="K58" i="70"/>
  <c r="W52" i="70"/>
  <c r="M52" i="70"/>
  <c r="S52" i="70"/>
  <c r="K52" i="70"/>
  <c r="Y52" i="70"/>
  <c r="Q52" i="70"/>
  <c r="I52" i="70"/>
  <c r="O52" i="70"/>
  <c r="AB52" i="70"/>
  <c r="AD52" i="70" s="1"/>
  <c r="U34" i="70"/>
  <c r="M34" i="70"/>
  <c r="AB34" i="70"/>
  <c r="AD34" i="70" s="1"/>
  <c r="S34" i="70"/>
  <c r="K34" i="70"/>
  <c r="W34" i="70"/>
  <c r="Y34" i="70"/>
  <c r="I34" i="70"/>
  <c r="Q34" i="70"/>
  <c r="O34" i="70"/>
  <c r="AB42" i="70"/>
  <c r="AD42" i="70" s="1"/>
  <c r="S42" i="70"/>
  <c r="K42" i="70"/>
  <c r="U42" i="70"/>
  <c r="I42" i="70"/>
  <c r="Q42" i="70"/>
  <c r="Y42" i="70"/>
  <c r="M42" i="70"/>
  <c r="W42" i="70"/>
  <c r="O42" i="70"/>
  <c r="W59" i="69"/>
  <c r="M59" i="69"/>
  <c r="Y59" i="69"/>
  <c r="O59" i="69"/>
  <c r="Z59" i="69"/>
  <c r="AB59" i="69" s="1"/>
  <c r="I59" i="69"/>
  <c r="S59" i="69"/>
  <c r="Q59" i="69"/>
  <c r="K59" i="69"/>
  <c r="Z34" i="69"/>
  <c r="AB34" i="69" s="1"/>
  <c r="S34" i="69"/>
  <c r="K34" i="69"/>
  <c r="Y34" i="69"/>
  <c r="Q34" i="69"/>
  <c r="I34" i="69"/>
  <c r="W34" i="69"/>
  <c r="O34" i="69"/>
  <c r="M34" i="69"/>
  <c r="U34" i="69"/>
  <c r="Z17" i="69"/>
  <c r="AB17" i="69" s="1"/>
  <c r="S17" i="69"/>
  <c r="K17" i="69"/>
  <c r="Y17" i="69"/>
  <c r="Q17" i="69"/>
  <c r="I17" i="69"/>
  <c r="W17" i="69"/>
  <c r="O17" i="69"/>
  <c r="U17" i="69"/>
  <c r="M17" i="69"/>
  <c r="Y40" i="69"/>
  <c r="Q40" i="69"/>
  <c r="I40" i="69"/>
  <c r="Z40" i="69"/>
  <c r="AB40" i="69" s="1"/>
  <c r="S40" i="69"/>
  <c r="K40" i="69"/>
  <c r="M40" i="69"/>
  <c r="W40" i="69"/>
  <c r="O40" i="69"/>
  <c r="U40" i="69"/>
  <c r="Y58" i="69"/>
  <c r="O58" i="69"/>
  <c r="Z58" i="69"/>
  <c r="AB58" i="69" s="1"/>
  <c r="Q58" i="69"/>
  <c r="I58" i="69"/>
  <c r="K58" i="69"/>
  <c r="W58" i="69"/>
  <c r="S58" i="69"/>
  <c r="M58" i="69"/>
  <c r="S55" i="69"/>
  <c r="K55" i="69"/>
  <c r="W55" i="69"/>
  <c r="M55" i="69"/>
  <c r="Y55" i="69"/>
  <c r="Q55" i="69"/>
  <c r="Z55" i="69"/>
  <c r="AB55" i="69" s="1"/>
  <c r="O55" i="69"/>
  <c r="I55" i="69"/>
  <c r="Y40" i="68"/>
  <c r="Q40" i="68"/>
  <c r="I40" i="68"/>
  <c r="W40" i="68"/>
  <c r="M40" i="68"/>
  <c r="U40" i="68"/>
  <c r="K40" i="68"/>
  <c r="Z40" i="68"/>
  <c r="AB40" i="68" s="1"/>
  <c r="S40" i="68"/>
  <c r="O40" i="68"/>
  <c r="U17" i="68"/>
  <c r="M17" i="68"/>
  <c r="Z17" i="68"/>
  <c r="AB17" i="68" s="1"/>
  <c r="S17" i="68"/>
  <c r="K17" i="68"/>
  <c r="Y17" i="68"/>
  <c r="Q17" i="68"/>
  <c r="I17" i="68"/>
  <c r="O17" i="68"/>
  <c r="W17" i="68"/>
  <c r="W59" i="68"/>
  <c r="M59" i="68"/>
  <c r="S59" i="68"/>
  <c r="K59" i="68"/>
  <c r="Z59" i="68"/>
  <c r="AB59" i="68" s="1"/>
  <c r="I59" i="68"/>
  <c r="Y59" i="68"/>
  <c r="O59" i="68"/>
  <c r="Q59" i="68"/>
  <c r="Z34" i="68"/>
  <c r="AB34" i="68" s="1"/>
  <c r="S34" i="68"/>
  <c r="K34" i="68"/>
  <c r="Y34" i="68"/>
  <c r="Q34" i="68"/>
  <c r="I34" i="68"/>
  <c r="O34" i="68"/>
  <c r="M34" i="68"/>
  <c r="W34" i="68"/>
  <c r="U34" i="68"/>
  <c r="Y58" i="68"/>
  <c r="O58" i="68"/>
  <c r="W58" i="68"/>
  <c r="M58" i="68"/>
  <c r="Z58" i="68"/>
  <c r="AB58" i="68" s="1"/>
  <c r="I58" i="68"/>
  <c r="S58" i="68"/>
  <c r="Q58" i="68"/>
  <c r="K58" i="68"/>
  <c r="Y59" i="67"/>
  <c r="O59" i="67"/>
  <c r="Z59" i="67"/>
  <c r="AB59" i="67" s="1"/>
  <c r="Q59" i="67"/>
  <c r="I59" i="67"/>
  <c r="K59" i="67"/>
  <c r="M59" i="67"/>
  <c r="W59" i="67"/>
  <c r="S59" i="67"/>
  <c r="W48" i="67"/>
  <c r="O48" i="67"/>
  <c r="Y48" i="67"/>
  <c r="M48" i="67"/>
  <c r="S48" i="67"/>
  <c r="Z48" i="67"/>
  <c r="AB48" i="67" s="1"/>
  <c r="K48" i="67"/>
  <c r="Q48" i="67"/>
  <c r="I48" i="67"/>
  <c r="U48" i="67"/>
  <c r="U17" i="67"/>
  <c r="M17" i="67"/>
  <c r="Y17" i="67"/>
  <c r="Q17" i="67"/>
  <c r="I17" i="67"/>
  <c r="W17" i="67"/>
  <c r="O17" i="67"/>
  <c r="Z17" i="67"/>
  <c r="AB17" i="67" s="1"/>
  <c r="K17" i="67"/>
  <c r="S17" i="67"/>
  <c r="W60" i="67"/>
  <c r="M60" i="67"/>
  <c r="Y60" i="67"/>
  <c r="O60" i="67"/>
  <c r="Z60" i="67"/>
  <c r="AB60" i="67" s="1"/>
  <c r="I60" i="67"/>
  <c r="K60" i="67"/>
  <c r="S60" i="67"/>
  <c r="Q60" i="67"/>
  <c r="W40" i="67"/>
  <c r="O40" i="67"/>
  <c r="Y40" i="67"/>
  <c r="M40" i="67"/>
  <c r="S40" i="67"/>
  <c r="Z40" i="67"/>
  <c r="AB40" i="67" s="1"/>
  <c r="K40" i="67"/>
  <c r="Q40" i="67"/>
  <c r="I40" i="67"/>
  <c r="U40" i="67"/>
  <c r="Z41" i="67"/>
  <c r="AB41" i="67" s="1"/>
  <c r="S41" i="67"/>
  <c r="K41" i="67"/>
  <c r="Q41" i="67"/>
  <c r="O41" i="67"/>
  <c r="W41" i="67"/>
  <c r="I41" i="67"/>
  <c r="U41" i="67"/>
  <c r="M41" i="67"/>
  <c r="Y41" i="67"/>
  <c r="Z36" i="67"/>
  <c r="AB36" i="67" s="1"/>
  <c r="S36" i="67"/>
  <c r="K36" i="67"/>
  <c r="Y36" i="67"/>
  <c r="O36" i="67"/>
  <c r="U36" i="67"/>
  <c r="I36" i="67"/>
  <c r="W36" i="67"/>
  <c r="Q36" i="67"/>
  <c r="M36" i="67"/>
  <c r="W37" i="67"/>
  <c r="O37" i="67"/>
  <c r="U37" i="67"/>
  <c r="K37" i="67"/>
  <c r="Q37" i="67"/>
  <c r="Y37" i="67"/>
  <c r="I37" i="67"/>
  <c r="Z37" i="67"/>
  <c r="AB37" i="67" s="1"/>
  <c r="M37" i="67"/>
  <c r="S37" i="67"/>
  <c r="Y34" i="67"/>
  <c r="Q34" i="67"/>
  <c r="I34" i="67"/>
  <c r="W34" i="67"/>
  <c r="M34" i="67"/>
  <c r="S34" i="67"/>
  <c r="Z34" i="67"/>
  <c r="AB34" i="67" s="1"/>
  <c r="O34" i="67"/>
  <c r="K34" i="67"/>
  <c r="U34" i="67"/>
  <c r="U28" i="67"/>
  <c r="M28" i="67"/>
  <c r="W28" i="67"/>
  <c r="K28" i="67"/>
  <c r="Z28" i="67"/>
  <c r="AB28" i="67" s="1"/>
  <c r="Q28" i="67"/>
  <c r="Y28" i="67"/>
  <c r="S28" i="67"/>
  <c r="O28" i="67"/>
  <c r="I28" i="67"/>
  <c r="Y15" i="67"/>
  <c r="Q15" i="67"/>
  <c r="U15" i="67"/>
  <c r="M15" i="67"/>
  <c r="Z15" i="67"/>
  <c r="AB15" i="67" s="1"/>
  <c r="K15" i="67"/>
  <c r="S15" i="67"/>
  <c r="O15" i="67"/>
  <c r="W15" i="67"/>
  <c r="I15" i="67"/>
  <c r="W34" i="66"/>
  <c r="O34" i="66"/>
  <c r="U34" i="66"/>
  <c r="K34" i="66"/>
  <c r="S34" i="66"/>
  <c r="I34" i="66"/>
  <c r="Z34" i="66"/>
  <c r="AB34" i="66" s="1"/>
  <c r="Q34" i="66"/>
  <c r="Y34" i="66"/>
  <c r="M34" i="66"/>
  <c r="D23" i="65"/>
  <c r="G23" i="65" s="1"/>
  <c r="Y41" i="65"/>
  <c r="Q41" i="65"/>
  <c r="I41" i="65"/>
  <c r="W41" i="65"/>
  <c r="M41" i="65"/>
  <c r="U41" i="65"/>
  <c r="K41" i="65"/>
  <c r="Z41" i="65"/>
  <c r="AB41" i="65" s="1"/>
  <c r="S41" i="65"/>
  <c r="O41" i="65"/>
  <c r="Z43" i="65"/>
  <c r="AB43" i="65" s="1"/>
  <c r="S43" i="65"/>
  <c r="K43" i="65"/>
  <c r="Q43" i="65"/>
  <c r="Y43" i="65"/>
  <c r="O43" i="65"/>
  <c r="M43" i="65"/>
  <c r="U43" i="65"/>
  <c r="I43" i="65"/>
  <c r="W43" i="65"/>
  <c r="W60" i="65"/>
  <c r="M60" i="65"/>
  <c r="S60" i="65"/>
  <c r="K60" i="65"/>
  <c r="Z60" i="65"/>
  <c r="AB60" i="65" s="1"/>
  <c r="I60" i="65"/>
  <c r="Y60" i="65"/>
  <c r="O60" i="65"/>
  <c r="Q60" i="65"/>
  <c r="Y34" i="65"/>
  <c r="Q34" i="65"/>
  <c r="I34" i="65"/>
  <c r="Z34" i="65"/>
  <c r="AB34" i="65" s="1"/>
  <c r="O34" i="65"/>
  <c r="U34" i="65"/>
  <c r="K34" i="65"/>
  <c r="W34" i="65"/>
  <c r="M34" i="65"/>
  <c r="S34" i="65"/>
  <c r="U31" i="65"/>
  <c r="M31" i="65"/>
  <c r="Z31" i="65"/>
  <c r="AB31" i="65" s="1"/>
  <c r="Q31" i="65"/>
  <c r="S31" i="65"/>
  <c r="I31" i="65"/>
  <c r="Y31" i="65"/>
  <c r="O31" i="65"/>
  <c r="W31" i="65"/>
  <c r="K31" i="65"/>
  <c r="Y59" i="65"/>
  <c r="O59" i="65"/>
  <c r="W59" i="65"/>
  <c r="M59" i="65"/>
  <c r="Z59" i="65"/>
  <c r="AB59" i="65" s="1"/>
  <c r="I59" i="65"/>
  <c r="S59" i="65"/>
  <c r="Q59" i="65"/>
  <c r="K59" i="65"/>
  <c r="U27" i="65"/>
  <c r="M27" i="65"/>
  <c r="Z27" i="65"/>
  <c r="AB27" i="65" s="1"/>
  <c r="Q27" i="65"/>
  <c r="W27" i="65"/>
  <c r="K27" i="65"/>
  <c r="Y27" i="65"/>
  <c r="O27" i="65"/>
  <c r="S27" i="65"/>
  <c r="I27" i="65"/>
  <c r="Z34" i="64"/>
  <c r="AB34" i="64" s="1"/>
  <c r="S34" i="64"/>
  <c r="K34" i="64"/>
  <c r="Y34" i="64"/>
  <c r="Q34" i="64"/>
  <c r="I34" i="64"/>
  <c r="M34" i="64"/>
  <c r="U34" i="64"/>
  <c r="O34" i="64"/>
  <c r="W34" i="64"/>
  <c r="Y41" i="64"/>
  <c r="Q41" i="64"/>
  <c r="I41" i="64"/>
  <c r="W41" i="64"/>
  <c r="M41" i="64"/>
  <c r="U41" i="64"/>
  <c r="K41" i="64"/>
  <c r="S41" i="64"/>
  <c r="Z41" i="64"/>
  <c r="AB41" i="64" s="1"/>
  <c r="O41" i="64"/>
  <c r="Y59" i="64"/>
  <c r="O59" i="64"/>
  <c r="W59" i="64"/>
  <c r="M59" i="64"/>
  <c r="Z59" i="64"/>
  <c r="AB59" i="64" s="1"/>
  <c r="I59" i="64"/>
  <c r="S59" i="64"/>
  <c r="Q59" i="64"/>
  <c r="K59" i="64"/>
  <c r="U17" i="64"/>
  <c r="M17" i="64"/>
  <c r="Q17" i="64"/>
  <c r="Z17" i="64"/>
  <c r="AB17" i="64" s="1"/>
  <c r="S17" i="64"/>
  <c r="K17" i="64"/>
  <c r="Y17" i="64"/>
  <c r="I17" i="64"/>
  <c r="O17" i="64"/>
  <c r="W17" i="64"/>
  <c r="W60" i="64"/>
  <c r="M60" i="64"/>
  <c r="S60" i="64"/>
  <c r="K60" i="64"/>
  <c r="Z60" i="64"/>
  <c r="AB60" i="64" s="1"/>
  <c r="I60" i="64"/>
  <c r="Y60" i="64"/>
  <c r="O60" i="64"/>
  <c r="Q60" i="64"/>
  <c r="U25" i="64"/>
  <c r="M25" i="64"/>
  <c r="Z25" i="64"/>
  <c r="AB25" i="64" s="1"/>
  <c r="Q25" i="64"/>
  <c r="W25" i="64"/>
  <c r="Y25" i="64"/>
  <c r="O25" i="64"/>
  <c r="K25" i="64"/>
  <c r="S25" i="64"/>
  <c r="I25" i="64"/>
  <c r="Z17" i="63"/>
  <c r="AB17" i="63" s="1"/>
  <c r="S17" i="63"/>
  <c r="K17" i="63"/>
  <c r="Y17" i="63"/>
  <c r="Q17" i="63"/>
  <c r="I17" i="63"/>
  <c r="W17" i="63"/>
  <c r="O17" i="63"/>
  <c r="U17" i="63"/>
  <c r="M17" i="63"/>
  <c r="W60" i="63"/>
  <c r="M60" i="63"/>
  <c r="Q60" i="63"/>
  <c r="S60" i="63"/>
  <c r="O60" i="63"/>
  <c r="Z60" i="63"/>
  <c r="AB60" i="63" s="1"/>
  <c r="K60" i="63"/>
  <c r="Y60" i="63"/>
  <c r="I60" i="63"/>
  <c r="Y59" i="63"/>
  <c r="O59" i="63"/>
  <c r="Z59" i="63"/>
  <c r="AB59" i="63" s="1"/>
  <c r="M59" i="63"/>
  <c r="W59" i="63"/>
  <c r="I59" i="63"/>
  <c r="S59" i="63"/>
  <c r="Q59" i="63"/>
  <c r="K59" i="63"/>
  <c r="Y41" i="63"/>
  <c r="Q41" i="63"/>
  <c r="I41" i="63"/>
  <c r="Z41" i="63"/>
  <c r="AB41" i="63" s="1"/>
  <c r="O41" i="63"/>
  <c r="W41" i="63"/>
  <c r="K41" i="63"/>
  <c r="U41" i="63"/>
  <c r="M41" i="63"/>
  <c r="S41" i="63"/>
  <c r="D23" i="62"/>
  <c r="G23" i="62" s="1"/>
  <c r="Y59" i="62"/>
  <c r="O59" i="62"/>
  <c r="Z59" i="62"/>
  <c r="AB59" i="62" s="1"/>
  <c r="Q59" i="62"/>
  <c r="I59" i="62"/>
  <c r="K59" i="62"/>
  <c r="M59" i="62"/>
  <c r="S59" i="62"/>
  <c r="W59" i="62"/>
  <c r="W38" i="62"/>
  <c r="O38" i="62"/>
  <c r="Z38" i="62"/>
  <c r="AB38" i="62" s="1"/>
  <c r="Q38" i="62"/>
  <c r="S38" i="62"/>
  <c r="I38" i="62"/>
  <c r="Y38" i="62"/>
  <c r="U38" i="62"/>
  <c r="K38" i="62"/>
  <c r="M38" i="62"/>
  <c r="Z30" i="62"/>
  <c r="AB30" i="62" s="1"/>
  <c r="S30" i="62"/>
  <c r="K30" i="62"/>
  <c r="U30" i="62"/>
  <c r="M30" i="62"/>
  <c r="W30" i="62"/>
  <c r="Y30" i="62"/>
  <c r="I30" i="62"/>
  <c r="Q30" i="62"/>
  <c r="O30" i="62"/>
  <c r="W39" i="62"/>
  <c r="O39" i="62"/>
  <c r="Y39" i="62"/>
  <c r="M39" i="62"/>
  <c r="Z39" i="62"/>
  <c r="AB39" i="62" s="1"/>
  <c r="Q39" i="62"/>
  <c r="I39" i="62"/>
  <c r="U39" i="62"/>
  <c r="S39" i="62"/>
  <c r="K39" i="62"/>
  <c r="W60" i="62"/>
  <c r="M60" i="62"/>
  <c r="Y60" i="62"/>
  <c r="O60" i="62"/>
  <c r="Z60" i="62"/>
  <c r="AB60" i="62" s="1"/>
  <c r="I60" i="62"/>
  <c r="K60" i="62"/>
  <c r="Q60" i="62"/>
  <c r="S60" i="62"/>
  <c r="Y41" i="62"/>
  <c r="Q41" i="62"/>
  <c r="I41" i="62"/>
  <c r="Z41" i="62"/>
  <c r="AB41" i="62" s="1"/>
  <c r="S41" i="62"/>
  <c r="K41" i="62"/>
  <c r="M41" i="62"/>
  <c r="O41" i="62"/>
  <c r="U41" i="62"/>
  <c r="W41" i="62"/>
  <c r="S75" i="62"/>
  <c r="K75" i="62"/>
  <c r="W75" i="62"/>
  <c r="M75" i="62"/>
  <c r="Y75" i="62"/>
  <c r="Z75" i="62"/>
  <c r="AB75" i="62" s="1"/>
  <c r="I75" i="62"/>
  <c r="O75" i="62"/>
  <c r="Q75" i="62"/>
  <c r="Z26" i="62"/>
  <c r="AB26" i="62" s="1"/>
  <c r="S26" i="62"/>
  <c r="K26" i="62"/>
  <c r="U26" i="62"/>
  <c r="M26" i="62"/>
  <c r="W26" i="62"/>
  <c r="Y26" i="62"/>
  <c r="I26" i="62"/>
  <c r="Q26" i="62"/>
  <c r="O26" i="62"/>
  <c r="Y23" i="65" l="1"/>
  <c r="Q23" i="65"/>
  <c r="I23" i="65"/>
  <c r="U23" i="65"/>
  <c r="M23" i="65"/>
  <c r="W23" i="65"/>
  <c r="O23" i="65"/>
  <c r="Z23" i="65"/>
  <c r="AB23" i="65" s="1"/>
  <c r="S23" i="65"/>
  <c r="K23" i="65"/>
  <c r="W23" i="62"/>
  <c r="O23" i="62"/>
  <c r="U23" i="62"/>
  <c r="Y23" i="62"/>
  <c r="Q23" i="62"/>
  <c r="I23" i="62"/>
  <c r="M23" i="62"/>
  <c r="Z23" i="62"/>
  <c r="AB23" i="62" s="1"/>
  <c r="S23" i="62"/>
  <c r="K23" i="62"/>
  <c r="AC78" i="48" l="1"/>
  <c r="Q42" i="48"/>
  <c r="Q44" i="48"/>
  <c r="Q46" i="48"/>
  <c r="Q47" i="48"/>
  <c r="Q49" i="48"/>
  <c r="Q50" i="48"/>
  <c r="Q51" i="48"/>
  <c r="Q62" i="48"/>
  <c r="Q63" i="48"/>
  <c r="Q64" i="48"/>
  <c r="Q65" i="48"/>
  <c r="Q67" i="48"/>
  <c r="Q68" i="48"/>
  <c r="Q69" i="48"/>
  <c r="Q70" i="48"/>
  <c r="Q71" i="48"/>
  <c r="Q72" i="48"/>
  <c r="Q73" i="48"/>
  <c r="Q74" i="48"/>
  <c r="Q76" i="48"/>
  <c r="Q77" i="48"/>
  <c r="M42" i="48"/>
  <c r="M44" i="48"/>
  <c r="M46" i="48"/>
  <c r="M47" i="48"/>
  <c r="M49" i="48"/>
  <c r="M50" i="48"/>
  <c r="M51" i="48"/>
  <c r="M62" i="48"/>
  <c r="M63" i="48"/>
  <c r="M64" i="48"/>
  <c r="M65" i="48"/>
  <c r="M67" i="48"/>
  <c r="M68" i="48"/>
  <c r="M69" i="48"/>
  <c r="M70" i="48"/>
  <c r="M71" i="48"/>
  <c r="M72" i="48"/>
  <c r="M73" i="48"/>
  <c r="M74" i="48"/>
  <c r="M76" i="48"/>
  <c r="M77" i="48"/>
  <c r="AB78" i="48"/>
  <c r="AA92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13" i="48"/>
  <c r="R78" i="48"/>
  <c r="S77" i="48"/>
  <c r="S76" i="48"/>
  <c r="S74" i="48"/>
  <c r="S73" i="48"/>
  <c r="S72" i="48"/>
  <c r="S71" i="48"/>
  <c r="S70" i="48"/>
  <c r="S69" i="48"/>
  <c r="S68" i="48"/>
  <c r="S67" i="48"/>
  <c r="S65" i="48"/>
  <c r="S64" i="48"/>
  <c r="S63" i="48"/>
  <c r="S62" i="48"/>
  <c r="S51" i="48"/>
  <c r="S50" i="48"/>
  <c r="S49" i="48"/>
  <c r="S47" i="48"/>
  <c r="S46" i="48"/>
  <c r="S44" i="48"/>
  <c r="S42" i="48"/>
  <c r="N78" i="48"/>
  <c r="O77" i="48"/>
  <c r="O76" i="48"/>
  <c r="O74" i="48"/>
  <c r="O73" i="48"/>
  <c r="O72" i="48"/>
  <c r="O71" i="48"/>
  <c r="O70" i="48"/>
  <c r="O69" i="48"/>
  <c r="O68" i="48"/>
  <c r="O67" i="48"/>
  <c r="O65" i="48"/>
  <c r="O64" i="48"/>
  <c r="O63" i="48"/>
  <c r="O62" i="48"/>
  <c r="O51" i="48"/>
  <c r="O50" i="48"/>
  <c r="O49" i="48"/>
  <c r="O47" i="48"/>
  <c r="O46" i="48"/>
  <c r="O44" i="48"/>
  <c r="O42" i="48"/>
  <c r="J78" i="48"/>
  <c r="K77" i="48"/>
  <c r="K76" i="48"/>
  <c r="K74" i="48"/>
  <c r="K73" i="48"/>
  <c r="K72" i="48"/>
  <c r="K71" i="48"/>
  <c r="K70" i="48"/>
  <c r="K69" i="48"/>
  <c r="K68" i="48"/>
  <c r="K67" i="48"/>
  <c r="K65" i="48"/>
  <c r="K64" i="48"/>
  <c r="K63" i="48"/>
  <c r="K62" i="48"/>
  <c r="K51" i="48"/>
  <c r="K50" i="48"/>
  <c r="K49" i="48"/>
  <c r="K47" i="48"/>
  <c r="K46" i="48"/>
  <c r="K44" i="48"/>
  <c r="K42" i="48"/>
  <c r="Z51" i="48" l="1"/>
  <c r="AB51" i="48" s="1"/>
  <c r="Z65" i="48"/>
  <c r="AB65" i="48" s="1"/>
  <c r="Z77" i="48"/>
  <c r="AB77" i="48" s="1"/>
  <c r="Z47" i="48"/>
  <c r="AB47" i="48" s="1"/>
  <c r="Z49" i="48"/>
  <c r="AB49" i="48" s="1"/>
  <c r="Z67" i="48"/>
  <c r="AB67" i="48" s="1"/>
  <c r="Z68" i="48"/>
  <c r="AB68" i="48" s="1"/>
  <c r="Z69" i="48"/>
  <c r="AB69" i="48" s="1"/>
  <c r="Z71" i="48"/>
  <c r="AB71" i="48" s="1"/>
  <c r="Z72" i="48"/>
  <c r="AB72" i="48" s="1"/>
  <c r="Z73" i="48"/>
  <c r="AB73" i="48" s="1"/>
  <c r="Z76" i="48"/>
  <c r="AB76" i="48" s="1"/>
  <c r="P78" i="48"/>
  <c r="L78" i="48"/>
  <c r="AE13" i="15"/>
  <c r="AE22" i="15" s="1"/>
  <c r="C65" i="71"/>
  <c r="C15" i="69"/>
  <c r="C19" i="67"/>
  <c r="C40" i="66"/>
  <c r="C29" i="62"/>
  <c r="C38" i="71"/>
  <c r="C66" i="62"/>
  <c r="C24" i="63"/>
  <c r="C13" i="67"/>
  <c r="C54" i="62"/>
  <c r="C13" i="62"/>
  <c r="C20" i="67"/>
  <c r="C22" i="62"/>
  <c r="C18" i="69"/>
  <c r="C33" i="63"/>
  <c r="C38" i="65"/>
  <c r="C38" i="70"/>
  <c r="C58" i="67"/>
  <c r="C28" i="68"/>
  <c r="C23" i="67"/>
  <c r="C22" i="66"/>
  <c r="C42" i="72"/>
  <c r="C53" i="62"/>
  <c r="C29" i="66"/>
  <c r="C53" i="66"/>
  <c r="C75" i="66"/>
  <c r="C31" i="63"/>
  <c r="C26" i="70"/>
  <c r="C20" i="72"/>
  <c r="C23" i="64"/>
  <c r="C19" i="62"/>
  <c r="C47" i="71"/>
  <c r="C14" i="68"/>
  <c r="C24" i="72"/>
  <c r="C24" i="68"/>
  <c r="C58" i="64"/>
  <c r="C21" i="63"/>
  <c r="C39" i="71"/>
  <c r="C26" i="64"/>
  <c r="C57" i="63"/>
  <c r="C13" i="71"/>
  <c r="C25" i="71"/>
  <c r="C35" i="71"/>
  <c r="C32" i="65"/>
  <c r="C57" i="68"/>
  <c r="C25" i="66"/>
  <c r="C32" i="72"/>
  <c r="C25" i="70"/>
  <c r="C66" i="65"/>
  <c r="C54" i="64"/>
  <c r="C32" i="64"/>
  <c r="C31" i="64"/>
  <c r="C54" i="67"/>
  <c r="C51" i="72"/>
  <c r="C22" i="70"/>
  <c r="C30" i="68"/>
  <c r="C56" i="69"/>
  <c r="C52" i="69"/>
  <c r="C57" i="64"/>
  <c r="C30" i="67"/>
  <c r="C19" i="69"/>
  <c r="C61" i="64"/>
  <c r="C30" i="71"/>
  <c r="C13" i="65"/>
  <c r="C39" i="67"/>
  <c r="C40" i="65"/>
  <c r="C32" i="71"/>
  <c r="C28" i="62"/>
  <c r="C55" i="62"/>
  <c r="C14" i="66"/>
  <c r="C26" i="65"/>
  <c r="C42" i="68"/>
  <c r="C29" i="72"/>
  <c r="C21" i="66"/>
  <c r="C58" i="66"/>
  <c r="C35" i="62"/>
  <c r="C43" i="63"/>
  <c r="C21" i="64"/>
  <c r="C47" i="70"/>
  <c r="C40" i="64"/>
  <c r="C38" i="64"/>
  <c r="C57" i="71"/>
  <c r="C32" i="69"/>
  <c r="C35" i="72"/>
  <c r="C28" i="63"/>
  <c r="C24" i="67"/>
  <c r="C20" i="66"/>
  <c r="C51" i="70"/>
  <c r="C27" i="71"/>
  <c r="C18" i="72"/>
  <c r="C39" i="70"/>
  <c r="C22" i="67"/>
  <c r="C22" i="72"/>
  <c r="C23" i="66"/>
  <c r="C39" i="72"/>
  <c r="C21" i="72"/>
  <c r="C31" i="69"/>
  <c r="C57" i="70"/>
  <c r="C20" i="70"/>
  <c r="C30" i="69"/>
  <c r="C16" i="72"/>
  <c r="C75" i="65"/>
  <c r="C27" i="72"/>
  <c r="C45" i="65"/>
  <c r="C40" i="62"/>
  <c r="C52" i="66"/>
  <c r="C31" i="72"/>
  <c r="C32" i="66"/>
  <c r="C19" i="63"/>
  <c r="C75" i="64"/>
  <c r="C29" i="63"/>
  <c r="C24" i="66"/>
  <c r="C33" i="62"/>
  <c r="C61" i="63"/>
  <c r="C45" i="67"/>
  <c r="C20" i="62"/>
  <c r="C37" i="71"/>
  <c r="C33" i="66"/>
  <c r="C31" i="70"/>
  <c r="C32" i="70"/>
  <c r="C37" i="72"/>
  <c r="C53" i="71"/>
  <c r="C75" i="63"/>
  <c r="C14" i="69"/>
  <c r="C48" i="62"/>
  <c r="C14" i="71"/>
  <c r="C61" i="65"/>
  <c r="C24" i="62"/>
  <c r="C56" i="66"/>
  <c r="C45" i="63"/>
  <c r="C29" i="70"/>
  <c r="C57" i="66"/>
  <c r="C23" i="69"/>
  <c r="C20" i="71"/>
  <c r="C66" i="67"/>
  <c r="C58" i="62"/>
  <c r="C23" i="70"/>
  <c r="C47" i="72"/>
  <c r="C28" i="70"/>
  <c r="C52" i="65"/>
  <c r="C42" i="69"/>
  <c r="C45" i="62"/>
  <c r="C60" i="70"/>
  <c r="C14" i="67"/>
  <c r="C54" i="65"/>
  <c r="C20" i="65"/>
  <c r="C40" i="63"/>
  <c r="C32" i="62"/>
  <c r="C35" i="68"/>
  <c r="C21" i="70"/>
  <c r="C60" i="69"/>
  <c r="C43" i="64"/>
  <c r="C20" i="68"/>
  <c r="C14" i="70"/>
  <c r="C13" i="69"/>
  <c r="C60" i="68"/>
  <c r="C56" i="70"/>
  <c r="C55" i="70"/>
  <c r="C53" i="68"/>
  <c r="C39" i="63"/>
  <c r="C16" i="63"/>
  <c r="C31" i="71"/>
  <c r="C28" i="69"/>
  <c r="C56" i="63"/>
  <c r="C15" i="70"/>
  <c r="C65" i="70"/>
  <c r="C25" i="65"/>
  <c r="C19" i="64"/>
  <c r="C31" i="67"/>
  <c r="C21" i="68"/>
  <c r="C57" i="62"/>
  <c r="C19" i="66"/>
  <c r="C16" i="68"/>
  <c r="C21" i="67"/>
  <c r="C58" i="63"/>
  <c r="C74" i="72"/>
  <c r="C15" i="63"/>
  <c r="C27" i="63"/>
  <c r="C53" i="72"/>
  <c r="C31" i="68"/>
  <c r="C57" i="67"/>
  <c r="C48" i="66"/>
  <c r="C33" i="71"/>
  <c r="C37" i="69"/>
  <c r="C27" i="68"/>
  <c r="C18" i="65"/>
  <c r="C22" i="71"/>
  <c r="C29" i="71"/>
  <c r="C66" i="64"/>
  <c r="C33" i="65"/>
  <c r="C45" i="64"/>
  <c r="C52" i="64"/>
  <c r="C74" i="70"/>
  <c r="C18" i="62"/>
  <c r="C44" i="72"/>
  <c r="C26" i="63"/>
  <c r="C52" i="71"/>
  <c r="C18" i="67"/>
  <c r="C57" i="65"/>
  <c r="C52" i="62"/>
  <c r="C35" i="69"/>
  <c r="C52" i="68"/>
  <c r="C15" i="62"/>
  <c r="C16" i="70"/>
  <c r="C65" i="68"/>
  <c r="C52" i="63"/>
  <c r="C37" i="66"/>
  <c r="C13" i="72"/>
  <c r="C25" i="68"/>
  <c r="C26" i="66"/>
  <c r="C27" i="64"/>
  <c r="C26" i="67"/>
  <c r="C39" i="68"/>
  <c r="C37" i="64"/>
  <c r="C56" i="65"/>
  <c r="C39" i="64"/>
  <c r="C44" i="68"/>
  <c r="C21" i="62"/>
  <c r="C28" i="66"/>
  <c r="C16" i="65"/>
  <c r="C24" i="69"/>
  <c r="C26" i="69"/>
  <c r="C54" i="70"/>
  <c r="C25" i="72"/>
  <c r="C30" i="64"/>
  <c r="C56" i="68"/>
  <c r="C57" i="69"/>
  <c r="C47" i="68"/>
  <c r="C18" i="64"/>
  <c r="C39" i="65"/>
  <c r="C22" i="68"/>
  <c r="C43" i="67"/>
  <c r="C16" i="66"/>
  <c r="C53" i="64"/>
  <c r="C16" i="71"/>
  <c r="C14" i="64"/>
  <c r="C32" i="68"/>
  <c r="C38" i="63"/>
  <c r="C53" i="63"/>
  <c r="C28" i="71"/>
  <c r="C19" i="72"/>
  <c r="C56" i="62"/>
  <c r="C58" i="65"/>
  <c r="C14" i="63"/>
  <c r="C54" i="68"/>
  <c r="C13" i="70"/>
  <c r="C36" i="62"/>
  <c r="C25" i="69"/>
  <c r="C26" i="72"/>
  <c r="C38" i="72"/>
  <c r="C53" i="67"/>
  <c r="C23" i="63"/>
  <c r="C27" i="67"/>
  <c r="C56" i="72"/>
  <c r="C45" i="66"/>
  <c r="C24" i="65"/>
  <c r="C53" i="65"/>
  <c r="C48" i="65"/>
  <c r="C27" i="66"/>
  <c r="C51" i="69"/>
  <c r="C14" i="65"/>
  <c r="C21" i="71"/>
  <c r="C37" i="68"/>
  <c r="C33" i="68"/>
  <c r="C23" i="71"/>
  <c r="C36" i="65"/>
  <c r="C21" i="69"/>
  <c r="C15" i="65"/>
  <c r="C13" i="64"/>
  <c r="C54" i="71"/>
  <c r="C27" i="69"/>
  <c r="C54" i="72"/>
  <c r="C24" i="71"/>
  <c r="C15" i="71"/>
  <c r="C44" i="71"/>
  <c r="C33" i="72"/>
  <c r="C36" i="70"/>
  <c r="C74" i="69"/>
  <c r="C30" i="66"/>
  <c r="C23" i="72"/>
  <c r="C37" i="65"/>
  <c r="C38" i="66"/>
  <c r="C51" i="68"/>
  <c r="C60" i="72"/>
  <c r="C32" i="67"/>
  <c r="C22" i="69"/>
  <c r="C37" i="62"/>
  <c r="C33" i="67"/>
  <c r="C16" i="64"/>
  <c r="C13" i="68"/>
  <c r="C66" i="63"/>
  <c r="C32" i="63"/>
  <c r="C15" i="66"/>
  <c r="C55" i="63"/>
  <c r="C27" i="62"/>
  <c r="C20" i="69"/>
  <c r="C35" i="64"/>
  <c r="C54" i="69"/>
  <c r="C44" i="70"/>
  <c r="C27" i="70"/>
  <c r="C29" i="69"/>
  <c r="C22" i="65"/>
  <c r="C35" i="65"/>
  <c r="C35" i="63"/>
  <c r="C66" i="66"/>
  <c r="C65" i="69"/>
  <c r="C16" i="67"/>
  <c r="C25" i="67"/>
  <c r="C13" i="63"/>
  <c r="C55" i="66"/>
  <c r="C39" i="69"/>
  <c r="C20" i="63"/>
  <c r="C36" i="64"/>
  <c r="C36" i="68"/>
  <c r="C28" i="65"/>
  <c r="C43" i="66"/>
  <c r="C18" i="66"/>
  <c r="C38" i="69"/>
  <c r="C19" i="65"/>
  <c r="C29" i="68"/>
  <c r="C35" i="70"/>
  <c r="C18" i="68"/>
  <c r="C37" i="70"/>
  <c r="C56" i="64"/>
  <c r="C30" i="65"/>
  <c r="C51" i="71"/>
  <c r="C20" i="64"/>
  <c r="C24" i="70"/>
  <c r="C19" i="70"/>
  <c r="C54" i="66"/>
  <c r="C55" i="71"/>
  <c r="C56" i="67"/>
  <c r="C15" i="72"/>
  <c r="C61" i="66"/>
  <c r="C14" i="72"/>
  <c r="C26" i="68"/>
  <c r="C74" i="68"/>
  <c r="C65" i="72"/>
  <c r="C74" i="71"/>
  <c r="C33" i="70"/>
  <c r="C18" i="70"/>
  <c r="C55" i="68"/>
  <c r="C42" i="71"/>
  <c r="C55" i="65"/>
  <c r="C43" i="62"/>
  <c r="C33" i="64"/>
  <c r="C24" i="64"/>
  <c r="C39" i="66"/>
  <c r="C21" i="65"/>
  <c r="C19" i="71"/>
  <c r="C25" i="63"/>
  <c r="C28" i="72"/>
  <c r="C52" i="72"/>
  <c r="C54" i="63"/>
  <c r="C53" i="70"/>
  <c r="C22" i="64"/>
  <c r="C53" i="69"/>
  <c r="C61" i="67"/>
  <c r="C35" i="66"/>
  <c r="C57" i="72"/>
  <c r="C22" i="63"/>
  <c r="C48" i="63"/>
  <c r="C55" i="72"/>
  <c r="C75" i="67"/>
  <c r="C28" i="64"/>
  <c r="C23" i="68"/>
  <c r="C38" i="67"/>
  <c r="C16" i="62"/>
  <c r="C44" i="69"/>
  <c r="C48" i="64"/>
  <c r="C15" i="68"/>
  <c r="C55" i="67"/>
  <c r="C52" i="67"/>
  <c r="C55" i="64"/>
  <c r="C25" i="62"/>
  <c r="C37" i="63"/>
  <c r="C29" i="64"/>
  <c r="C36" i="66"/>
  <c r="C18" i="63"/>
  <c r="C15" i="64"/>
  <c r="C30" i="72"/>
  <c r="C47" i="69"/>
  <c r="C36" i="63"/>
  <c r="C30" i="63"/>
  <c r="C13" i="66"/>
  <c r="C16" i="69"/>
  <c r="C30" i="70"/>
  <c r="C31" i="62"/>
  <c r="C36" i="69"/>
  <c r="C33" i="69"/>
  <c r="C19" i="68"/>
  <c r="C38" i="68"/>
  <c r="C29" i="65"/>
  <c r="C18" i="71"/>
  <c r="C56" i="71"/>
  <c r="C31" i="66"/>
  <c r="C36" i="71"/>
  <c r="C36" i="72"/>
  <c r="C29" i="67"/>
  <c r="C35" i="67"/>
  <c r="C14" i="62"/>
  <c r="C60" i="71"/>
  <c r="C61" i="62"/>
  <c r="AG13" i="15" l="1"/>
  <c r="AG22" i="15" s="1"/>
  <c r="D55" i="67"/>
  <c r="Z55" i="67" s="1"/>
  <c r="AB55" i="67" s="1"/>
  <c r="D30" i="69"/>
  <c r="W30" i="69" s="1"/>
  <c r="D36" i="72"/>
  <c r="Q36" i="72" s="1"/>
  <c r="D53" i="69"/>
  <c r="S53" i="69" s="1"/>
  <c r="D25" i="65"/>
  <c r="G25" i="65" s="1"/>
  <c r="D42" i="72"/>
  <c r="Y42" i="72" s="1"/>
  <c r="D21" i="72"/>
  <c r="M21" i="72" s="1"/>
  <c r="D39" i="69"/>
  <c r="D27" i="62"/>
  <c r="M27" i="62" s="1"/>
  <c r="D22" i="64"/>
  <c r="G22" i="64" s="1"/>
  <c r="D14" i="67"/>
  <c r="K14" i="67" s="1"/>
  <c r="D24" i="71"/>
  <c r="U24" i="71" s="1"/>
  <c r="D33" i="64"/>
  <c r="Q33" i="64" s="1"/>
  <c r="D13" i="72"/>
  <c r="D14" i="65"/>
  <c r="S14" i="65" s="1"/>
  <c r="D22" i="63"/>
  <c r="D56" i="67"/>
  <c r="S56" i="67" s="1"/>
  <c r="D27" i="69"/>
  <c r="K27" i="69" s="1"/>
  <c r="D27" i="63"/>
  <c r="Y27" i="63" s="1"/>
  <c r="D35" i="69"/>
  <c r="Q35" i="69" s="1"/>
  <c r="D13" i="62"/>
  <c r="I13" i="62" s="1"/>
  <c r="D40" i="63"/>
  <c r="U40" i="63" s="1"/>
  <c r="D18" i="65"/>
  <c r="D53" i="64"/>
  <c r="D39" i="64"/>
  <c r="U39" i="64" s="1"/>
  <c r="D29" i="71"/>
  <c r="M29" i="71" s="1"/>
  <c r="D15" i="65"/>
  <c r="W15" i="65" s="1"/>
  <c r="D24" i="65"/>
  <c r="Q24" i="65" s="1"/>
  <c r="D48" i="63"/>
  <c r="I48" i="63" s="1"/>
  <c r="D56" i="69"/>
  <c r="O56" i="69" s="1"/>
  <c r="D36" i="65"/>
  <c r="D19" i="64"/>
  <c r="O19" i="64" s="1"/>
  <c r="D48" i="62"/>
  <c r="S48" i="62" s="1"/>
  <c r="D55" i="72"/>
  <c r="M55" i="72" s="1"/>
  <c r="D22" i="67"/>
  <c r="Q22" i="67" s="1"/>
  <c r="D36" i="63"/>
  <c r="U36" i="63" s="1"/>
  <c r="D30" i="67"/>
  <c r="D15" i="64"/>
  <c r="D35" i="65"/>
  <c r="U35" i="65" s="1"/>
  <c r="D22" i="68"/>
  <c r="Z22" i="68" s="1"/>
  <c r="AB22" i="68" s="1"/>
  <c r="D16" i="64"/>
  <c r="I16" i="64" s="1"/>
  <c r="D18" i="70"/>
  <c r="K18" i="70" s="1"/>
  <c r="D52" i="65"/>
  <c r="W52" i="65" s="1"/>
  <c r="D30" i="63"/>
  <c r="D16" i="66"/>
  <c r="K16" i="66" s="1"/>
  <c r="D36" i="70"/>
  <c r="D40" i="64"/>
  <c r="W40" i="64" s="1"/>
  <c r="D32" i="63"/>
  <c r="O32" i="63" s="1"/>
  <c r="D23" i="64"/>
  <c r="G23" i="64" s="1"/>
  <c r="D54" i="65"/>
  <c r="K54" i="65" s="1"/>
  <c r="D28" i="69"/>
  <c r="I28" i="69" s="1"/>
  <c r="D53" i="62"/>
  <c r="O53" i="62" s="1"/>
  <c r="D25" i="72"/>
  <c r="D22" i="65"/>
  <c r="Y22" i="65" s="1"/>
  <c r="D18" i="62"/>
  <c r="D32" i="67"/>
  <c r="D20" i="71"/>
  <c r="M20" i="71" s="1"/>
  <c r="D53" i="72"/>
  <c r="S53" i="72" s="1"/>
  <c r="D39" i="63"/>
  <c r="I39" i="63" s="1"/>
  <c r="D24" i="72"/>
  <c r="I24" i="72" s="1"/>
  <c r="D22" i="69"/>
  <c r="O22" i="69" s="1"/>
  <c r="D53" i="63"/>
  <c r="D61" i="65"/>
  <c r="Y61" i="65" s="1"/>
  <c r="D38" i="63"/>
  <c r="Q38" i="63" s="1"/>
  <c r="D52" i="72"/>
  <c r="Q52" i="72" s="1"/>
  <c r="D25" i="70"/>
  <c r="Y25" i="70" s="1"/>
  <c r="D30" i="70"/>
  <c r="O30" i="70" s="1"/>
  <c r="D61" i="62"/>
  <c r="O61" i="62" s="1"/>
  <c r="D74" i="68"/>
  <c r="G74" i="68" s="1"/>
  <c r="D21" i="71"/>
  <c r="Y21" i="71" s="1"/>
  <c r="D19" i="65"/>
  <c r="D55" i="71"/>
  <c r="Q55" i="71" s="1"/>
  <c r="D57" i="70"/>
  <c r="K57" i="70" s="1"/>
  <c r="D55" i="66"/>
  <c r="G55" i="66" s="1"/>
  <c r="D31" i="66"/>
  <c r="S31" i="66" s="1"/>
  <c r="D19" i="63"/>
  <c r="D29" i="66"/>
  <c r="Y29" i="66" s="1"/>
  <c r="D55" i="70"/>
  <c r="D47" i="68"/>
  <c r="U47" i="68" s="1"/>
  <c r="D36" i="66"/>
  <c r="Z36" i="66" s="1"/>
  <c r="AB36" i="66" s="1"/>
  <c r="D31" i="69"/>
  <c r="U31" i="69" s="1"/>
  <c r="D18" i="69"/>
  <c r="S18" i="69" s="1"/>
  <c r="D24" i="62"/>
  <c r="S24" i="62" s="1"/>
  <c r="D75" i="63"/>
  <c r="O75" i="63" s="1"/>
  <c r="D20" i="66"/>
  <c r="O20" i="66" s="1"/>
  <c r="D66" i="67"/>
  <c r="K66" i="67" s="1"/>
  <c r="D74" i="71"/>
  <c r="D33" i="68"/>
  <c r="D53" i="66"/>
  <c r="Z53" i="66" s="1"/>
  <c r="AB53" i="66" s="1"/>
  <c r="D21" i="63"/>
  <c r="Q21" i="63" s="1"/>
  <c r="D54" i="70"/>
  <c r="AA54" i="70" s="1"/>
  <c r="D14" i="70"/>
  <c r="I14" i="70" s="1"/>
  <c r="D42" i="71"/>
  <c r="Y42" i="71" s="1"/>
  <c r="D38" i="71"/>
  <c r="U38" i="71" s="1"/>
  <c r="D61" i="66"/>
  <c r="Y61" i="66" s="1"/>
  <c r="D65" i="68"/>
  <c r="D25" i="67"/>
  <c r="Q25" i="67" s="1"/>
  <c r="D56" i="71"/>
  <c r="Y56" i="71" s="1"/>
  <c r="D52" i="68"/>
  <c r="Z52" i="68" s="1"/>
  <c r="AB52" i="68" s="1"/>
  <c r="D19" i="71"/>
  <c r="U19" i="71" s="1"/>
  <c r="D13" i="67"/>
  <c r="M13" i="67" s="1"/>
  <c r="D56" i="68"/>
  <c r="D54" i="69"/>
  <c r="I54" i="69" s="1"/>
  <c r="D29" i="68"/>
  <c r="K29" i="68" s="1"/>
  <c r="D54" i="62"/>
  <c r="Z54" i="62" s="1"/>
  <c r="AB54" i="62" s="1"/>
  <c r="D18" i="68"/>
  <c r="S18" i="68" s="1"/>
  <c r="D58" i="66"/>
  <c r="I58" i="66" s="1"/>
  <c r="D19" i="66"/>
  <c r="W19" i="66" s="1"/>
  <c r="D33" i="71"/>
  <c r="Y33" i="71" s="1"/>
  <c r="D58" i="63"/>
  <c r="W58" i="63" s="1"/>
  <c r="D66" i="65"/>
  <c r="W66" i="65" s="1"/>
  <c r="D28" i="68"/>
  <c r="Y28" i="68" s="1"/>
  <c r="D27" i="66"/>
  <c r="I27" i="66" s="1"/>
  <c r="D45" i="66"/>
  <c r="U45" i="66" s="1"/>
  <c r="D29" i="69"/>
  <c r="Q29" i="69" s="1"/>
  <c r="D37" i="65"/>
  <c r="Y37" i="65" s="1"/>
  <c r="D20" i="63"/>
  <c r="Z20" i="63" s="1"/>
  <c r="AB20" i="63" s="1"/>
  <c r="D40" i="65"/>
  <c r="D25" i="66"/>
  <c r="D32" i="62"/>
  <c r="O32" i="62" s="1"/>
  <c r="D13" i="70"/>
  <c r="S13" i="70" s="1"/>
  <c r="D56" i="66"/>
  <c r="G56" i="66" s="1"/>
  <c r="D65" i="69"/>
  <c r="G65" i="69" s="1"/>
  <c r="D14" i="63"/>
  <c r="D54" i="66"/>
  <c r="D52" i="62"/>
  <c r="D37" i="66"/>
  <c r="W37" i="66" s="1"/>
  <c r="D51" i="72"/>
  <c r="D52" i="66"/>
  <c r="W52" i="66" s="1"/>
  <c r="D30" i="72"/>
  <c r="AB30" i="72" s="1"/>
  <c r="AD30" i="72" s="1"/>
  <c r="D21" i="64"/>
  <c r="O21" i="64" s="1"/>
  <c r="D21" i="65"/>
  <c r="U21" i="65" s="1"/>
  <c r="D43" i="64"/>
  <c r="K43" i="64" s="1"/>
  <c r="D23" i="70"/>
  <c r="S23" i="70" s="1"/>
  <c r="D60" i="70"/>
  <c r="D55" i="68"/>
  <c r="D33" i="72"/>
  <c r="AB33" i="72" s="1"/>
  <c r="AD33" i="72" s="1"/>
  <c r="D33" i="66"/>
  <c r="Z33" i="66" s="1"/>
  <c r="AB33" i="66" s="1"/>
  <c r="D13" i="66"/>
  <c r="O13" i="66" s="1"/>
  <c r="D19" i="72"/>
  <c r="D13" i="65"/>
  <c r="M13" i="65" s="1"/>
  <c r="D66" i="66"/>
  <c r="D38" i="65"/>
  <c r="D19" i="70"/>
  <c r="AA19" i="70" s="1"/>
  <c r="D21" i="68"/>
  <c r="Z21" i="68" s="1"/>
  <c r="AB21" i="68" s="1"/>
  <c r="D18" i="72"/>
  <c r="O18" i="72" s="1"/>
  <c r="D37" i="62"/>
  <c r="S37" i="62" s="1"/>
  <c r="D65" i="72"/>
  <c r="D29" i="72"/>
  <c r="Y29" i="72" s="1"/>
  <c r="D52" i="67"/>
  <c r="Y52" i="67" s="1"/>
  <c r="D53" i="71"/>
  <c r="AB53" i="71" s="1"/>
  <c r="AD53" i="71" s="1"/>
  <c r="D26" i="65"/>
  <c r="I26" i="65" s="1"/>
  <c r="D56" i="72"/>
  <c r="AA56" i="72" s="1"/>
  <c r="D47" i="72"/>
  <c r="O47" i="72" s="1"/>
  <c r="D26" i="69"/>
  <c r="I26" i="69" s="1"/>
  <c r="D44" i="68"/>
  <c r="Y44" i="68" s="1"/>
  <c r="D56" i="64"/>
  <c r="D43" i="67"/>
  <c r="D20" i="62"/>
  <c r="I20" i="62" s="1"/>
  <c r="D54" i="71"/>
  <c r="I54" i="71" s="1"/>
  <c r="D61" i="63"/>
  <c r="Y61" i="63" s="1"/>
  <c r="D42" i="68"/>
  <c r="U42" i="68" s="1"/>
  <c r="D56" i="62"/>
  <c r="I56" i="62" s="1"/>
  <c r="D15" i="69"/>
  <c r="M15" i="69" s="1"/>
  <c r="D36" i="62"/>
  <c r="O36" i="62" s="1"/>
  <c r="D36" i="64"/>
  <c r="W36" i="64" s="1"/>
  <c r="D18" i="63"/>
  <c r="K18" i="63" s="1"/>
  <c r="D57" i="67"/>
  <c r="G57" i="67" s="1"/>
  <c r="D36" i="69"/>
  <c r="U36" i="69" s="1"/>
  <c r="D47" i="70"/>
  <c r="M47" i="70" s="1"/>
  <c r="D56" i="65"/>
  <c r="G56" i="65" s="1"/>
  <c r="D28" i="70"/>
  <c r="U28" i="70" s="1"/>
  <c r="D23" i="69"/>
  <c r="K23" i="69" s="1"/>
  <c r="D44" i="69"/>
  <c r="K44" i="69" s="1"/>
  <c r="D30" i="68"/>
  <c r="Z30" i="68" s="1"/>
  <c r="AB30" i="68" s="1"/>
  <c r="D39" i="67"/>
  <c r="K39" i="67" s="1"/>
  <c r="D52" i="63"/>
  <c r="M52" i="63" s="1"/>
  <c r="D27" i="70"/>
  <c r="U27" i="70" s="1"/>
  <c r="D33" i="62"/>
  <c r="I33" i="62" s="1"/>
  <c r="D45" i="63"/>
  <c r="D35" i="71"/>
  <c r="AA35" i="71" s="1"/>
  <c r="D24" i="70"/>
  <c r="D51" i="68"/>
  <c r="D57" i="68"/>
  <c r="D14" i="72"/>
  <c r="G14" i="72" s="1"/>
  <c r="D53" i="67"/>
  <c r="Z53" i="67" s="1"/>
  <c r="AB53" i="67" s="1"/>
  <c r="D66" i="63"/>
  <c r="D28" i="64"/>
  <c r="G28" i="64" s="1"/>
  <c r="D32" i="64"/>
  <c r="M32" i="64" s="1"/>
  <c r="D39" i="71"/>
  <c r="D31" i="67"/>
  <c r="D51" i="70"/>
  <c r="K51" i="70" s="1"/>
  <c r="D22" i="70"/>
  <c r="W22" i="70" s="1"/>
  <c r="D21" i="69"/>
  <c r="W21" i="69" s="1"/>
  <c r="D31" i="63"/>
  <c r="K31" i="63" s="1"/>
  <c r="D16" i="72"/>
  <c r="O16" i="72" s="1"/>
  <c r="D23" i="68"/>
  <c r="I23" i="68" s="1"/>
  <c r="D26" i="67"/>
  <c r="K26" i="67" s="1"/>
  <c r="D18" i="66"/>
  <c r="D16" i="65"/>
  <c r="S16" i="65" s="1"/>
  <c r="D39" i="66"/>
  <c r="O39" i="66" s="1"/>
  <c r="D75" i="66"/>
  <c r="Y75" i="66" s="1"/>
  <c r="D31" i="70"/>
  <c r="G31" i="70" s="1"/>
  <c r="D18" i="67"/>
  <c r="D20" i="64"/>
  <c r="D29" i="67"/>
  <c r="D24" i="68"/>
  <c r="K24" i="68" s="1"/>
  <c r="D35" i="62"/>
  <c r="D35" i="66"/>
  <c r="S35" i="66" s="1"/>
  <c r="D61" i="67"/>
  <c r="Q61" i="67" s="1"/>
  <c r="D74" i="69"/>
  <c r="S74" i="69" s="1"/>
  <c r="D32" i="72"/>
  <c r="Q32" i="72" s="1"/>
  <c r="D32" i="68"/>
  <c r="Y32" i="68" s="1"/>
  <c r="D25" i="62"/>
  <c r="G25" i="62" s="1"/>
  <c r="D15" i="63"/>
  <c r="Q15" i="63" s="1"/>
  <c r="D27" i="64"/>
  <c r="Z27" i="64" s="1"/>
  <c r="AB27" i="64" s="1"/>
  <c r="D23" i="72"/>
  <c r="K23" i="72" s="1"/>
  <c r="D35" i="68"/>
  <c r="I35" i="68" s="1"/>
  <c r="D16" i="62"/>
  <c r="S16" i="62" s="1"/>
  <c r="D51" i="71"/>
  <c r="Y51" i="71" s="1"/>
  <c r="D32" i="69"/>
  <c r="K32" i="69" s="1"/>
  <c r="D48" i="66"/>
  <c r="D20" i="72"/>
  <c r="W20" i="72" s="1"/>
  <c r="D56" i="63"/>
  <c r="S56" i="63" s="1"/>
  <c r="D21" i="66"/>
  <c r="S21" i="66" s="1"/>
  <c r="D55" i="65"/>
  <c r="W55" i="65" s="1"/>
  <c r="D13" i="71"/>
  <c r="AA13" i="71" s="1"/>
  <c r="D53" i="65"/>
  <c r="I53" i="65" s="1"/>
  <c r="D16" i="71"/>
  <c r="I16" i="71" s="1"/>
  <c r="D38" i="68"/>
  <c r="S38" i="68" s="1"/>
  <c r="D57" i="63"/>
  <c r="D13" i="69"/>
  <c r="O13" i="69" s="1"/>
  <c r="D16" i="69"/>
  <c r="I16" i="69" s="1"/>
  <c r="D26" i="70"/>
  <c r="W26" i="70" s="1"/>
  <c r="D33" i="67"/>
  <c r="W33" i="67" s="1"/>
  <c r="D29" i="64"/>
  <c r="U29" i="64" s="1"/>
  <c r="D23" i="63"/>
  <c r="D32" i="65"/>
  <c r="U32" i="65" s="1"/>
  <c r="D37" i="72"/>
  <c r="D35" i="67"/>
  <c r="D60" i="68"/>
  <c r="Q60" i="68" s="1"/>
  <c r="D32" i="70"/>
  <c r="W32" i="70" s="1"/>
  <c r="D75" i="67"/>
  <c r="Y75" i="67" s="1"/>
  <c r="D21" i="62"/>
  <c r="U21" i="62" s="1"/>
  <c r="D13" i="64"/>
  <c r="Q13" i="64" s="1"/>
  <c r="D36" i="71"/>
  <c r="S36" i="71" s="1"/>
  <c r="D37" i="64"/>
  <c r="D54" i="68"/>
  <c r="S54" i="68" s="1"/>
  <c r="D26" i="63"/>
  <c r="Z26" i="63" s="1"/>
  <c r="AB26" i="63" s="1"/>
  <c r="D20" i="69"/>
  <c r="U20" i="69" s="1"/>
  <c r="D38" i="66"/>
  <c r="S38" i="66" s="1"/>
  <c r="D25" i="68"/>
  <c r="M25" i="68" s="1"/>
  <c r="D30" i="64"/>
  <c r="U30" i="64" s="1"/>
  <c r="D66" i="64"/>
  <c r="D16" i="67"/>
  <c r="U16" i="67" s="1"/>
  <c r="D37" i="70"/>
  <c r="D40" i="66"/>
  <c r="G40" i="66" s="1"/>
  <c r="D57" i="62"/>
  <c r="I57" i="62" s="1"/>
  <c r="D37" i="63"/>
  <c r="U37" i="63" s="1"/>
  <c r="D33" i="65"/>
  <c r="Q33" i="65" s="1"/>
  <c r="D38" i="69"/>
  <c r="Q38" i="69" s="1"/>
  <c r="D25" i="69"/>
  <c r="Y25" i="69" s="1"/>
  <c r="D28" i="65"/>
  <c r="D19" i="67"/>
  <c r="O19" i="67" s="1"/>
  <c r="D28" i="72"/>
  <c r="W28" i="72" s="1"/>
  <c r="D15" i="66"/>
  <c r="K15" i="66" s="1"/>
  <c r="D28" i="62"/>
  <c r="I28" i="62" s="1"/>
  <c r="D57" i="64"/>
  <c r="S57" i="64" s="1"/>
  <c r="D38" i="72"/>
  <c r="U38" i="72" s="1"/>
  <c r="D31" i="62"/>
  <c r="Q31" i="62" s="1"/>
  <c r="D56" i="70"/>
  <c r="W56" i="70" s="1"/>
  <c r="D37" i="69"/>
  <c r="O37" i="69" s="1"/>
  <c r="D23" i="71"/>
  <c r="AA23" i="71" s="1"/>
  <c r="D28" i="71"/>
  <c r="I28" i="71" s="1"/>
  <c r="D27" i="72"/>
  <c r="K27" i="72" s="1"/>
  <c r="D13" i="63"/>
  <c r="K13" i="63" s="1"/>
  <c r="D58" i="64"/>
  <c r="K58" i="64" s="1"/>
  <c r="D54" i="63"/>
  <c r="D24" i="69"/>
  <c r="O24" i="69" s="1"/>
  <c r="D15" i="72"/>
  <c r="D65" i="70"/>
  <c r="AB65" i="70" s="1"/>
  <c r="AD65" i="70" s="1"/>
  <c r="D15" i="71"/>
  <c r="U15" i="71" s="1"/>
  <c r="D60" i="72"/>
  <c r="G60" i="72" s="1"/>
  <c r="D29" i="63"/>
  <c r="I29" i="63" s="1"/>
  <c r="D47" i="71"/>
  <c r="AB47" i="71" s="1"/>
  <c r="AD47" i="71" s="1"/>
  <c r="D57" i="66"/>
  <c r="D24" i="63"/>
  <c r="D29" i="70"/>
  <c r="Q29" i="70" s="1"/>
  <c r="D30" i="71"/>
  <c r="M30" i="71" s="1"/>
  <c r="D30" i="65"/>
  <c r="Z30" i="65" s="1"/>
  <c r="AB30" i="65" s="1"/>
  <c r="D44" i="71"/>
  <c r="Y44" i="71" s="1"/>
  <c r="D52" i="69"/>
  <c r="G52" i="69" s="1"/>
  <c r="D52" i="71"/>
  <c r="G52" i="71" s="1"/>
  <c r="D28" i="66"/>
  <c r="W28" i="66" s="1"/>
  <c r="D35" i="70"/>
  <c r="U35" i="70" s="1"/>
  <c r="D43" i="63"/>
  <c r="Y43" i="63" s="1"/>
  <c r="D14" i="64"/>
  <c r="O14" i="64" s="1"/>
  <c r="D48" i="65"/>
  <c r="Z48" i="65" s="1"/>
  <c r="AB48" i="65" s="1"/>
  <c r="D30" i="66"/>
  <c r="Y30" i="66" s="1"/>
  <c r="D23" i="66"/>
  <c r="O23" i="66" s="1"/>
  <c r="D35" i="64"/>
  <c r="M35" i="64" s="1"/>
  <c r="D57" i="69"/>
  <c r="Z57" i="69" s="1"/>
  <c r="AB57" i="69" s="1"/>
  <c r="D26" i="66"/>
  <c r="D38" i="67"/>
  <c r="D35" i="63"/>
  <c r="M35" i="63" s="1"/>
  <c r="D55" i="62"/>
  <c r="I55" i="62" s="1"/>
  <c r="D61" i="64"/>
  <c r="D39" i="68"/>
  <c r="M39" i="68" s="1"/>
  <c r="D21" i="67"/>
  <c r="D33" i="63"/>
  <c r="D29" i="62"/>
  <c r="D15" i="68"/>
  <c r="D20" i="65"/>
  <c r="Y20" i="65" s="1"/>
  <c r="D45" i="65"/>
  <c r="S45" i="65" s="1"/>
  <c r="D35" i="72"/>
  <c r="I35" i="72" s="1"/>
  <c r="D75" i="65"/>
  <c r="Q75" i="65" s="1"/>
  <c r="D16" i="68"/>
  <c r="I16" i="68" s="1"/>
  <c r="D21" i="70"/>
  <c r="G21" i="70" s="1"/>
  <c r="D60" i="69"/>
  <c r="Z60" i="69" s="1"/>
  <c r="AB60" i="69" s="1"/>
  <c r="D33" i="69"/>
  <c r="D39" i="65"/>
  <c r="O39" i="65" s="1"/>
  <c r="D60" i="71"/>
  <c r="W60" i="71" s="1"/>
  <c r="D15" i="62"/>
  <c r="Z15" i="62" s="1"/>
  <c r="AB15" i="62" s="1"/>
  <c r="D31" i="72"/>
  <c r="K31" i="72" s="1"/>
  <c r="D37" i="71"/>
  <c r="Q37" i="71" s="1"/>
  <c r="D27" i="67"/>
  <c r="D36" i="68"/>
  <c r="D42" i="69"/>
  <c r="W42" i="69" s="1"/>
  <c r="D29" i="65"/>
  <c r="Y29" i="65" s="1"/>
  <c r="D32" i="71"/>
  <c r="M32" i="71" s="1"/>
  <c r="D38" i="70"/>
  <c r="I38" i="70" s="1"/>
  <c r="D20" i="67"/>
  <c r="Q20" i="67" s="1"/>
  <c r="D22" i="62"/>
  <c r="Q22" i="62" s="1"/>
  <c r="D57" i="71"/>
  <c r="O57" i="71" s="1"/>
  <c r="D26" i="72"/>
  <c r="G26" i="72" s="1"/>
  <c r="D57" i="65"/>
  <c r="D74" i="70"/>
  <c r="G74" i="70" s="1"/>
  <c r="D26" i="64"/>
  <c r="W26" i="64" s="1"/>
  <c r="D31" i="64"/>
  <c r="I31" i="64" s="1"/>
  <c r="D45" i="62"/>
  <c r="W45" i="62" s="1"/>
  <c r="D22" i="71"/>
  <c r="W22" i="71" s="1"/>
  <c r="D75" i="64"/>
  <c r="Y75" i="64" s="1"/>
  <c r="D25" i="63"/>
  <c r="K25" i="63" s="1"/>
  <c r="D53" i="70"/>
  <c r="M53" i="70" s="1"/>
  <c r="D44" i="70"/>
  <c r="Y44" i="70" s="1"/>
  <c r="D26" i="68"/>
  <c r="I26" i="68" s="1"/>
  <c r="D25" i="71"/>
  <c r="AB25" i="71" s="1"/>
  <c r="AD25" i="71" s="1"/>
  <c r="D45" i="67"/>
  <c r="Y45" i="67" s="1"/>
  <c r="D51" i="69"/>
  <c r="O51" i="69" s="1"/>
  <c r="D18" i="71"/>
  <c r="I18" i="71" s="1"/>
  <c r="D58" i="62"/>
  <c r="M58" i="62" s="1"/>
  <c r="D16" i="63"/>
  <c r="D14" i="62"/>
  <c r="K14" i="62" s="1"/>
  <c r="D28" i="63"/>
  <c r="S28" i="63" s="1"/>
  <c r="D52" i="64"/>
  <c r="G52" i="64" s="1"/>
  <c r="D14" i="69"/>
  <c r="I14" i="69" s="1"/>
  <c r="D27" i="68"/>
  <c r="I27" i="68" s="1"/>
  <c r="D74" i="72"/>
  <c r="D45" i="64"/>
  <c r="D19" i="69"/>
  <c r="Z19" i="69" s="1"/>
  <c r="AB19" i="69" s="1"/>
  <c r="D24" i="67"/>
  <c r="I24" i="67" s="1"/>
  <c r="D16" i="70"/>
  <c r="O16" i="70" s="1"/>
  <c r="D15" i="70"/>
  <c r="D53" i="68"/>
  <c r="K53" i="68" s="1"/>
  <c r="D32" i="66"/>
  <c r="D48" i="64"/>
  <c r="D54" i="72"/>
  <c r="D57" i="72"/>
  <c r="I57" i="72" s="1"/>
  <c r="D13" i="68"/>
  <c r="S13" i="68" s="1"/>
  <c r="D58" i="67"/>
  <c r="G58" i="67" s="1"/>
  <c r="D43" i="62"/>
  <c r="Q43" i="62" s="1"/>
  <c r="D22" i="66"/>
  <c r="O22" i="66" s="1"/>
  <c r="D55" i="63"/>
  <c r="I55" i="63" s="1"/>
  <c r="D39" i="70"/>
  <c r="K39" i="70" s="1"/>
  <c r="D14" i="66"/>
  <c r="D38" i="64"/>
  <c r="D43" i="66"/>
  <c r="Y43" i="66" s="1"/>
  <c r="D54" i="67"/>
  <c r="I54" i="67" s="1"/>
  <c r="D14" i="68"/>
  <c r="U14" i="68" s="1"/>
  <c r="D66" i="62"/>
  <c r="M66" i="62" s="1"/>
  <c r="D39" i="72"/>
  <c r="U39" i="72" s="1"/>
  <c r="D37" i="68"/>
  <c r="D55" i="64"/>
  <c r="Y55" i="64" s="1"/>
  <c r="D44" i="72"/>
  <c r="Q44" i="72" s="1"/>
  <c r="D31" i="68"/>
  <c r="I31" i="68" s="1"/>
  <c r="D22" i="72"/>
  <c r="AA22" i="72" s="1"/>
  <c r="D20" i="68"/>
  <c r="U20" i="68" s="1"/>
  <c r="D54" i="64"/>
  <c r="K54" i="64" s="1"/>
  <c r="D24" i="64"/>
  <c r="Y24" i="64" s="1"/>
  <c r="D31" i="71"/>
  <c r="D40" i="62"/>
  <c r="D18" i="64"/>
  <c r="D20" i="70"/>
  <c r="O20" i="70" s="1"/>
  <c r="D19" i="68"/>
  <c r="U19" i="68" s="1"/>
  <c r="D58" i="65"/>
  <c r="W58" i="65" s="1"/>
  <c r="D47" i="69"/>
  <c r="Z47" i="69" s="1"/>
  <c r="AB47" i="69" s="1"/>
  <c r="D27" i="71"/>
  <c r="O27" i="71" s="1"/>
  <c r="D19" i="62"/>
  <c r="Q19" i="62" s="1"/>
  <c r="D24" i="66"/>
  <c r="D23" i="67"/>
  <c r="D33" i="70"/>
  <c r="S33" i="70" s="1"/>
  <c r="D14" i="71"/>
  <c r="K14" i="71" s="1"/>
  <c r="D65" i="71"/>
  <c r="Y65" i="71" s="1"/>
  <c r="W40" i="66"/>
  <c r="S40" i="66"/>
  <c r="U40" i="66"/>
  <c r="K40" i="66"/>
  <c r="AA23" i="72"/>
  <c r="AB23" i="72"/>
  <c r="AD23" i="72" s="1"/>
  <c r="Q23" i="72"/>
  <c r="S23" i="72"/>
  <c r="M23" i="72"/>
  <c r="I23" i="72"/>
  <c r="G20" i="71"/>
  <c r="Q20" i="71"/>
  <c r="K20" i="71"/>
  <c r="U20" i="71"/>
  <c r="AA20" i="71"/>
  <c r="AB20" i="71"/>
  <c r="AD20" i="71" s="1"/>
  <c r="S20" i="71"/>
  <c r="Y20" i="71"/>
  <c r="O20" i="71"/>
  <c r="O39" i="64"/>
  <c r="G39" i="64"/>
  <c r="Y39" i="64"/>
  <c r="I39" i="64"/>
  <c r="M39" i="64"/>
  <c r="K39" i="64"/>
  <c r="W39" i="64"/>
  <c r="S39" i="64"/>
  <c r="Z39" i="64"/>
  <c r="AB39" i="64" s="1"/>
  <c r="I21" i="68"/>
  <c r="W21" i="68"/>
  <c r="S21" i="68"/>
  <c r="Q21" i="68"/>
  <c r="U21" i="68"/>
  <c r="M21" i="68"/>
  <c r="K21" i="68"/>
  <c r="K56" i="67"/>
  <c r="Z56" i="67"/>
  <c r="AB56" i="67" s="1"/>
  <c r="M56" i="67"/>
  <c r="I56" i="67"/>
  <c r="O56" i="67"/>
  <c r="W56" i="67"/>
  <c r="G56" i="67"/>
  <c r="Y56" i="67"/>
  <c r="U27" i="62"/>
  <c r="K27" i="62"/>
  <c r="G27" i="62"/>
  <c r="S27" i="62"/>
  <c r="Q27" i="62"/>
  <c r="W27" i="62"/>
  <c r="I27" i="62"/>
  <c r="Z27" i="62"/>
  <c r="AB27" i="62" s="1"/>
  <c r="Y27" i="62"/>
  <c r="G25" i="67"/>
  <c r="S25" i="67"/>
  <c r="Y25" i="67"/>
  <c r="W25" i="67"/>
  <c r="M25" i="67"/>
  <c r="U25" i="67"/>
  <c r="Z25" i="67"/>
  <c r="AB25" i="67" s="1"/>
  <c r="S57" i="70"/>
  <c r="G57" i="70"/>
  <c r="AA57" i="70"/>
  <c r="AB57" i="70"/>
  <c r="AD57" i="70" s="1"/>
  <c r="O57" i="70"/>
  <c r="I57" i="70"/>
  <c r="Q57" i="70"/>
  <c r="M57" i="70"/>
  <c r="Y57" i="70"/>
  <c r="Q16" i="64"/>
  <c r="S16" i="64"/>
  <c r="K16" i="64"/>
  <c r="Z16" i="64"/>
  <c r="AB16" i="64" s="1"/>
  <c r="O16" i="64"/>
  <c r="Y16" i="64"/>
  <c r="M16" i="64"/>
  <c r="W16" i="64"/>
  <c r="U16" i="69"/>
  <c r="O16" i="69"/>
  <c r="M16" i="69"/>
  <c r="S16" i="69"/>
  <c r="Z16" i="69"/>
  <c r="AB16" i="69" s="1"/>
  <c r="G60" i="68"/>
  <c r="O60" i="68"/>
  <c r="Y60" i="68"/>
  <c r="W60" i="68"/>
  <c r="O35" i="66"/>
  <c r="K35" i="66"/>
  <c r="U35" i="66"/>
  <c r="M35" i="66"/>
  <c r="G35" i="66"/>
  <c r="I35" i="66"/>
  <c r="Q35" i="66"/>
  <c r="Z35" i="66"/>
  <c r="AB35" i="66" s="1"/>
  <c r="Y35" i="66"/>
  <c r="I35" i="63"/>
  <c r="W13" i="70"/>
  <c r="U13" i="70"/>
  <c r="O13" i="70"/>
  <c r="K13" i="70"/>
  <c r="AA13" i="70"/>
  <c r="Q13" i="70"/>
  <c r="M13" i="70"/>
  <c r="Y13" i="70"/>
  <c r="AB13" i="70"/>
  <c r="I13" i="70"/>
  <c r="Q26" i="63"/>
  <c r="U26" i="63"/>
  <c r="O26" i="63"/>
  <c r="Y26" i="63"/>
  <c r="I26" i="63"/>
  <c r="Q52" i="63"/>
  <c r="S52" i="63"/>
  <c r="K52" i="63"/>
  <c r="Z52" i="63"/>
  <c r="AB52" i="63" s="1"/>
  <c r="Y52" i="63"/>
  <c r="W52" i="63"/>
  <c r="O52" i="63"/>
  <c r="S23" i="64"/>
  <c r="Z23" i="64"/>
  <c r="AB23" i="64" s="1"/>
  <c r="Q23" i="64"/>
  <c r="Y23" i="64"/>
  <c r="I23" i="64"/>
  <c r="W23" i="64"/>
  <c r="M23" i="64"/>
  <c r="K23" i="64"/>
  <c r="K20" i="65"/>
  <c r="W20" i="65"/>
  <c r="O20" i="65"/>
  <c r="Q20" i="65"/>
  <c r="G65" i="70"/>
  <c r="O65" i="70"/>
  <c r="Y65" i="70"/>
  <c r="Q65" i="70"/>
  <c r="K65" i="70"/>
  <c r="AA65" i="70"/>
  <c r="Y48" i="62"/>
  <c r="I48" i="62"/>
  <c r="K48" i="62"/>
  <c r="W48" i="62"/>
  <c r="U48" i="62"/>
  <c r="M48" i="62"/>
  <c r="Q48" i="62"/>
  <c r="O48" i="62"/>
  <c r="M18" i="69"/>
  <c r="Z31" i="69"/>
  <c r="AB31" i="69" s="1"/>
  <c r="S31" i="69"/>
  <c r="O31" i="69"/>
  <c r="I31" i="69"/>
  <c r="G31" i="69"/>
  <c r="W31" i="69"/>
  <c r="K31" i="69"/>
  <c r="Y31" i="69"/>
  <c r="M31" i="69"/>
  <c r="Q21" i="66"/>
  <c r="G21" i="66"/>
  <c r="Y21" i="66"/>
  <c r="I21" i="66"/>
  <c r="W21" i="66"/>
  <c r="M21" i="66"/>
  <c r="O21" i="66"/>
  <c r="U21" i="66"/>
  <c r="Z14" i="64"/>
  <c r="AB14" i="64" s="1"/>
  <c r="G14" i="64"/>
  <c r="S14" i="64"/>
  <c r="K14" i="64"/>
  <c r="W14" i="64"/>
  <c r="S53" i="66"/>
  <c r="W53" i="66"/>
  <c r="K53" i="66"/>
  <c r="M53" i="66"/>
  <c r="G53" i="66"/>
  <c r="O53" i="66"/>
  <c r="Y53" i="66"/>
  <c r="AA52" i="72"/>
  <c r="Y52" i="72"/>
  <c r="M52" i="72"/>
  <c r="I52" i="72"/>
  <c r="G52" i="72"/>
  <c r="S52" i="72"/>
  <c r="O52" i="72"/>
  <c r="K52" i="72"/>
  <c r="G27" i="66"/>
  <c r="M27" i="66"/>
  <c r="O27" i="66"/>
  <c r="K27" i="66"/>
  <c r="Y27" i="66"/>
  <c r="W27" i="66"/>
  <c r="S27" i="66"/>
  <c r="Q27" i="66"/>
  <c r="U27" i="66"/>
  <c r="U28" i="72"/>
  <c r="AB28" i="72"/>
  <c r="AD28" i="72" s="1"/>
  <c r="Y28" i="72"/>
  <c r="O28" i="72"/>
  <c r="M28" i="72"/>
  <c r="G28" i="72"/>
  <c r="S28" i="72"/>
  <c r="K28" i="72"/>
  <c r="Y30" i="71"/>
  <c r="O30" i="71"/>
  <c r="W30" i="71"/>
  <c r="Q30" i="71"/>
  <c r="S30" i="71"/>
  <c r="I30" i="71"/>
  <c r="AA30" i="71"/>
  <c r="U30" i="71"/>
  <c r="AB30" i="71"/>
  <c r="AD30" i="71" s="1"/>
  <c r="S36" i="69"/>
  <c r="M36" i="69"/>
  <c r="Q36" i="69"/>
  <c r="G36" i="69"/>
  <c r="I36" i="69"/>
  <c r="K36" i="69"/>
  <c r="Z36" i="69"/>
  <c r="AB36" i="69" s="1"/>
  <c r="Y36" i="69"/>
  <c r="S74" i="70"/>
  <c r="AB74" i="70"/>
  <c r="AD74" i="70" s="1"/>
  <c r="AA74" i="70"/>
  <c r="G56" i="72"/>
  <c r="AB56" i="72"/>
  <c r="AD56" i="72" s="1"/>
  <c r="S56" i="72"/>
  <c r="O56" i="72"/>
  <c r="I56" i="72"/>
  <c r="M56" i="72"/>
  <c r="Q56" i="72"/>
  <c r="W56" i="72"/>
  <c r="I55" i="67"/>
  <c r="K55" i="67"/>
  <c r="G55" i="67"/>
  <c r="O55" i="67"/>
  <c r="W55" i="67"/>
  <c r="Y55" i="67"/>
  <c r="Q55" i="67"/>
  <c r="G52" i="66"/>
  <c r="S52" i="66"/>
  <c r="M52" i="66"/>
  <c r="K52" i="66"/>
  <c r="Q52" i="66"/>
  <c r="I52" i="66"/>
  <c r="Y52" i="66"/>
  <c r="Z52" i="66"/>
  <c r="AB52" i="66" s="1"/>
  <c r="Q54" i="62"/>
  <c r="I54" i="62"/>
  <c r="Y54" i="62"/>
  <c r="G54" i="62"/>
  <c r="M54" i="62"/>
  <c r="W54" i="62"/>
  <c r="K54" i="62"/>
  <c r="S54" i="62"/>
  <c r="Y33" i="72"/>
  <c r="W33" i="72"/>
  <c r="G33" i="72"/>
  <c r="U33" i="72"/>
  <c r="M33" i="72"/>
  <c r="K33" i="72"/>
  <c r="Q33" i="72"/>
  <c r="S33" i="72"/>
  <c r="I14" i="72"/>
  <c r="Q14" i="72"/>
  <c r="AB14" i="72"/>
  <c r="AD14" i="72" s="1"/>
  <c r="O14" i="72"/>
  <c r="AA14" i="72"/>
  <c r="S14" i="72"/>
  <c r="W14" i="72"/>
  <c r="M14" i="72"/>
  <c r="K14" i="72"/>
  <c r="Y14" i="72"/>
  <c r="W39" i="66"/>
  <c r="Y39" i="66"/>
  <c r="G39" i="66"/>
  <c r="Z39" i="66"/>
  <c r="AB39" i="66" s="1"/>
  <c r="Q39" i="66"/>
  <c r="I39" i="66"/>
  <c r="M39" i="66"/>
  <c r="W23" i="71"/>
  <c r="AB23" i="71"/>
  <c r="AD23" i="71" s="1"/>
  <c r="Q23" i="71"/>
  <c r="Y23" i="71"/>
  <c r="O23" i="71"/>
  <c r="K23" i="71"/>
  <c r="U23" i="71"/>
  <c r="M23" i="71"/>
  <c r="I23" i="71"/>
  <c r="G23" i="71"/>
  <c r="O22" i="70"/>
  <c r="U22" i="70"/>
  <c r="AA22" i="70"/>
  <c r="Y22" i="70"/>
  <c r="Q22" i="70"/>
  <c r="G22" i="70"/>
  <c r="AB22" i="70"/>
  <c r="AD22" i="70" s="1"/>
  <c r="M22" i="70"/>
  <c r="AA44" i="70"/>
  <c r="G44" i="70"/>
  <c r="Q44" i="70"/>
  <c r="W44" i="70"/>
  <c r="AB44" i="70"/>
  <c r="AD44" i="70" s="1"/>
  <c r="M44" i="70"/>
  <c r="I44" i="70"/>
  <c r="K44" i="70"/>
  <c r="U44" i="70"/>
  <c r="O31" i="68"/>
  <c r="S31" i="68"/>
  <c r="Y31" i="68"/>
  <c r="I61" i="63"/>
  <c r="Q61" i="63"/>
  <c r="S61" i="63"/>
  <c r="O61" i="63"/>
  <c r="Z61" i="63"/>
  <c r="AB61" i="63" s="1"/>
  <c r="W61" i="63"/>
  <c r="M61" i="63"/>
  <c r="Z70" i="48"/>
  <c r="AB70" i="48" s="1"/>
  <c r="Z64" i="48"/>
  <c r="AB64" i="48" s="1"/>
  <c r="Z50" i="48"/>
  <c r="AB50" i="48" s="1"/>
  <c r="Z44" i="48"/>
  <c r="AB44" i="48" s="1"/>
  <c r="Z74" i="48"/>
  <c r="AB74" i="48" s="1"/>
  <c r="Z46" i="48"/>
  <c r="AB46" i="48" s="1"/>
  <c r="Z63" i="48"/>
  <c r="AB63" i="48" s="1"/>
  <c r="Z42" i="48"/>
  <c r="AB42" i="48" s="1"/>
  <c r="Z62" i="48"/>
  <c r="AB62" i="48" s="1"/>
  <c r="M43" i="66" l="1"/>
  <c r="M31" i="68"/>
  <c r="M74" i="70"/>
  <c r="K31" i="68"/>
  <c r="K61" i="63"/>
  <c r="W31" i="68"/>
  <c r="S44" i="70"/>
  <c r="K22" i="70"/>
  <c r="S22" i="70"/>
  <c r="S23" i="71"/>
  <c r="U39" i="66"/>
  <c r="K39" i="66"/>
  <c r="U14" i="72"/>
  <c r="O33" i="72"/>
  <c r="AA33" i="72"/>
  <c r="O54" i="62"/>
  <c r="O52" i="66"/>
  <c r="S55" i="67"/>
  <c r="M55" i="67"/>
  <c r="Y56" i="72"/>
  <c r="I74" i="70"/>
  <c r="W36" i="69"/>
  <c r="G30" i="71"/>
  <c r="Q28" i="72"/>
  <c r="AA28" i="72"/>
  <c r="Z27" i="66"/>
  <c r="AB27" i="66" s="1"/>
  <c r="W52" i="72"/>
  <c r="AB52" i="72"/>
  <c r="AD52" i="72" s="1"/>
  <c r="I53" i="66"/>
  <c r="U14" i="64"/>
  <c r="K21" i="66"/>
  <c r="Q31" i="69"/>
  <c r="G48" i="62"/>
  <c r="W65" i="70"/>
  <c r="I20" i="65"/>
  <c r="U23" i="64"/>
  <c r="I52" i="63"/>
  <c r="W26" i="63"/>
  <c r="G13" i="70"/>
  <c r="S35" i="63"/>
  <c r="W35" i="66"/>
  <c r="Z60" i="68"/>
  <c r="AB60" i="68" s="1"/>
  <c r="G16" i="69"/>
  <c r="G16" i="64"/>
  <c r="W57" i="70"/>
  <c r="K25" i="67"/>
  <c r="I25" i="67"/>
  <c r="O27" i="62"/>
  <c r="Q56" i="67"/>
  <c r="G21" i="68"/>
  <c r="Y21" i="68"/>
  <c r="Q39" i="64"/>
  <c r="W20" i="71"/>
  <c r="I20" i="71"/>
  <c r="W23" i="72"/>
  <c r="G31" i="68"/>
  <c r="O44" i="70"/>
  <c r="I22" i="70"/>
  <c r="S39" i="66"/>
  <c r="I33" i="72"/>
  <c r="K56" i="72"/>
  <c r="O36" i="69"/>
  <c r="K30" i="71"/>
  <c r="I28" i="72"/>
  <c r="Q53" i="66"/>
  <c r="Z21" i="66"/>
  <c r="AB21" i="66" s="1"/>
  <c r="Z48" i="62"/>
  <c r="AB48" i="62" s="1"/>
  <c r="S65" i="70"/>
  <c r="O23" i="64"/>
  <c r="K26" i="63"/>
  <c r="Q35" i="63"/>
  <c r="I60" i="68"/>
  <c r="U16" i="64"/>
  <c r="O25" i="67"/>
  <c r="O21" i="68"/>
  <c r="G23" i="72"/>
  <c r="M40" i="66"/>
  <c r="I43" i="66"/>
  <c r="W43" i="66"/>
  <c r="U33" i="70"/>
  <c r="O37" i="62"/>
  <c r="Y22" i="64"/>
  <c r="W74" i="70"/>
  <c r="K35" i="63"/>
  <c r="Q40" i="66"/>
  <c r="U43" i="66"/>
  <c r="AA33" i="70"/>
  <c r="G43" i="66"/>
  <c r="Y33" i="70"/>
  <c r="W25" i="70"/>
  <c r="Q31" i="68"/>
  <c r="AB33" i="70"/>
  <c r="AD33" i="70" s="1"/>
  <c r="Q43" i="66"/>
  <c r="I33" i="70"/>
  <c r="S55" i="66"/>
  <c r="Z43" i="66"/>
  <c r="AB43" i="66" s="1"/>
  <c r="O21" i="69"/>
  <c r="S75" i="66"/>
  <c r="U35" i="68"/>
  <c r="Y42" i="68"/>
  <c r="M30" i="65"/>
  <c r="M33" i="70"/>
  <c r="K57" i="62"/>
  <c r="Z31" i="68"/>
  <c r="AB31" i="68" s="1"/>
  <c r="K33" i="70"/>
  <c r="S43" i="66"/>
  <c r="S47" i="72"/>
  <c r="S20" i="65"/>
  <c r="AB18" i="70"/>
  <c r="AD18" i="70" s="1"/>
  <c r="Z35" i="63"/>
  <c r="AB35" i="63" s="1"/>
  <c r="S39" i="65"/>
  <c r="G15" i="71"/>
  <c r="W29" i="71"/>
  <c r="S45" i="66"/>
  <c r="S25" i="70"/>
  <c r="G20" i="69"/>
  <c r="I27" i="70"/>
  <c r="AA25" i="70"/>
  <c r="S55" i="72"/>
  <c r="S21" i="69"/>
  <c r="M30" i="69"/>
  <c r="I15" i="71"/>
  <c r="M53" i="67"/>
  <c r="G32" i="71"/>
  <c r="S30" i="65"/>
  <c r="I33" i="66"/>
  <c r="K30" i="72"/>
  <c r="M42" i="68"/>
  <c r="O20" i="69"/>
  <c r="M26" i="64"/>
  <c r="Y15" i="66"/>
  <c r="I16" i="70"/>
  <c r="W18" i="72"/>
  <c r="Z22" i="64"/>
  <c r="AB22" i="64" s="1"/>
  <c r="S55" i="62"/>
  <c r="M54" i="65"/>
  <c r="Q30" i="72"/>
  <c r="Y21" i="63"/>
  <c r="I42" i="68"/>
  <c r="O55" i="66"/>
  <c r="I55" i="72"/>
  <c r="Y30" i="69"/>
  <c r="Y18" i="72"/>
  <c r="O22" i="64"/>
  <c r="AB53" i="72"/>
  <c r="AD53" i="72" s="1"/>
  <c r="Y26" i="70"/>
  <c r="Z54" i="65"/>
  <c r="AB54" i="65" s="1"/>
  <c r="W21" i="63"/>
  <c r="K15" i="71"/>
  <c r="Y57" i="62"/>
  <c r="Y22" i="72"/>
  <c r="Z26" i="68"/>
  <c r="AB26" i="68" s="1"/>
  <c r="Q55" i="66"/>
  <c r="O55" i="72"/>
  <c r="K29" i="71"/>
  <c r="Q30" i="69"/>
  <c r="M18" i="72"/>
  <c r="W27" i="69"/>
  <c r="AA27" i="70"/>
  <c r="U26" i="70"/>
  <c r="S61" i="67"/>
  <c r="Y15" i="71"/>
  <c r="U25" i="70"/>
  <c r="S57" i="62"/>
  <c r="Y26" i="68"/>
  <c r="W55" i="66"/>
  <c r="K55" i="72"/>
  <c r="Z21" i="69"/>
  <c r="AB21" i="69" s="1"/>
  <c r="I45" i="66"/>
  <c r="Q48" i="65"/>
  <c r="K56" i="71"/>
  <c r="W18" i="69"/>
  <c r="U18" i="70"/>
  <c r="I53" i="72"/>
  <c r="G54" i="65"/>
  <c r="O18" i="68"/>
  <c r="G30" i="72"/>
  <c r="I21" i="63"/>
  <c r="K35" i="68"/>
  <c r="G22" i="72"/>
  <c r="O42" i="68"/>
  <c r="I55" i="66"/>
  <c r="I20" i="69"/>
  <c r="O29" i="71"/>
  <c r="AA47" i="72"/>
  <c r="O30" i="65"/>
  <c r="U28" i="71"/>
  <c r="S18" i="72"/>
  <c r="Y45" i="65"/>
  <c r="O25" i="70"/>
  <c r="U30" i="72"/>
  <c r="I25" i="70"/>
  <c r="K21" i="63"/>
  <c r="G35" i="68"/>
  <c r="K22" i="72"/>
  <c r="Z42" i="68"/>
  <c r="AB42" i="68" s="1"/>
  <c r="Y53" i="67"/>
  <c r="W55" i="72"/>
  <c r="AB29" i="71"/>
  <c r="AD29" i="71" s="1"/>
  <c r="G47" i="72"/>
  <c r="W47" i="70"/>
  <c r="Z55" i="65"/>
  <c r="AB55" i="65" s="1"/>
  <c r="Y27" i="69"/>
  <c r="Y33" i="66"/>
  <c r="I30" i="72"/>
  <c r="K25" i="70"/>
  <c r="Z21" i="63"/>
  <c r="AB21" i="63" s="1"/>
  <c r="W35" i="68"/>
  <c r="W42" i="68"/>
  <c r="S53" i="67"/>
  <c r="G55" i="72"/>
  <c r="O75" i="66"/>
  <c r="G29" i="71"/>
  <c r="Y26" i="64"/>
  <c r="U47" i="70"/>
  <c r="K55" i="65"/>
  <c r="U27" i="69"/>
  <c r="Z56" i="66"/>
  <c r="AB56" i="66" s="1"/>
  <c r="K33" i="66"/>
  <c r="O30" i="72"/>
  <c r="AB15" i="71"/>
  <c r="AD15" i="71" s="1"/>
  <c r="Q25" i="70"/>
  <c r="M25" i="70"/>
  <c r="M21" i="63"/>
  <c r="O57" i="62"/>
  <c r="O35" i="68"/>
  <c r="G42" i="68"/>
  <c r="K26" i="68"/>
  <c r="Z55" i="66"/>
  <c r="AB55" i="66" s="1"/>
  <c r="K55" i="66"/>
  <c r="I53" i="67"/>
  <c r="M20" i="69"/>
  <c r="AA55" i="72"/>
  <c r="S32" i="71"/>
  <c r="I75" i="66"/>
  <c r="S29" i="71"/>
  <c r="G21" i="69"/>
  <c r="Y47" i="72"/>
  <c r="K30" i="65"/>
  <c r="M45" i="66"/>
  <c r="I48" i="65"/>
  <c r="I56" i="71"/>
  <c r="I22" i="64"/>
  <c r="S27" i="69"/>
  <c r="I18" i="70"/>
  <c r="M27" i="70"/>
  <c r="Y54" i="65"/>
  <c r="Z39" i="65"/>
  <c r="AB39" i="65" s="1"/>
  <c r="M18" i="68"/>
  <c r="AA30" i="72"/>
  <c r="M30" i="72"/>
  <c r="O15" i="71"/>
  <c r="G25" i="70"/>
  <c r="O21" i="63"/>
  <c r="S21" i="63"/>
  <c r="S35" i="68"/>
  <c r="S22" i="72"/>
  <c r="K42" i="68"/>
  <c r="Q42" i="68"/>
  <c r="M55" i="66"/>
  <c r="O53" i="67"/>
  <c r="K20" i="69"/>
  <c r="AB55" i="72"/>
  <c r="AD55" i="72" s="1"/>
  <c r="AA32" i="71"/>
  <c r="K75" i="66"/>
  <c r="AA29" i="71"/>
  <c r="I29" i="71"/>
  <c r="AB47" i="72"/>
  <c r="AD47" i="72" s="1"/>
  <c r="AA47" i="70"/>
  <c r="Z15" i="66"/>
  <c r="AB15" i="66" s="1"/>
  <c r="Z45" i="66"/>
  <c r="AB45" i="66" s="1"/>
  <c r="K30" i="69"/>
  <c r="Y18" i="69"/>
  <c r="O53" i="72"/>
  <c r="O32" i="70"/>
  <c r="S30" i="72"/>
  <c r="W30" i="72"/>
  <c r="AA15" i="71"/>
  <c r="AB25" i="70"/>
  <c r="AD25" i="70" s="1"/>
  <c r="U21" i="63"/>
  <c r="W57" i="62"/>
  <c r="M35" i="68"/>
  <c r="Y35" i="68"/>
  <c r="Q22" i="72"/>
  <c r="S42" i="68"/>
  <c r="O26" i="68"/>
  <c r="Y55" i="66"/>
  <c r="Q53" i="67"/>
  <c r="S20" i="69"/>
  <c r="Q55" i="72"/>
  <c r="AB32" i="71"/>
  <c r="AD32" i="71" s="1"/>
  <c r="W75" i="66"/>
  <c r="U29" i="71"/>
  <c r="Y29" i="71"/>
  <c r="U47" i="72"/>
  <c r="S47" i="70"/>
  <c r="U15" i="66"/>
  <c r="Q45" i="66"/>
  <c r="AB28" i="71"/>
  <c r="AD28" i="71" s="1"/>
  <c r="G56" i="71"/>
  <c r="G30" i="69"/>
  <c r="Z18" i="69"/>
  <c r="AB18" i="69" s="1"/>
  <c r="Q45" i="65"/>
  <c r="G18" i="70"/>
  <c r="G53" i="72"/>
  <c r="AB32" i="70"/>
  <c r="AD32" i="70" s="1"/>
  <c r="U18" i="68"/>
  <c r="Y30" i="72"/>
  <c r="M15" i="71"/>
  <c r="G57" i="62"/>
  <c r="Z35" i="68"/>
  <c r="AB35" i="68" s="1"/>
  <c r="M26" i="68"/>
  <c r="K53" i="67"/>
  <c r="Y20" i="69"/>
  <c r="Y55" i="72"/>
  <c r="Q75" i="66"/>
  <c r="Q29" i="71"/>
  <c r="Q47" i="72"/>
  <c r="I47" i="70"/>
  <c r="Q15" i="66"/>
  <c r="Y45" i="66"/>
  <c r="M28" i="71"/>
  <c r="W56" i="71"/>
  <c r="Z45" i="65"/>
  <c r="AB45" i="65" s="1"/>
  <c r="O18" i="70"/>
  <c r="Q56" i="66"/>
  <c r="O27" i="70"/>
  <c r="S20" i="70"/>
  <c r="Q20" i="70"/>
  <c r="U27" i="72"/>
  <c r="Y30" i="70"/>
  <c r="AB60" i="72"/>
  <c r="AD60" i="72" s="1"/>
  <c r="O54" i="70"/>
  <c r="W14" i="67"/>
  <c r="I24" i="62"/>
  <c r="Z24" i="62"/>
  <c r="AB24" i="62" s="1"/>
  <c r="I31" i="66"/>
  <c r="G33" i="70"/>
  <c r="G43" i="62"/>
  <c r="O43" i="66"/>
  <c r="U20" i="70"/>
  <c r="Y35" i="63"/>
  <c r="Z30" i="66"/>
  <c r="AB30" i="66" s="1"/>
  <c r="Q27" i="63"/>
  <c r="U26" i="69"/>
  <c r="M38" i="66"/>
  <c r="Z29" i="65"/>
  <c r="AB29" i="65" s="1"/>
  <c r="O31" i="64"/>
  <c r="U31" i="68"/>
  <c r="W33" i="70"/>
  <c r="O33" i="70"/>
  <c r="Z27" i="63"/>
  <c r="AB27" i="63" s="1"/>
  <c r="K43" i="66"/>
  <c r="Y74" i="70"/>
  <c r="U31" i="63"/>
  <c r="Q14" i="64"/>
  <c r="Z39" i="63"/>
  <c r="AB39" i="63" s="1"/>
  <c r="I65" i="70"/>
  <c r="Z20" i="65"/>
  <c r="AB20" i="65" s="1"/>
  <c r="S26" i="63"/>
  <c r="G52" i="65"/>
  <c r="M60" i="68"/>
  <c r="Y16" i="69"/>
  <c r="M39" i="65"/>
  <c r="Y23" i="72"/>
  <c r="O40" i="66"/>
  <c r="O58" i="65"/>
  <c r="W15" i="62"/>
  <c r="U29" i="65"/>
  <c r="Q33" i="70"/>
  <c r="I22" i="72"/>
  <c r="AA20" i="70"/>
  <c r="Y28" i="63"/>
  <c r="U35" i="63"/>
  <c r="AB20" i="70"/>
  <c r="AD20" i="70" s="1"/>
  <c r="U13" i="68"/>
  <c r="O37" i="63"/>
  <c r="M27" i="63"/>
  <c r="M58" i="66"/>
  <c r="AB13" i="71"/>
  <c r="AD13" i="71" s="1"/>
  <c r="M36" i="72"/>
  <c r="G75" i="67"/>
  <c r="Z29" i="69"/>
  <c r="AB29" i="69" s="1"/>
  <c r="G56" i="62"/>
  <c r="M44" i="71"/>
  <c r="M22" i="67"/>
  <c r="W29" i="69"/>
  <c r="Q56" i="62"/>
  <c r="M14" i="67"/>
  <c r="K16" i="62"/>
  <c r="O28" i="62"/>
  <c r="U22" i="67"/>
  <c r="Y21" i="64"/>
  <c r="U15" i="65"/>
  <c r="Q60" i="72"/>
  <c r="AB54" i="70"/>
  <c r="AD54" i="70" s="1"/>
  <c r="U27" i="63"/>
  <c r="S58" i="66"/>
  <c r="G24" i="62"/>
  <c r="O31" i="70"/>
  <c r="W38" i="66"/>
  <c r="K20" i="68"/>
  <c r="I54" i="70"/>
  <c r="Y14" i="67"/>
  <c r="Q58" i="66"/>
  <c r="Q24" i="62"/>
  <c r="I30" i="70"/>
  <c r="Q13" i="71"/>
  <c r="I21" i="64"/>
  <c r="W65" i="69"/>
  <c r="Y29" i="69"/>
  <c r="W37" i="63"/>
  <c r="M56" i="62"/>
  <c r="M30" i="66"/>
  <c r="Q27" i="72"/>
  <c r="O14" i="67"/>
  <c r="U24" i="62"/>
  <c r="O26" i="69"/>
  <c r="K44" i="71"/>
  <c r="O28" i="69"/>
  <c r="Y33" i="62"/>
  <c r="M29" i="69"/>
  <c r="S56" i="62"/>
  <c r="AA27" i="72"/>
  <c r="U14" i="67"/>
  <c r="W38" i="70"/>
  <c r="G26" i="69"/>
  <c r="M33" i="67"/>
  <c r="Z28" i="69"/>
  <c r="AB28" i="69" s="1"/>
  <c r="K15" i="62"/>
  <c r="G20" i="70"/>
  <c r="O25" i="71"/>
  <c r="S14" i="71"/>
  <c r="I39" i="65"/>
  <c r="Q58" i="65"/>
  <c r="W43" i="62"/>
  <c r="U39" i="65"/>
  <c r="W20" i="70"/>
  <c r="Q39" i="65"/>
  <c r="Q35" i="72"/>
  <c r="U24" i="67"/>
  <c r="W39" i="65"/>
  <c r="I29" i="65"/>
  <c r="W29" i="65"/>
  <c r="Y13" i="68"/>
  <c r="Z58" i="65"/>
  <c r="AB58" i="65" s="1"/>
  <c r="O29" i="69"/>
  <c r="I60" i="72"/>
  <c r="Y54" i="70"/>
  <c r="W56" i="62"/>
  <c r="U30" i="66"/>
  <c r="S14" i="67"/>
  <c r="K43" i="62"/>
  <c r="Y58" i="66"/>
  <c r="K24" i="62"/>
  <c r="W31" i="63"/>
  <c r="AA30" i="70"/>
  <c r="O65" i="71"/>
  <c r="G22" i="67"/>
  <c r="I52" i="64"/>
  <c r="Q33" i="62"/>
  <c r="K29" i="69"/>
  <c r="Y37" i="63"/>
  <c r="G54" i="70"/>
  <c r="G14" i="67"/>
  <c r="K58" i="66"/>
  <c r="M24" i="62"/>
  <c r="U16" i="62"/>
  <c r="K13" i="71"/>
  <c r="I52" i="68"/>
  <c r="K65" i="69"/>
  <c r="U36" i="72"/>
  <c r="AA60" i="72"/>
  <c r="W54" i="70"/>
  <c r="G58" i="66"/>
  <c r="Q38" i="70"/>
  <c r="I16" i="62"/>
  <c r="Y74" i="69"/>
  <c r="M24" i="67"/>
  <c r="M25" i="69"/>
  <c r="U14" i="62"/>
  <c r="I38" i="71"/>
  <c r="Z19" i="68"/>
  <c r="AB19" i="68" s="1"/>
  <c r="M25" i="62"/>
  <c r="K24" i="67"/>
  <c r="Z21" i="65"/>
  <c r="AB21" i="65" s="1"/>
  <c r="I14" i="62"/>
  <c r="K22" i="66"/>
  <c r="I37" i="65"/>
  <c r="S20" i="67"/>
  <c r="Z57" i="64"/>
  <c r="AB57" i="64" s="1"/>
  <c r="S14" i="62"/>
  <c r="M52" i="71"/>
  <c r="M13" i="68"/>
  <c r="M14" i="62"/>
  <c r="O14" i="70"/>
  <c r="U29" i="63"/>
  <c r="AA28" i="70"/>
  <c r="W14" i="70"/>
  <c r="W24" i="67"/>
  <c r="I53" i="68"/>
  <c r="Z35" i="69"/>
  <c r="AB35" i="69" s="1"/>
  <c r="U31" i="72"/>
  <c r="M22" i="71"/>
  <c r="Q54" i="64"/>
  <c r="Z21" i="62"/>
  <c r="AB21" i="62" s="1"/>
  <c r="G22" i="66"/>
  <c r="I22" i="62"/>
  <c r="Z52" i="67"/>
  <c r="AB52" i="67" s="1"/>
  <c r="I66" i="67"/>
  <c r="M52" i="67"/>
  <c r="W19" i="62"/>
  <c r="Z25" i="69"/>
  <c r="AB25" i="69" s="1"/>
  <c r="U23" i="70"/>
  <c r="M22" i="66"/>
  <c r="G66" i="62"/>
  <c r="G53" i="68"/>
  <c r="M45" i="62"/>
  <c r="Q37" i="65"/>
  <c r="G35" i="69"/>
  <c r="Z24" i="67"/>
  <c r="AB24" i="67" s="1"/>
  <c r="G13" i="68"/>
  <c r="K29" i="65"/>
  <c r="S16" i="66"/>
  <c r="Y28" i="70"/>
  <c r="Q53" i="62"/>
  <c r="Z24" i="65"/>
  <c r="AB24" i="65" s="1"/>
  <c r="S19" i="71"/>
  <c r="O39" i="68"/>
  <c r="Y24" i="72"/>
  <c r="S47" i="69"/>
  <c r="I28" i="70"/>
  <c r="K53" i="62"/>
  <c r="K33" i="65"/>
  <c r="S15" i="69"/>
  <c r="U23" i="66"/>
  <c r="S53" i="65"/>
  <c r="Z14" i="69"/>
  <c r="AB14" i="69" s="1"/>
  <c r="S24" i="72"/>
  <c r="U47" i="69"/>
  <c r="S33" i="65"/>
  <c r="S23" i="66"/>
  <c r="I58" i="65"/>
  <c r="S60" i="72"/>
  <c r="Q37" i="63"/>
  <c r="W20" i="68"/>
  <c r="AB27" i="72"/>
  <c r="AD27" i="72" s="1"/>
  <c r="W16" i="62"/>
  <c r="Y31" i="63"/>
  <c r="G33" i="67"/>
  <c r="G74" i="69"/>
  <c r="Q37" i="62"/>
  <c r="M58" i="65"/>
  <c r="S58" i="65"/>
  <c r="K58" i="65"/>
  <c r="Y58" i="65"/>
  <c r="Y43" i="62"/>
  <c r="U43" i="62"/>
  <c r="M43" i="62"/>
  <c r="Z43" i="62"/>
  <c r="AB43" i="62" s="1"/>
  <c r="S52" i="64"/>
  <c r="K52" i="64"/>
  <c r="W52" i="64"/>
  <c r="AA38" i="70"/>
  <c r="AB38" i="70"/>
  <c r="AD38" i="70" s="1"/>
  <c r="K38" i="70"/>
  <c r="O38" i="70"/>
  <c r="G35" i="72"/>
  <c r="Y35" i="72"/>
  <c r="I30" i="66"/>
  <c r="G30" i="66"/>
  <c r="S30" i="66"/>
  <c r="O30" i="66"/>
  <c r="S44" i="71"/>
  <c r="I44" i="71"/>
  <c r="G44" i="71"/>
  <c r="Q44" i="71"/>
  <c r="AA44" i="71"/>
  <c r="AB44" i="71"/>
  <c r="AD44" i="71" s="1"/>
  <c r="O44" i="71"/>
  <c r="U44" i="71"/>
  <c r="W27" i="72"/>
  <c r="G27" i="72"/>
  <c r="I27" i="72"/>
  <c r="S27" i="72"/>
  <c r="Y27" i="72"/>
  <c r="Z28" i="62"/>
  <c r="AB28" i="62" s="1"/>
  <c r="K28" i="62"/>
  <c r="G28" i="62"/>
  <c r="Q28" i="62"/>
  <c r="M28" i="62"/>
  <c r="Y28" i="62"/>
  <c r="U28" i="62"/>
  <c r="S37" i="63"/>
  <c r="Z37" i="63"/>
  <c r="AB37" i="63" s="1"/>
  <c r="K37" i="63"/>
  <c r="I33" i="67"/>
  <c r="S33" i="67"/>
  <c r="K33" i="67"/>
  <c r="O33" i="67"/>
  <c r="Z33" i="67"/>
  <c r="AB33" i="67" s="1"/>
  <c r="O13" i="71"/>
  <c r="S13" i="71"/>
  <c r="I13" i="71"/>
  <c r="Y13" i="71"/>
  <c r="Y16" i="62"/>
  <c r="G16" i="62"/>
  <c r="Q16" i="62"/>
  <c r="O16" i="62"/>
  <c r="M16" i="62"/>
  <c r="Z16" i="62"/>
  <c r="AB16" i="62" s="1"/>
  <c r="K74" i="69"/>
  <c r="O74" i="69"/>
  <c r="W74" i="69"/>
  <c r="Q31" i="70"/>
  <c r="W31" i="70"/>
  <c r="M31" i="70"/>
  <c r="AB31" i="70"/>
  <c r="AD31" i="70" s="1"/>
  <c r="Y31" i="70"/>
  <c r="U31" i="70"/>
  <c r="S31" i="63"/>
  <c r="O31" i="63"/>
  <c r="Z31" i="63"/>
  <c r="AB31" i="63" s="1"/>
  <c r="Q31" i="63"/>
  <c r="M31" i="63"/>
  <c r="I31" i="63"/>
  <c r="Z66" i="63"/>
  <c r="AB66" i="63" s="1"/>
  <c r="Q66" i="63"/>
  <c r="M66" i="63"/>
  <c r="K66" i="63"/>
  <c r="O66" i="63"/>
  <c r="M33" i="62"/>
  <c r="W33" i="62"/>
  <c r="G33" i="62"/>
  <c r="Z33" i="62"/>
  <c r="AB33" i="62" s="1"/>
  <c r="U33" i="62"/>
  <c r="K56" i="65"/>
  <c r="Y56" i="65"/>
  <c r="O56" i="65"/>
  <c r="Z56" i="65"/>
  <c r="AB56" i="65" s="1"/>
  <c r="K56" i="62"/>
  <c r="Y56" i="62"/>
  <c r="Z56" i="62"/>
  <c r="AB56" i="62" s="1"/>
  <c r="Q26" i="69"/>
  <c r="W26" i="69"/>
  <c r="Y26" i="69"/>
  <c r="S26" i="69"/>
  <c r="K26" i="69"/>
  <c r="Z26" i="69"/>
  <c r="AB26" i="69" s="1"/>
  <c r="M26" i="69"/>
  <c r="U37" i="62"/>
  <c r="I37" i="62"/>
  <c r="Z37" i="62"/>
  <c r="AB37" i="62" s="1"/>
  <c r="W37" i="62"/>
  <c r="W13" i="66"/>
  <c r="Q13" i="66"/>
  <c r="Y13" i="66"/>
  <c r="G13" i="66"/>
  <c r="K13" i="66"/>
  <c r="K21" i="64"/>
  <c r="U21" i="64"/>
  <c r="G21" i="64"/>
  <c r="Q65" i="69"/>
  <c r="Y65" i="69"/>
  <c r="S65" i="69"/>
  <c r="U29" i="69"/>
  <c r="S29" i="69"/>
  <c r="I29" i="69"/>
  <c r="G29" i="69"/>
  <c r="O58" i="66"/>
  <c r="Z58" i="66"/>
  <c r="AB58" i="66" s="1"/>
  <c r="W58" i="66"/>
  <c r="G52" i="68"/>
  <c r="W52" i="68"/>
  <c r="S52" i="68"/>
  <c r="M52" i="68"/>
  <c r="Q52" i="68"/>
  <c r="S54" i="70"/>
  <c r="K54" i="70"/>
  <c r="M54" i="70"/>
  <c r="Q54" i="70"/>
  <c r="W24" i="62"/>
  <c r="Y24" i="62"/>
  <c r="O24" i="62"/>
  <c r="U31" i="66"/>
  <c r="M31" i="66"/>
  <c r="Z31" i="66"/>
  <c r="AB31" i="66" s="1"/>
  <c r="G31" i="66"/>
  <c r="Q31" i="66"/>
  <c r="Y31" i="66"/>
  <c r="M30" i="70"/>
  <c r="AB30" i="70"/>
  <c r="AD30" i="70" s="1"/>
  <c r="W30" i="70"/>
  <c r="G30" i="70"/>
  <c r="S30" i="70"/>
  <c r="K30" i="70"/>
  <c r="M39" i="63"/>
  <c r="W39" i="63"/>
  <c r="Y39" i="63"/>
  <c r="Q39" i="63"/>
  <c r="U39" i="63"/>
  <c r="Y28" i="69"/>
  <c r="Q28" i="69"/>
  <c r="M28" i="69"/>
  <c r="W28" i="69"/>
  <c r="S28" i="69"/>
  <c r="U28" i="69"/>
  <c r="Z52" i="65"/>
  <c r="AB52" i="65" s="1"/>
  <c r="Y52" i="65"/>
  <c r="M52" i="65"/>
  <c r="O52" i="65"/>
  <c r="K52" i="65"/>
  <c r="I52" i="65"/>
  <c r="Y22" i="67"/>
  <c r="Z22" i="67"/>
  <c r="AB22" i="67" s="1"/>
  <c r="W22" i="67"/>
  <c r="K22" i="67"/>
  <c r="Q15" i="65"/>
  <c r="M15" i="65"/>
  <c r="S15" i="65"/>
  <c r="G15" i="65"/>
  <c r="K15" i="65"/>
  <c r="O15" i="65"/>
  <c r="Z15" i="65"/>
  <c r="AB15" i="65" s="1"/>
  <c r="S27" i="63"/>
  <c r="K27" i="63"/>
  <c r="W27" i="63"/>
  <c r="O27" i="63"/>
  <c r="I27" i="63"/>
  <c r="Z14" i="67"/>
  <c r="AB14" i="67" s="1"/>
  <c r="Q14" i="67"/>
  <c r="I14" i="67"/>
  <c r="W36" i="72"/>
  <c r="G36" i="72"/>
  <c r="O36" i="72"/>
  <c r="S36" i="72"/>
  <c r="AA36" i="72"/>
  <c r="I36" i="72"/>
  <c r="K65" i="71"/>
  <c r="AA65" i="71"/>
  <c r="AB65" i="71"/>
  <c r="AD65" i="71" s="1"/>
  <c r="M20" i="68"/>
  <c r="Y20" i="68"/>
  <c r="Z20" i="68"/>
  <c r="AB20" i="68" s="1"/>
  <c r="I15" i="70"/>
  <c r="W15" i="70"/>
  <c r="U15" i="70"/>
  <c r="U25" i="71"/>
  <c r="Y25" i="71"/>
  <c r="K25" i="71"/>
  <c r="M15" i="62"/>
  <c r="O15" i="62"/>
  <c r="I15" i="62"/>
  <c r="Q61" i="64"/>
  <c r="Z61" i="64"/>
  <c r="AB61" i="64" s="1"/>
  <c r="K60" i="72"/>
  <c r="M60" i="72"/>
  <c r="Y60" i="72"/>
  <c r="U38" i="66"/>
  <c r="Y38" i="66"/>
  <c r="Q38" i="66"/>
  <c r="G38" i="66"/>
  <c r="S43" i="62"/>
  <c r="AB35" i="72"/>
  <c r="AD35" i="72" s="1"/>
  <c r="G61" i="64"/>
  <c r="M15" i="70"/>
  <c r="Q14" i="71"/>
  <c r="Y14" i="71"/>
  <c r="I14" i="71"/>
  <c r="M14" i="71"/>
  <c r="S19" i="68"/>
  <c r="K19" i="68"/>
  <c r="Y19" i="68"/>
  <c r="W22" i="72"/>
  <c r="O22" i="72"/>
  <c r="U22" i="72"/>
  <c r="M22" i="72"/>
  <c r="AB22" i="72"/>
  <c r="AD22" i="72" s="1"/>
  <c r="K54" i="67"/>
  <c r="Q54" i="67"/>
  <c r="M54" i="67"/>
  <c r="Y54" i="67"/>
  <c r="K58" i="67"/>
  <c r="Z58" i="67"/>
  <c r="AB58" i="67" s="1"/>
  <c r="Y58" i="67"/>
  <c r="S58" i="67"/>
  <c r="Q58" i="67"/>
  <c r="AB16" i="70"/>
  <c r="AD16" i="70" s="1"/>
  <c r="M16" i="70"/>
  <c r="K16" i="70"/>
  <c r="W28" i="63"/>
  <c r="Z28" i="63"/>
  <c r="AB28" i="63" s="1"/>
  <c r="I28" i="63"/>
  <c r="Q28" i="63"/>
  <c r="W26" i="68"/>
  <c r="U26" i="68"/>
  <c r="G26" i="68"/>
  <c r="Q26" i="68"/>
  <c r="S26" i="68"/>
  <c r="Q26" i="64"/>
  <c r="I26" i="64"/>
  <c r="Z26" i="64"/>
  <c r="AB26" i="64" s="1"/>
  <c r="O26" i="64"/>
  <c r="G26" i="64"/>
  <c r="Q32" i="71"/>
  <c r="U32" i="71"/>
  <c r="Y32" i="71"/>
  <c r="O32" i="71"/>
  <c r="G60" i="71"/>
  <c r="M60" i="71"/>
  <c r="K60" i="71"/>
  <c r="Q60" i="71"/>
  <c r="Y60" i="71"/>
  <c r="AA60" i="71"/>
  <c r="G14" i="68"/>
  <c r="Y14" i="68"/>
  <c r="Z14" i="68"/>
  <c r="AB14" i="68" s="1"/>
  <c r="O14" i="68"/>
  <c r="S14" i="68"/>
  <c r="G31" i="64"/>
  <c r="U31" i="64"/>
  <c r="W31" i="64"/>
  <c r="Q31" i="64"/>
  <c r="Y31" i="64"/>
  <c r="K31" i="64"/>
  <c r="Z31" i="64"/>
  <c r="AB31" i="64" s="1"/>
  <c r="S75" i="67"/>
  <c r="W75" i="67"/>
  <c r="K75" i="67"/>
  <c r="O75" i="67"/>
  <c r="W60" i="72"/>
  <c r="I37" i="63"/>
  <c r="G20" i="68"/>
  <c r="Q30" i="66"/>
  <c r="O27" i="72"/>
  <c r="S38" i="70"/>
  <c r="W28" i="62"/>
  <c r="O60" i="72"/>
  <c r="M37" i="63"/>
  <c r="Q20" i="68"/>
  <c r="O56" i="62"/>
  <c r="W30" i="66"/>
  <c r="M27" i="72"/>
  <c r="O43" i="62"/>
  <c r="M38" i="70"/>
  <c r="W44" i="71"/>
  <c r="S28" i="62"/>
  <c r="G25" i="71"/>
  <c r="Q16" i="70"/>
  <c r="S13" i="66"/>
  <c r="I56" i="65"/>
  <c r="W66" i="63"/>
  <c r="O31" i="66"/>
  <c r="Z21" i="64"/>
  <c r="AB21" i="64" s="1"/>
  <c r="K61" i="64"/>
  <c r="I19" i="68"/>
  <c r="Q15" i="71"/>
  <c r="W15" i="71"/>
  <c r="Z57" i="62"/>
  <c r="AB57" i="62" s="1"/>
  <c r="Q57" i="62"/>
  <c r="Q35" i="68"/>
  <c r="G53" i="67"/>
  <c r="Q20" i="69"/>
  <c r="M75" i="66"/>
  <c r="K21" i="69"/>
  <c r="M47" i="72"/>
  <c r="W30" i="65"/>
  <c r="O47" i="70"/>
  <c r="W15" i="66"/>
  <c r="K20" i="70"/>
  <c r="U48" i="65"/>
  <c r="S28" i="71"/>
  <c r="S56" i="71"/>
  <c r="G45" i="65"/>
  <c r="Q18" i="70"/>
  <c r="Y53" i="72"/>
  <c r="Q27" i="70"/>
  <c r="W61" i="67"/>
  <c r="I13" i="68"/>
  <c r="Y14" i="62"/>
  <c r="K45" i="65"/>
  <c r="S15" i="71"/>
  <c r="M57" i="62"/>
  <c r="W53" i="67"/>
  <c r="W20" i="69"/>
  <c r="Z75" i="66"/>
  <c r="AB75" i="66" s="1"/>
  <c r="K48" i="65"/>
  <c r="M53" i="72"/>
  <c r="K27" i="70"/>
  <c r="G55" i="62"/>
  <c r="O55" i="62"/>
  <c r="G30" i="65"/>
  <c r="U30" i="65"/>
  <c r="Q28" i="71"/>
  <c r="K28" i="71"/>
  <c r="S15" i="66"/>
  <c r="G15" i="66"/>
  <c r="G32" i="70"/>
  <c r="U32" i="70"/>
  <c r="Q32" i="70"/>
  <c r="I26" i="70"/>
  <c r="AA26" i="70"/>
  <c r="AB26" i="70"/>
  <c r="AD26" i="70" s="1"/>
  <c r="G55" i="65"/>
  <c r="Y55" i="65"/>
  <c r="I61" i="67"/>
  <c r="Z61" i="67"/>
  <c r="AB61" i="67" s="1"/>
  <c r="Y21" i="69"/>
  <c r="M21" i="69"/>
  <c r="Q47" i="70"/>
  <c r="G47" i="70"/>
  <c r="K47" i="72"/>
  <c r="W47" i="72"/>
  <c r="I47" i="72"/>
  <c r="Q18" i="72"/>
  <c r="G18" i="72"/>
  <c r="O33" i="66"/>
  <c r="M33" i="66"/>
  <c r="U33" i="66"/>
  <c r="Y56" i="66"/>
  <c r="I56" i="66"/>
  <c r="O45" i="66"/>
  <c r="W45" i="66"/>
  <c r="I18" i="68"/>
  <c r="K18" i="68"/>
  <c r="Q18" i="68"/>
  <c r="Q56" i="71"/>
  <c r="M56" i="71"/>
  <c r="U18" i="69"/>
  <c r="O18" i="69"/>
  <c r="S18" i="70"/>
  <c r="Y18" i="70"/>
  <c r="Z27" i="69"/>
  <c r="AB27" i="69" s="1"/>
  <c r="I27" i="69"/>
  <c r="M22" i="64"/>
  <c r="U22" i="64"/>
  <c r="U30" i="69"/>
  <c r="Z30" i="69"/>
  <c r="AB30" i="69" s="1"/>
  <c r="S48" i="65"/>
  <c r="AA28" i="71"/>
  <c r="Q55" i="65"/>
  <c r="Y55" i="62"/>
  <c r="O26" i="70"/>
  <c r="K32" i="70"/>
  <c r="M20" i="70"/>
  <c r="I20" i="70"/>
  <c r="Y20" i="70"/>
  <c r="Z13" i="68"/>
  <c r="AB13" i="68" s="1"/>
  <c r="O13" i="68"/>
  <c r="W13" i="68"/>
  <c r="K13" i="68"/>
  <c r="Q24" i="67"/>
  <c r="O24" i="67"/>
  <c r="S24" i="67"/>
  <c r="Y24" i="67"/>
  <c r="G24" i="67"/>
  <c r="G14" i="62"/>
  <c r="Z14" i="62"/>
  <c r="AB14" i="62" s="1"/>
  <c r="O14" i="62"/>
  <c r="Q14" i="62"/>
  <c r="K39" i="65"/>
  <c r="G29" i="65"/>
  <c r="O74" i="70"/>
  <c r="Q74" i="70"/>
  <c r="I14" i="64"/>
  <c r="M14" i="64"/>
  <c r="M65" i="70"/>
  <c r="M20" i="65"/>
  <c r="G20" i="65"/>
  <c r="M26" i="63"/>
  <c r="W35" i="63"/>
  <c r="K60" i="68"/>
  <c r="W16" i="69"/>
  <c r="K16" i="69"/>
  <c r="Y39" i="65"/>
  <c r="O29" i="65"/>
  <c r="M29" i="65"/>
  <c r="O23" i="72"/>
  <c r="I40" i="66"/>
  <c r="Z40" i="66"/>
  <c r="AB40" i="66" s="1"/>
  <c r="K74" i="70"/>
  <c r="Y14" i="64"/>
  <c r="U20" i="65"/>
  <c r="O35" i="63"/>
  <c r="S60" i="68"/>
  <c r="Q16" i="69"/>
  <c r="G39" i="65"/>
  <c r="Q29" i="65"/>
  <c r="U23" i="72"/>
  <c r="Y40" i="66"/>
  <c r="O47" i="69"/>
  <c r="W28" i="70"/>
  <c r="M53" i="62"/>
  <c r="Z33" i="65"/>
  <c r="AB33" i="65" s="1"/>
  <c r="Y14" i="70"/>
  <c r="Y21" i="62"/>
  <c r="W22" i="66"/>
  <c r="Y66" i="62"/>
  <c r="S53" i="68"/>
  <c r="O13" i="65"/>
  <c r="W29" i="63"/>
  <c r="M29" i="64"/>
  <c r="K60" i="69"/>
  <c r="AB24" i="71"/>
  <c r="AD24" i="71" s="1"/>
  <c r="Q45" i="62"/>
  <c r="K16" i="72"/>
  <c r="O35" i="69"/>
  <c r="W14" i="69"/>
  <c r="G19" i="71"/>
  <c r="Y36" i="63"/>
  <c r="U29" i="66"/>
  <c r="G24" i="72"/>
  <c r="Q24" i="72"/>
  <c r="G33" i="71"/>
  <c r="K29" i="63"/>
  <c r="Q45" i="67"/>
  <c r="K29" i="64"/>
  <c r="O24" i="71"/>
  <c r="K23" i="68"/>
  <c r="O51" i="71"/>
  <c r="Z45" i="62"/>
  <c r="AB45" i="62" s="1"/>
  <c r="W13" i="63"/>
  <c r="Y35" i="69"/>
  <c r="S25" i="68"/>
  <c r="S36" i="63"/>
  <c r="O15" i="70"/>
  <c r="Y52" i="71"/>
  <c r="S38" i="72"/>
  <c r="I47" i="69"/>
  <c r="Y29" i="63"/>
  <c r="S27" i="71"/>
  <c r="K14" i="70"/>
  <c r="S55" i="63"/>
  <c r="I75" i="63"/>
  <c r="Z54" i="64"/>
  <c r="AB54" i="64" s="1"/>
  <c r="I44" i="68"/>
  <c r="Y13" i="63"/>
  <c r="Z25" i="68"/>
  <c r="AB25" i="68" s="1"/>
  <c r="AA15" i="70"/>
  <c r="Z40" i="63"/>
  <c r="AB40" i="63" s="1"/>
  <c r="G26" i="67"/>
  <c r="M56" i="69"/>
  <c r="W27" i="71"/>
  <c r="O19" i="62"/>
  <c r="Y74" i="68"/>
  <c r="G58" i="62"/>
  <c r="W20" i="66"/>
  <c r="M47" i="71"/>
  <c r="K35" i="64"/>
  <c r="G30" i="64"/>
  <c r="K42" i="71"/>
  <c r="W25" i="65"/>
  <c r="M32" i="65"/>
  <c r="K58" i="63"/>
  <c r="O47" i="71"/>
  <c r="Q66" i="67"/>
  <c r="Q36" i="64"/>
  <c r="Q30" i="64"/>
  <c r="K19" i="62"/>
  <c r="G32" i="65"/>
  <c r="AB57" i="71"/>
  <c r="AD57" i="71" s="1"/>
  <c r="M24" i="72"/>
  <c r="W22" i="62"/>
  <c r="AA38" i="72"/>
  <c r="M47" i="69"/>
  <c r="M29" i="63"/>
  <c r="S28" i="70"/>
  <c r="S53" i="62"/>
  <c r="Y33" i="65"/>
  <c r="Q47" i="71"/>
  <c r="G27" i="71"/>
  <c r="M14" i="70"/>
  <c r="Q74" i="68"/>
  <c r="Z29" i="64"/>
  <c r="AB29" i="64" s="1"/>
  <c r="I21" i="62"/>
  <c r="I22" i="66"/>
  <c r="G24" i="71"/>
  <c r="K66" i="62"/>
  <c r="M23" i="68"/>
  <c r="W53" i="68"/>
  <c r="K44" i="68"/>
  <c r="O45" i="62"/>
  <c r="U42" i="71"/>
  <c r="W19" i="71"/>
  <c r="Q13" i="68"/>
  <c r="S29" i="65"/>
  <c r="AB15" i="70"/>
  <c r="AD15" i="70" s="1"/>
  <c r="W14" i="62"/>
  <c r="M22" i="62"/>
  <c r="I33" i="71"/>
  <c r="K47" i="69"/>
  <c r="Z29" i="63"/>
  <c r="AB29" i="63" s="1"/>
  <c r="M28" i="70"/>
  <c r="W53" i="62"/>
  <c r="M33" i="65"/>
  <c r="I45" i="67"/>
  <c r="I20" i="63"/>
  <c r="I24" i="71"/>
  <c r="W66" i="62"/>
  <c r="S25" i="63"/>
  <c r="K75" i="63"/>
  <c r="Y33" i="64"/>
  <c r="Y53" i="65"/>
  <c r="W36" i="63"/>
  <c r="O13" i="67"/>
  <c r="Y19" i="66"/>
  <c r="AB38" i="72"/>
  <c r="AD38" i="72" s="1"/>
  <c r="AA33" i="71"/>
  <c r="Y20" i="66"/>
  <c r="O29" i="63"/>
  <c r="I53" i="62"/>
  <c r="G33" i="65"/>
  <c r="S45" i="67"/>
  <c r="O20" i="63"/>
  <c r="K21" i="62"/>
  <c r="AA24" i="71"/>
  <c r="Y32" i="64"/>
  <c r="M75" i="63"/>
  <c r="M33" i="64"/>
  <c r="M19" i="71"/>
  <c r="S48" i="63"/>
  <c r="K22" i="62"/>
  <c r="K33" i="71"/>
  <c r="U35" i="64"/>
  <c r="Y32" i="69"/>
  <c r="O24" i="72"/>
  <c r="AA52" i="71"/>
  <c r="M33" i="71"/>
  <c r="I20" i="66"/>
  <c r="G28" i="70"/>
  <c r="Z53" i="62"/>
  <c r="AB53" i="62" s="1"/>
  <c r="O33" i="65"/>
  <c r="K45" i="67"/>
  <c r="S21" i="62"/>
  <c r="M24" i="71"/>
  <c r="Z32" i="64"/>
  <c r="AB32" i="64" s="1"/>
  <c r="K61" i="62"/>
  <c r="G25" i="68"/>
  <c r="I39" i="72"/>
  <c r="Z14" i="65"/>
  <c r="AB14" i="65" s="1"/>
  <c r="I14" i="65"/>
  <c r="I51" i="70"/>
  <c r="I56" i="69"/>
  <c r="Z58" i="63"/>
  <c r="AB58" i="63" s="1"/>
  <c r="U27" i="64"/>
  <c r="M37" i="66"/>
  <c r="K56" i="63"/>
  <c r="AB29" i="70"/>
  <c r="AD29" i="70" s="1"/>
  <c r="Z32" i="62"/>
  <c r="AB32" i="62" s="1"/>
  <c r="Y31" i="62"/>
  <c r="O30" i="64"/>
  <c r="AA42" i="72"/>
  <c r="U24" i="64"/>
  <c r="S18" i="71"/>
  <c r="G38" i="71"/>
  <c r="W33" i="71"/>
  <c r="S20" i="66"/>
  <c r="G53" i="71"/>
  <c r="Q20" i="63"/>
  <c r="Q42" i="72"/>
  <c r="AA18" i="71"/>
  <c r="S22" i="65"/>
  <c r="Q65" i="71"/>
  <c r="G65" i="71"/>
  <c r="S65" i="71"/>
  <c r="M65" i="71"/>
  <c r="Q52" i="64"/>
  <c r="Z52" i="64"/>
  <c r="AB52" i="64" s="1"/>
  <c r="M52" i="64"/>
  <c r="S15" i="62"/>
  <c r="Y15" i="62"/>
  <c r="Q15" i="62"/>
  <c r="G15" i="62"/>
  <c r="K35" i="72"/>
  <c r="W35" i="72"/>
  <c r="S35" i="72"/>
  <c r="U35" i="72"/>
  <c r="O35" i="72"/>
  <c r="G58" i="65"/>
  <c r="AB26" i="72"/>
  <c r="AD26" i="72" s="1"/>
  <c r="S20" i="68"/>
  <c r="Q27" i="71"/>
  <c r="U20" i="63"/>
  <c r="K30" i="66"/>
  <c r="I43" i="62"/>
  <c r="Y54" i="69"/>
  <c r="Y19" i="70"/>
  <c r="Y52" i="64"/>
  <c r="AB14" i="71"/>
  <c r="AD14" i="71" s="1"/>
  <c r="W14" i="71"/>
  <c r="G14" i="71"/>
  <c r="O14" i="71"/>
  <c r="AA14" i="71"/>
  <c r="W19" i="68"/>
  <c r="G19" i="68"/>
  <c r="Q19" i="68"/>
  <c r="M19" i="68"/>
  <c r="S54" i="67"/>
  <c r="W54" i="67"/>
  <c r="O54" i="67"/>
  <c r="Z54" i="67"/>
  <c r="AB54" i="67" s="1"/>
  <c r="O58" i="67"/>
  <c r="M58" i="67"/>
  <c r="W58" i="67"/>
  <c r="U16" i="70"/>
  <c r="AA16" i="70"/>
  <c r="S16" i="70"/>
  <c r="W16" i="70"/>
  <c r="Y16" i="70"/>
  <c r="O28" i="63"/>
  <c r="U28" i="63"/>
  <c r="M28" i="63"/>
  <c r="K26" i="64"/>
  <c r="U26" i="64"/>
  <c r="I32" i="71"/>
  <c r="K32" i="71"/>
  <c r="AB60" i="71"/>
  <c r="AD60" i="71" s="1"/>
  <c r="I60" i="71"/>
  <c r="O60" i="71"/>
  <c r="S60" i="71"/>
  <c r="W45" i="65"/>
  <c r="M45" i="65"/>
  <c r="O45" i="65"/>
  <c r="I45" i="65"/>
  <c r="M55" i="62"/>
  <c r="K55" i="62"/>
  <c r="Z55" i="62"/>
  <c r="AB55" i="62" s="1"/>
  <c r="W55" i="62"/>
  <c r="Y48" i="65"/>
  <c r="G48" i="65"/>
  <c r="W48" i="65"/>
  <c r="M48" i="65"/>
  <c r="Y30" i="65"/>
  <c r="I30" i="65"/>
  <c r="G28" i="71"/>
  <c r="W28" i="71"/>
  <c r="O28" i="71"/>
  <c r="M15" i="66"/>
  <c r="I15" i="66"/>
  <c r="AA32" i="70"/>
  <c r="I32" i="70"/>
  <c r="Y32" i="70"/>
  <c r="M32" i="70"/>
  <c r="S26" i="70"/>
  <c r="M26" i="70"/>
  <c r="K26" i="70"/>
  <c r="Q26" i="70"/>
  <c r="I55" i="65"/>
  <c r="O55" i="65"/>
  <c r="M55" i="65"/>
  <c r="M61" i="67"/>
  <c r="Y61" i="67"/>
  <c r="G61" i="67"/>
  <c r="O61" i="67"/>
  <c r="U21" i="69"/>
  <c r="I21" i="69"/>
  <c r="S27" i="70"/>
  <c r="AB27" i="70"/>
  <c r="AD27" i="70" s="1"/>
  <c r="G27" i="70"/>
  <c r="Y27" i="70"/>
  <c r="AB47" i="70"/>
  <c r="AD47" i="70" s="1"/>
  <c r="Y47" i="70"/>
  <c r="AB18" i="72"/>
  <c r="AD18" i="72" s="1"/>
  <c r="K18" i="72"/>
  <c r="U18" i="72"/>
  <c r="I18" i="72"/>
  <c r="G33" i="66"/>
  <c r="S33" i="66"/>
  <c r="Q33" i="66"/>
  <c r="O56" i="66"/>
  <c r="W56" i="66"/>
  <c r="K56" i="66"/>
  <c r="S56" i="66"/>
  <c r="K45" i="66"/>
  <c r="G45" i="66"/>
  <c r="Z18" i="68"/>
  <c r="AB18" i="68" s="1"/>
  <c r="W18" i="68"/>
  <c r="Y18" i="68"/>
  <c r="AA56" i="71"/>
  <c r="O56" i="71"/>
  <c r="AB56" i="71"/>
  <c r="AD56" i="71" s="1"/>
  <c r="Q18" i="69"/>
  <c r="K18" i="69"/>
  <c r="I18" i="69"/>
  <c r="G18" i="69"/>
  <c r="K53" i="72"/>
  <c r="AA53" i="72"/>
  <c r="Q53" i="72"/>
  <c r="W53" i="72"/>
  <c r="Q54" i="65"/>
  <c r="W54" i="65"/>
  <c r="S54" i="65"/>
  <c r="I54" i="65"/>
  <c r="M18" i="70"/>
  <c r="AA18" i="70"/>
  <c r="W18" i="70"/>
  <c r="Q27" i="69"/>
  <c r="O27" i="69"/>
  <c r="G27" i="69"/>
  <c r="M27" i="69"/>
  <c r="K22" i="64"/>
  <c r="S22" i="64"/>
  <c r="W22" i="64"/>
  <c r="Q22" i="64"/>
  <c r="I30" i="69"/>
  <c r="S30" i="69"/>
  <c r="O30" i="69"/>
  <c r="Y37" i="64"/>
  <c r="S37" i="64"/>
  <c r="S58" i="62"/>
  <c r="Q37" i="64"/>
  <c r="Z28" i="66"/>
  <c r="AB28" i="66" s="1"/>
  <c r="M18" i="63"/>
  <c r="O28" i="66"/>
  <c r="U20" i="72"/>
  <c r="I58" i="63"/>
  <c r="K52" i="71"/>
  <c r="Y38" i="72"/>
  <c r="M28" i="66"/>
  <c r="Y20" i="72"/>
  <c r="G36" i="62"/>
  <c r="K14" i="68"/>
  <c r="M14" i="68"/>
  <c r="W14" i="68"/>
  <c r="Q14" i="68"/>
  <c r="S15" i="70"/>
  <c r="Y15" i="70"/>
  <c r="G15" i="70"/>
  <c r="K15" i="70"/>
  <c r="S25" i="71"/>
  <c r="I25" i="71"/>
  <c r="Q25" i="71"/>
  <c r="W25" i="71"/>
  <c r="G38" i="70"/>
  <c r="U38" i="70"/>
  <c r="O61" i="64"/>
  <c r="S61" i="64"/>
  <c r="M61" i="64"/>
  <c r="Y61" i="64"/>
  <c r="Q38" i="71"/>
  <c r="G53" i="70"/>
  <c r="AB33" i="71"/>
  <c r="AD33" i="71" s="1"/>
  <c r="K57" i="71"/>
  <c r="Q38" i="72"/>
  <c r="M20" i="66"/>
  <c r="S53" i="71"/>
  <c r="I20" i="68"/>
  <c r="Q57" i="67"/>
  <c r="W55" i="63"/>
  <c r="K21" i="71"/>
  <c r="Y38" i="69"/>
  <c r="S31" i="64"/>
  <c r="U22" i="71"/>
  <c r="M25" i="71"/>
  <c r="Z51" i="69"/>
  <c r="AB51" i="69" s="1"/>
  <c r="I65" i="71"/>
  <c r="U15" i="62"/>
  <c r="I35" i="71"/>
  <c r="AA35" i="72"/>
  <c r="W61" i="64"/>
  <c r="K38" i="71"/>
  <c r="Z32" i="65"/>
  <c r="AB32" i="65" s="1"/>
  <c r="G57" i="71"/>
  <c r="O20" i="68"/>
  <c r="I60" i="69"/>
  <c r="Z20" i="69"/>
  <c r="AB20" i="69" s="1"/>
  <c r="I32" i="64"/>
  <c r="W32" i="71"/>
  <c r="Y38" i="70"/>
  <c r="G75" i="66"/>
  <c r="W23" i="68"/>
  <c r="AB21" i="71"/>
  <c r="AD21" i="71" s="1"/>
  <c r="Q21" i="69"/>
  <c r="S26" i="64"/>
  <c r="M31" i="64"/>
  <c r="Q32" i="69"/>
  <c r="Q30" i="65"/>
  <c r="K47" i="70"/>
  <c r="O15" i="66"/>
  <c r="AA25" i="71"/>
  <c r="Z23" i="69"/>
  <c r="AB23" i="69" s="1"/>
  <c r="O48" i="65"/>
  <c r="Y28" i="71"/>
  <c r="U14" i="71"/>
  <c r="S55" i="65"/>
  <c r="W65" i="71"/>
  <c r="G16" i="70"/>
  <c r="I14" i="68"/>
  <c r="AA18" i="72"/>
  <c r="K28" i="63"/>
  <c r="U45" i="65"/>
  <c r="O52" i="64"/>
  <c r="M35" i="72"/>
  <c r="M56" i="66"/>
  <c r="Q55" i="62"/>
  <c r="W27" i="70"/>
  <c r="I61" i="64"/>
  <c r="G26" i="70"/>
  <c r="O54" i="65"/>
  <c r="K61" i="67"/>
  <c r="S32" i="70"/>
  <c r="I58" i="67"/>
  <c r="W33" i="66"/>
  <c r="G54" i="67"/>
  <c r="G18" i="68"/>
  <c r="Q15" i="70"/>
  <c r="O19" i="68"/>
  <c r="K38" i="66"/>
  <c r="O38" i="66"/>
  <c r="I38" i="66"/>
  <c r="Q75" i="67"/>
  <c r="I75" i="67"/>
  <c r="M75" i="67"/>
  <c r="U33" i="67"/>
  <c r="Q33" i="67"/>
  <c r="W13" i="71"/>
  <c r="U13" i="71"/>
  <c r="G13" i="71"/>
  <c r="M74" i="69"/>
  <c r="Z74" i="69"/>
  <c r="AB74" i="69" s="1"/>
  <c r="Q74" i="69"/>
  <c r="I31" i="70"/>
  <c r="AA31" i="70"/>
  <c r="S31" i="70"/>
  <c r="Y66" i="63"/>
  <c r="S66" i="63"/>
  <c r="O33" i="62"/>
  <c r="S33" i="62"/>
  <c r="Q56" i="65"/>
  <c r="M56" i="65"/>
  <c r="S56" i="65"/>
  <c r="Y37" i="62"/>
  <c r="G37" i="62"/>
  <c r="M37" i="62"/>
  <c r="U13" i="66"/>
  <c r="I13" i="66"/>
  <c r="Z13" i="66"/>
  <c r="AB13" i="66" s="1"/>
  <c r="M21" i="64"/>
  <c r="Q21" i="64"/>
  <c r="S21" i="64"/>
  <c r="M65" i="69"/>
  <c r="I65" i="69"/>
  <c r="O65" i="69"/>
  <c r="K52" i="68"/>
  <c r="Y52" i="68"/>
  <c r="K31" i="66"/>
  <c r="W31" i="66"/>
  <c r="Q30" i="70"/>
  <c r="U30" i="70"/>
  <c r="O39" i="63"/>
  <c r="S39" i="63"/>
  <c r="K39" i="63"/>
  <c r="K28" i="69"/>
  <c r="G28" i="69"/>
  <c r="Q52" i="65"/>
  <c r="S52" i="65"/>
  <c r="S22" i="67"/>
  <c r="O22" i="67"/>
  <c r="I22" i="67"/>
  <c r="Y15" i="65"/>
  <c r="I15" i="65"/>
  <c r="AB36" i="72"/>
  <c r="AD36" i="72" s="1"/>
  <c r="Y36" i="72"/>
  <c r="K36" i="72"/>
  <c r="Y33" i="67"/>
  <c r="I74" i="69"/>
  <c r="M13" i="66"/>
  <c r="W56" i="65"/>
  <c r="M13" i="71"/>
  <c r="I66" i="63"/>
  <c r="O52" i="68"/>
  <c r="K31" i="70"/>
  <c r="W21" i="64"/>
  <c r="Z65" i="69"/>
  <c r="AB65" i="69" s="1"/>
  <c r="K33" i="62"/>
  <c r="Z75" i="67"/>
  <c r="AB75" i="67" s="1"/>
  <c r="Z38" i="66"/>
  <c r="AB38" i="66" s="1"/>
  <c r="K37" i="62"/>
  <c r="U23" i="67"/>
  <c r="M23" i="67"/>
  <c r="Y23" i="67"/>
  <c r="S23" i="67"/>
  <c r="K23" i="67"/>
  <c r="I23" i="67"/>
  <c r="AA44" i="72"/>
  <c r="W44" i="72"/>
  <c r="Y44" i="72"/>
  <c r="AB44" i="72"/>
  <c r="AD44" i="72" s="1"/>
  <c r="U44" i="72"/>
  <c r="O44" i="72"/>
  <c r="Q57" i="72"/>
  <c r="M57" i="72"/>
  <c r="O57" i="72"/>
  <c r="G57" i="72"/>
  <c r="AA57" i="72"/>
  <c r="AB57" i="72"/>
  <c r="AD57" i="72" s="1"/>
  <c r="S57" i="72"/>
  <c r="S16" i="63"/>
  <c r="Y16" i="63"/>
  <c r="I16" i="63"/>
  <c r="Z16" i="63"/>
  <c r="AB16" i="63" s="1"/>
  <c r="W16" i="63"/>
  <c r="M16" i="63"/>
  <c r="U16" i="63"/>
  <c r="K16" i="63"/>
  <c r="Q16" i="63"/>
  <c r="G57" i="65"/>
  <c r="O57" i="65"/>
  <c r="Y57" i="65"/>
  <c r="Q57" i="65"/>
  <c r="W57" i="65"/>
  <c r="I33" i="69"/>
  <c r="K33" i="69"/>
  <c r="U33" i="69"/>
  <c r="S33" i="69"/>
  <c r="Z33" i="69"/>
  <c r="AB33" i="69" s="1"/>
  <c r="W33" i="69"/>
  <c r="M33" i="69"/>
  <c r="Y33" i="69"/>
  <c r="O33" i="69"/>
  <c r="W38" i="67"/>
  <c r="I38" i="67"/>
  <c r="Y38" i="67"/>
  <c r="O38" i="67"/>
  <c r="G38" i="67"/>
  <c r="Q38" i="67"/>
  <c r="Z38" i="67"/>
  <c r="AB38" i="67" s="1"/>
  <c r="M38" i="67"/>
  <c r="M15" i="72"/>
  <c r="G15" i="72"/>
  <c r="AB15" i="72"/>
  <c r="AD15" i="72" s="1"/>
  <c r="Q15" i="72"/>
  <c r="O15" i="72"/>
  <c r="S15" i="72"/>
  <c r="I15" i="72"/>
  <c r="K15" i="72"/>
  <c r="W15" i="72"/>
  <c r="AA15" i="72"/>
  <c r="U15" i="72"/>
  <c r="AA37" i="70"/>
  <c r="Y37" i="70"/>
  <c r="W37" i="70"/>
  <c r="I37" i="70"/>
  <c r="G37" i="70"/>
  <c r="K37" i="70"/>
  <c r="O37" i="70"/>
  <c r="M37" i="70"/>
  <c r="AB37" i="70"/>
  <c r="AD37" i="70" s="1"/>
  <c r="U37" i="70"/>
  <c r="S37" i="70"/>
  <c r="M13" i="69"/>
  <c r="Z13" i="69"/>
  <c r="AB13" i="69" s="1"/>
  <c r="S13" i="69"/>
  <c r="Q13" i="69"/>
  <c r="I13" i="69"/>
  <c r="U13" i="69"/>
  <c r="K13" i="69"/>
  <c r="Y13" i="69"/>
  <c r="G13" i="69"/>
  <c r="Z35" i="62"/>
  <c r="AB35" i="62" s="1"/>
  <c r="K35" i="62"/>
  <c r="Q35" i="62"/>
  <c r="O35" i="62"/>
  <c r="M35" i="62"/>
  <c r="Y35" i="62"/>
  <c r="W35" i="62"/>
  <c r="U35" i="62"/>
  <c r="G35" i="62"/>
  <c r="I35" i="62"/>
  <c r="S35" i="62"/>
  <c r="K57" i="68"/>
  <c r="G57" i="68"/>
  <c r="O57" i="68"/>
  <c r="M57" i="68"/>
  <c r="Q57" i="68"/>
  <c r="Y57" i="68"/>
  <c r="M26" i="65"/>
  <c r="G26" i="65"/>
  <c r="W26" i="65"/>
  <c r="O55" i="68"/>
  <c r="M55" i="68"/>
  <c r="S55" i="68"/>
  <c r="Y55" i="68"/>
  <c r="I55" i="68"/>
  <c r="Z55" i="68"/>
  <c r="AB55" i="68" s="1"/>
  <c r="K55" i="68"/>
  <c r="G29" i="68"/>
  <c r="U29" i="68"/>
  <c r="S29" i="68"/>
  <c r="O29" i="68"/>
  <c r="M29" i="68"/>
  <c r="Y29" i="68"/>
  <c r="W29" i="68"/>
  <c r="O36" i="66"/>
  <c r="I36" i="66"/>
  <c r="Y36" i="66"/>
  <c r="G36" i="66"/>
  <c r="Q36" i="66"/>
  <c r="U36" i="66"/>
  <c r="W36" i="66"/>
  <c r="I38" i="63"/>
  <c r="M38" i="63"/>
  <c r="O38" i="63"/>
  <c r="K38" i="63"/>
  <c r="Y38" i="63"/>
  <c r="U38" i="63"/>
  <c r="I32" i="63"/>
  <c r="W32" i="63"/>
  <c r="M32" i="63"/>
  <c r="Y32" i="63"/>
  <c r="Z32" i="63"/>
  <c r="AB32" i="63" s="1"/>
  <c r="K32" i="63"/>
  <c r="S32" i="63"/>
  <c r="Q32" i="63"/>
  <c r="Q39" i="69"/>
  <c r="U39" i="69"/>
  <c r="Z39" i="69"/>
  <c r="AB39" i="69" s="1"/>
  <c r="O39" i="69"/>
  <c r="W39" i="69"/>
  <c r="I39" i="69"/>
  <c r="Y39" i="69"/>
  <c r="S39" i="69"/>
  <c r="G39" i="69"/>
  <c r="K39" i="69"/>
  <c r="M39" i="69"/>
  <c r="W32" i="62"/>
  <c r="S26" i="65"/>
  <c r="S57" i="65"/>
  <c r="I22" i="68"/>
  <c r="G23" i="67"/>
  <c r="S57" i="68"/>
  <c r="K24" i="66"/>
  <c r="Z24" i="66"/>
  <c r="AB24" i="66" s="1"/>
  <c r="G24" i="66"/>
  <c r="S24" i="66"/>
  <c r="Q24" i="66"/>
  <c r="I24" i="66"/>
  <c r="U24" i="66"/>
  <c r="M24" i="66"/>
  <c r="O24" i="66"/>
  <c r="Y24" i="66"/>
  <c r="Q14" i="66"/>
  <c r="U14" i="66"/>
  <c r="G14" i="66"/>
  <c r="S14" i="66"/>
  <c r="Y14" i="66"/>
  <c r="K45" i="64"/>
  <c r="G45" i="64"/>
  <c r="Y45" i="64"/>
  <c r="W45" i="64"/>
  <c r="Q45" i="64"/>
  <c r="Z45" i="64"/>
  <c r="AB45" i="64" s="1"/>
  <c r="O45" i="64"/>
  <c r="M45" i="64"/>
  <c r="I45" i="64"/>
  <c r="S45" i="64"/>
  <c r="U45" i="64"/>
  <c r="Q26" i="72"/>
  <c r="U26" i="72"/>
  <c r="AA26" i="72"/>
  <c r="S26" i="72"/>
  <c r="Q29" i="62"/>
  <c r="Z29" i="62"/>
  <c r="AB29" i="62" s="1"/>
  <c r="M29" i="62"/>
  <c r="O29" i="62"/>
  <c r="K29" i="62"/>
  <c r="I29" i="62"/>
  <c r="W29" i="62"/>
  <c r="U29" i="62"/>
  <c r="O24" i="63"/>
  <c r="Z24" i="63"/>
  <c r="AB24" i="63" s="1"/>
  <c r="W24" i="63"/>
  <c r="I24" i="63"/>
  <c r="M24" i="63"/>
  <c r="Y24" i="63"/>
  <c r="Q24" i="63"/>
  <c r="K24" i="63"/>
  <c r="S24" i="63"/>
  <c r="M28" i="65"/>
  <c r="G28" i="65"/>
  <c r="K28" i="65"/>
  <c r="I28" i="65"/>
  <c r="Q28" i="65"/>
  <c r="Z28" i="65"/>
  <c r="AB28" i="65" s="1"/>
  <c r="W28" i="65"/>
  <c r="S28" i="65"/>
  <c r="U28" i="65"/>
  <c r="Y28" i="65"/>
  <c r="K37" i="72"/>
  <c r="W37" i="72"/>
  <c r="I37" i="72"/>
  <c r="Q37" i="72"/>
  <c r="G37" i="72"/>
  <c r="U37" i="72"/>
  <c r="AB37" i="72"/>
  <c r="AD37" i="72" s="1"/>
  <c r="M37" i="72"/>
  <c r="AA37" i="72"/>
  <c r="S37" i="72"/>
  <c r="O37" i="72"/>
  <c r="Y37" i="72"/>
  <c r="U15" i="63"/>
  <c r="Y15" i="63"/>
  <c r="Z15" i="63"/>
  <c r="AB15" i="63" s="1"/>
  <c r="K15" i="63"/>
  <c r="I15" i="63"/>
  <c r="O15" i="63"/>
  <c r="W15" i="63"/>
  <c r="M15" i="63"/>
  <c r="S31" i="67"/>
  <c r="U31" i="67"/>
  <c r="O31" i="67"/>
  <c r="Q31" i="67"/>
  <c r="Z31" i="67"/>
  <c r="AB31" i="67" s="1"/>
  <c r="W31" i="67"/>
  <c r="K31" i="67"/>
  <c r="S18" i="63"/>
  <c r="Z18" i="63"/>
  <c r="AB18" i="63" s="1"/>
  <c r="U18" i="63"/>
  <c r="O18" i="63"/>
  <c r="Q18" i="63"/>
  <c r="Y18" i="63"/>
  <c r="Y60" i="70"/>
  <c r="S60" i="70"/>
  <c r="AB60" i="70"/>
  <c r="AD60" i="70" s="1"/>
  <c r="AA60" i="70"/>
  <c r="I60" i="70"/>
  <c r="W60" i="70"/>
  <c r="O25" i="66"/>
  <c r="U25" i="66"/>
  <c r="W25" i="66"/>
  <c r="Z25" i="66"/>
  <c r="AB25" i="66" s="1"/>
  <c r="S25" i="66"/>
  <c r="K25" i="66"/>
  <c r="M54" i="69"/>
  <c r="W54" i="69"/>
  <c r="Q54" i="69"/>
  <c r="G54" i="69"/>
  <c r="O54" i="69"/>
  <c r="S54" i="69"/>
  <c r="K54" i="69"/>
  <c r="M47" i="68"/>
  <c r="W47" i="68"/>
  <c r="I47" i="68"/>
  <c r="Q47" i="68"/>
  <c r="K47" i="68"/>
  <c r="Y47" i="68"/>
  <c r="G47" i="68"/>
  <c r="Z47" i="68"/>
  <c r="AB47" i="68" s="1"/>
  <c r="O18" i="62"/>
  <c r="S18" i="62"/>
  <c r="G18" i="62"/>
  <c r="I18" i="62"/>
  <c r="M18" i="62"/>
  <c r="K18" i="62"/>
  <c r="Q18" i="62"/>
  <c r="W18" i="62"/>
  <c r="Z18" i="62"/>
  <c r="AB18" i="62" s="1"/>
  <c r="Y18" i="62"/>
  <c r="W36" i="65"/>
  <c r="G36" i="65"/>
  <c r="Z36" i="65"/>
  <c r="AB36" i="65" s="1"/>
  <c r="K36" i="65"/>
  <c r="Q36" i="65"/>
  <c r="I36" i="65"/>
  <c r="O36" i="65"/>
  <c r="S36" i="65"/>
  <c r="M36" i="65"/>
  <c r="S18" i="65"/>
  <c r="Y18" i="65"/>
  <c r="Z18" i="65"/>
  <c r="AB18" i="65" s="1"/>
  <c r="G18" i="65"/>
  <c r="K18" i="65"/>
  <c r="O18" i="65"/>
  <c r="U18" i="65"/>
  <c r="I18" i="65"/>
  <c r="W18" i="65"/>
  <c r="M14" i="66"/>
  <c r="K26" i="72"/>
  <c r="U26" i="65"/>
  <c r="Y37" i="69"/>
  <c r="I18" i="63"/>
  <c r="O57" i="67"/>
  <c r="Z54" i="69"/>
  <c r="AB54" i="69" s="1"/>
  <c r="Z42" i="69"/>
  <c r="AB42" i="69" s="1"/>
  <c r="S15" i="63"/>
  <c r="Q33" i="69"/>
  <c r="AB31" i="71"/>
  <c r="AD31" i="71" s="1"/>
  <c r="S31" i="71"/>
  <c r="I31" i="71"/>
  <c r="Q31" i="71"/>
  <c r="K31" i="71"/>
  <c r="M31" i="71"/>
  <c r="O31" i="71"/>
  <c r="AA31" i="71"/>
  <c r="Y31" i="71"/>
  <c r="K48" i="64"/>
  <c r="Z48" i="64"/>
  <c r="AB48" i="64" s="1"/>
  <c r="M48" i="64"/>
  <c r="S48" i="64"/>
  <c r="Y48" i="64"/>
  <c r="O48" i="64"/>
  <c r="Q48" i="64"/>
  <c r="W48" i="64"/>
  <c r="Y18" i="71"/>
  <c r="O18" i="71"/>
  <c r="W18" i="71"/>
  <c r="AB18" i="71"/>
  <c r="AD18" i="71" s="1"/>
  <c r="Q18" i="71"/>
  <c r="K18" i="71"/>
  <c r="M18" i="71"/>
  <c r="G18" i="71"/>
  <c r="U18" i="71"/>
  <c r="Q27" i="67"/>
  <c r="U27" i="67"/>
  <c r="M27" i="67"/>
  <c r="O27" i="67"/>
  <c r="G27" i="67"/>
  <c r="Y27" i="67"/>
  <c r="Z27" i="67"/>
  <c r="AB27" i="67" s="1"/>
  <c r="I27" i="67"/>
  <c r="W27" i="67"/>
  <c r="S27" i="67"/>
  <c r="K27" i="67"/>
  <c r="Y57" i="69"/>
  <c r="S57" i="69"/>
  <c r="G57" i="69"/>
  <c r="O57" i="69"/>
  <c r="W57" i="69"/>
  <c r="K57" i="69"/>
  <c r="Q54" i="63"/>
  <c r="K54" i="63"/>
  <c r="I54" i="63"/>
  <c r="Z54" i="63"/>
  <c r="AB54" i="63" s="1"/>
  <c r="S54" i="63"/>
  <c r="Y54" i="63"/>
  <c r="Y66" i="64"/>
  <c r="O66" i="64"/>
  <c r="I66" i="64"/>
  <c r="M66" i="64"/>
  <c r="S66" i="64"/>
  <c r="W66" i="64"/>
  <c r="K66" i="64"/>
  <c r="Q66" i="64"/>
  <c r="Z66" i="64"/>
  <c r="AB66" i="64" s="1"/>
  <c r="G66" i="64"/>
  <c r="U38" i="68"/>
  <c r="Y38" i="68"/>
  <c r="I38" i="68"/>
  <c r="G38" i="68"/>
  <c r="O38" i="68"/>
  <c r="K38" i="68"/>
  <c r="M38" i="68"/>
  <c r="Q38" i="68"/>
  <c r="W38" i="68"/>
  <c r="Z38" i="68"/>
  <c r="AB38" i="68" s="1"/>
  <c r="Q48" i="66"/>
  <c r="W48" i="66"/>
  <c r="M48" i="66"/>
  <c r="Y48" i="66"/>
  <c r="U48" i="66"/>
  <c r="O48" i="66"/>
  <c r="S48" i="66"/>
  <c r="K48" i="66"/>
  <c r="I48" i="66"/>
  <c r="G48" i="66"/>
  <c r="Z48" i="66"/>
  <c r="AB48" i="66" s="1"/>
  <c r="W26" i="67"/>
  <c r="U26" i="67"/>
  <c r="Y26" i="67"/>
  <c r="M26" i="67"/>
  <c r="G44" i="69"/>
  <c r="I44" i="69"/>
  <c r="M44" i="69"/>
  <c r="W44" i="69"/>
  <c r="Y44" i="69"/>
  <c r="Z44" i="69"/>
  <c r="AB44" i="69" s="1"/>
  <c r="S44" i="69"/>
  <c r="U44" i="69"/>
  <c r="Q44" i="69"/>
  <c r="S36" i="64"/>
  <c r="G36" i="64"/>
  <c r="Y36" i="64"/>
  <c r="U36" i="64"/>
  <c r="Z36" i="64"/>
  <c r="AB36" i="64" s="1"/>
  <c r="M36" i="64"/>
  <c r="Q43" i="67"/>
  <c r="S43" i="67"/>
  <c r="Z43" i="67"/>
  <c r="AB43" i="67" s="1"/>
  <c r="Y43" i="67"/>
  <c r="G43" i="67"/>
  <c r="W43" i="67"/>
  <c r="O43" i="67"/>
  <c r="K43" i="67"/>
  <c r="U43" i="67"/>
  <c r="M43" i="67"/>
  <c r="O52" i="67"/>
  <c r="K52" i="67"/>
  <c r="S52" i="67"/>
  <c r="Q66" i="66"/>
  <c r="Y66" i="66"/>
  <c r="M66" i="66"/>
  <c r="K66" i="66"/>
  <c r="G66" i="66"/>
  <c r="O66" i="66"/>
  <c r="I66" i="66"/>
  <c r="W66" i="66"/>
  <c r="S66" i="66"/>
  <c r="Z66" i="66"/>
  <c r="AB66" i="66" s="1"/>
  <c r="AB23" i="70"/>
  <c r="AD23" i="70" s="1"/>
  <c r="Q23" i="70"/>
  <c r="M23" i="70"/>
  <c r="O23" i="70"/>
  <c r="K23" i="70"/>
  <c r="I23" i="70"/>
  <c r="W23" i="70"/>
  <c r="AA23" i="70"/>
  <c r="G23" i="70"/>
  <c r="Y23" i="70"/>
  <c r="I52" i="62"/>
  <c r="G52" i="62"/>
  <c r="W52" i="62"/>
  <c r="K52" i="62"/>
  <c r="S52" i="62"/>
  <c r="M52" i="62"/>
  <c r="Y52" i="62"/>
  <c r="Z52" i="62"/>
  <c r="AB52" i="62" s="1"/>
  <c r="O52" i="62"/>
  <c r="Q52" i="62"/>
  <c r="O40" i="65"/>
  <c r="U40" i="65"/>
  <c r="I40" i="65"/>
  <c r="Y40" i="65"/>
  <c r="G40" i="65"/>
  <c r="K40" i="65"/>
  <c r="W40" i="65"/>
  <c r="S40" i="65"/>
  <c r="M40" i="65"/>
  <c r="O56" i="68"/>
  <c r="M56" i="68"/>
  <c r="I56" i="68"/>
  <c r="K56" i="68"/>
  <c r="Z56" i="68"/>
  <c r="AB56" i="68" s="1"/>
  <c r="G56" i="68"/>
  <c r="S56" i="68"/>
  <c r="Q56" i="68"/>
  <c r="W56" i="68"/>
  <c r="Y56" i="68"/>
  <c r="O66" i="67"/>
  <c r="G66" i="67"/>
  <c r="W66" i="67"/>
  <c r="Y66" i="67"/>
  <c r="Z66" i="67"/>
  <c r="AB66" i="67" s="1"/>
  <c r="AB55" i="70"/>
  <c r="AD55" i="70" s="1"/>
  <c r="O55" i="70"/>
  <c r="AA55" i="70"/>
  <c r="Y55" i="70"/>
  <c r="M55" i="70"/>
  <c r="W55" i="70"/>
  <c r="K55" i="70"/>
  <c r="I55" i="70"/>
  <c r="G55" i="70"/>
  <c r="Q55" i="70"/>
  <c r="U21" i="71"/>
  <c r="G21" i="71"/>
  <c r="W21" i="71"/>
  <c r="M21" i="71"/>
  <c r="O21" i="71"/>
  <c r="I21" i="71"/>
  <c r="Q21" i="71"/>
  <c r="AA21" i="71"/>
  <c r="Z53" i="63"/>
  <c r="AB53" i="63" s="1"/>
  <c r="M53" i="63"/>
  <c r="Y53" i="63"/>
  <c r="Q53" i="63"/>
  <c r="K53" i="63"/>
  <c r="W53" i="63"/>
  <c r="S53" i="63"/>
  <c r="O22" i="65"/>
  <c r="K22" i="65"/>
  <c r="G22" i="65"/>
  <c r="M22" i="65"/>
  <c r="Q22" i="65"/>
  <c r="W22" i="65"/>
  <c r="Z22" i="65"/>
  <c r="AB22" i="65" s="1"/>
  <c r="U22" i="65"/>
  <c r="W36" i="70"/>
  <c r="AB36" i="70"/>
  <c r="AD36" i="70" s="1"/>
  <c r="I36" i="70"/>
  <c r="G36" i="70"/>
  <c r="Y36" i="70"/>
  <c r="M36" i="70"/>
  <c r="AA36" i="70"/>
  <c r="U36" i="70"/>
  <c r="O36" i="70"/>
  <c r="K36" i="70"/>
  <c r="Q36" i="70"/>
  <c r="S36" i="70"/>
  <c r="S15" i="64"/>
  <c r="Z15" i="64"/>
  <c r="AB15" i="64" s="1"/>
  <c r="I15" i="64"/>
  <c r="U15" i="64"/>
  <c r="K15" i="64"/>
  <c r="O15" i="64"/>
  <c r="Y15" i="64"/>
  <c r="M15" i="64"/>
  <c r="G15" i="64"/>
  <c r="Q15" i="64"/>
  <c r="W15" i="64"/>
  <c r="S56" i="69"/>
  <c r="K56" i="69"/>
  <c r="W56" i="69"/>
  <c r="O40" i="63"/>
  <c r="K40" i="63"/>
  <c r="M40" i="63"/>
  <c r="W40" i="63"/>
  <c r="M13" i="72"/>
  <c r="AA13" i="72"/>
  <c r="W13" i="72"/>
  <c r="O13" i="72"/>
  <c r="K13" i="72"/>
  <c r="G13" i="72"/>
  <c r="I13" i="72"/>
  <c r="U13" i="72"/>
  <c r="AB13" i="72"/>
  <c r="AD13" i="72" s="1"/>
  <c r="S13" i="72"/>
  <c r="Y13" i="72"/>
  <c r="Q13" i="72"/>
  <c r="K42" i="72"/>
  <c r="M42" i="72"/>
  <c r="O42" i="72"/>
  <c r="AB42" i="72"/>
  <c r="AD42" i="72" s="1"/>
  <c r="S42" i="72"/>
  <c r="W42" i="72"/>
  <c r="O14" i="66"/>
  <c r="K32" i="62"/>
  <c r="Q40" i="63"/>
  <c r="AA51" i="70"/>
  <c r="W52" i="67"/>
  <c r="G56" i="69"/>
  <c r="Q53" i="71"/>
  <c r="M26" i="72"/>
  <c r="I26" i="67"/>
  <c r="M58" i="63"/>
  <c r="Q26" i="65"/>
  <c r="K57" i="65"/>
  <c r="M22" i="68"/>
  <c r="M66" i="67"/>
  <c r="O43" i="63"/>
  <c r="Q37" i="69"/>
  <c r="Z23" i="67"/>
  <c r="AB23" i="67" s="1"/>
  <c r="K36" i="64"/>
  <c r="W18" i="63"/>
  <c r="I57" i="68"/>
  <c r="K60" i="70"/>
  <c r="K42" i="69"/>
  <c r="G25" i="66"/>
  <c r="S21" i="71"/>
  <c r="M61" i="65"/>
  <c r="U30" i="68"/>
  <c r="W54" i="63"/>
  <c r="M31" i="67"/>
  <c r="Q37" i="70"/>
  <c r="W54" i="68"/>
  <c r="Z61" i="66"/>
  <c r="AB61" i="66" s="1"/>
  <c r="I22" i="65"/>
  <c r="Y36" i="65"/>
  <c r="S55" i="70"/>
  <c r="AA27" i="71"/>
  <c r="Y27" i="71"/>
  <c r="U27" i="71"/>
  <c r="K27" i="71"/>
  <c r="AB27" i="71"/>
  <c r="AD27" i="71" s="1"/>
  <c r="M27" i="71"/>
  <c r="W24" i="64"/>
  <c r="O24" i="64"/>
  <c r="I24" i="64"/>
  <c r="K24" i="64"/>
  <c r="M24" i="64"/>
  <c r="Z24" i="64"/>
  <c r="AB24" i="64" s="1"/>
  <c r="S24" i="64"/>
  <c r="Q24" i="64"/>
  <c r="G24" i="64"/>
  <c r="G39" i="72"/>
  <c r="Q39" i="72"/>
  <c r="M39" i="72"/>
  <c r="W39" i="72"/>
  <c r="AB39" i="72"/>
  <c r="AD39" i="72" s="1"/>
  <c r="Y39" i="72"/>
  <c r="K39" i="72"/>
  <c r="S39" i="72"/>
  <c r="O39" i="72"/>
  <c r="Z55" i="63"/>
  <c r="AB55" i="63" s="1"/>
  <c r="K55" i="63"/>
  <c r="Y55" i="63"/>
  <c r="O55" i="63"/>
  <c r="Q55" i="63"/>
  <c r="M55" i="63"/>
  <c r="I32" i="66"/>
  <c r="Y32" i="66"/>
  <c r="O32" i="66"/>
  <c r="W32" i="66"/>
  <c r="S32" i="66"/>
  <c r="M32" i="66"/>
  <c r="Q32" i="66"/>
  <c r="U32" i="66"/>
  <c r="G32" i="66"/>
  <c r="K32" i="66"/>
  <c r="Z32" i="66"/>
  <c r="AB32" i="66" s="1"/>
  <c r="Y27" i="68"/>
  <c r="S27" i="68"/>
  <c r="K27" i="68"/>
  <c r="G27" i="68"/>
  <c r="M27" i="68"/>
  <c r="U27" i="68"/>
  <c r="W27" i="68"/>
  <c r="Q27" i="68"/>
  <c r="Z27" i="68"/>
  <c r="AB27" i="68" s="1"/>
  <c r="O27" i="68"/>
  <c r="S51" i="69"/>
  <c r="Y51" i="69"/>
  <c r="Q51" i="69"/>
  <c r="K51" i="69"/>
  <c r="W51" i="69"/>
  <c r="G51" i="69"/>
  <c r="I51" i="69"/>
  <c r="G22" i="71"/>
  <c r="S22" i="71"/>
  <c r="K22" i="71"/>
  <c r="I22" i="71"/>
  <c r="AB22" i="71"/>
  <c r="AD22" i="71" s="1"/>
  <c r="Y22" i="71"/>
  <c r="O22" i="71"/>
  <c r="Q22" i="71"/>
  <c r="S22" i="62"/>
  <c r="Y22" i="62"/>
  <c r="G22" i="62"/>
  <c r="O22" i="62"/>
  <c r="AB37" i="71"/>
  <c r="AD37" i="71" s="1"/>
  <c r="O37" i="71"/>
  <c r="U37" i="71"/>
  <c r="S37" i="71"/>
  <c r="G37" i="71"/>
  <c r="I37" i="71"/>
  <c r="Y37" i="71"/>
  <c r="K37" i="71"/>
  <c r="W37" i="71"/>
  <c r="AA37" i="71"/>
  <c r="M37" i="71"/>
  <c r="O16" i="68"/>
  <c r="Q16" i="68"/>
  <c r="W16" i="68"/>
  <c r="G16" i="68"/>
  <c r="U16" i="68"/>
  <c r="K16" i="68"/>
  <c r="S16" i="68"/>
  <c r="Z16" i="68"/>
  <c r="AB16" i="68" s="1"/>
  <c r="W21" i="67"/>
  <c r="S21" i="67"/>
  <c r="O21" i="67"/>
  <c r="M21" i="67"/>
  <c r="Y21" i="67"/>
  <c r="K21" i="67"/>
  <c r="I21" i="67"/>
  <c r="U21" i="67"/>
  <c r="G21" i="67"/>
  <c r="Q21" i="67"/>
  <c r="Z21" i="67"/>
  <c r="AB21" i="67" s="1"/>
  <c r="Y35" i="64"/>
  <c r="I35" i="64"/>
  <c r="G35" i="64"/>
  <c r="S35" i="64"/>
  <c r="Q35" i="64"/>
  <c r="O35" i="64"/>
  <c r="AB52" i="71"/>
  <c r="AD52" i="71" s="1"/>
  <c r="I52" i="71"/>
  <c r="W52" i="71"/>
  <c r="S52" i="71"/>
  <c r="O52" i="71"/>
  <c r="AA47" i="71"/>
  <c r="I47" i="71"/>
  <c r="U47" i="71"/>
  <c r="K47" i="71"/>
  <c r="W47" i="71"/>
  <c r="Y47" i="71"/>
  <c r="S47" i="71"/>
  <c r="W58" i="64"/>
  <c r="S58" i="64"/>
  <c r="G58" i="64"/>
  <c r="Q58" i="64"/>
  <c r="Y58" i="64"/>
  <c r="O58" i="64"/>
  <c r="I58" i="64"/>
  <c r="Z58" i="64"/>
  <c r="AB58" i="64" s="1"/>
  <c r="M58" i="64"/>
  <c r="W38" i="72"/>
  <c r="O38" i="72"/>
  <c r="K38" i="72"/>
  <c r="M38" i="72"/>
  <c r="I38" i="72"/>
  <c r="O38" i="69"/>
  <c r="M38" i="69"/>
  <c r="K38" i="69"/>
  <c r="I38" i="69"/>
  <c r="W38" i="69"/>
  <c r="G38" i="69"/>
  <c r="S38" i="69"/>
  <c r="Z38" i="69"/>
  <c r="AB38" i="69" s="1"/>
  <c r="U38" i="69"/>
  <c r="W30" i="64"/>
  <c r="Z30" i="64"/>
  <c r="AB30" i="64" s="1"/>
  <c r="I30" i="64"/>
  <c r="M30" i="64"/>
  <c r="Y30" i="64"/>
  <c r="S30" i="64"/>
  <c r="K30" i="64"/>
  <c r="K13" i="64"/>
  <c r="W13" i="64"/>
  <c r="O13" i="64"/>
  <c r="U13" i="64"/>
  <c r="M13" i="64"/>
  <c r="S13" i="64"/>
  <c r="I13" i="64"/>
  <c r="Z13" i="64"/>
  <c r="AB13" i="64" s="1"/>
  <c r="G13" i="64"/>
  <c r="Y13" i="64"/>
  <c r="I23" i="63"/>
  <c r="K23" i="63"/>
  <c r="S23" i="63"/>
  <c r="M23" i="63"/>
  <c r="O23" i="63"/>
  <c r="Z23" i="63"/>
  <c r="AB23" i="63" s="1"/>
  <c r="U23" i="63"/>
  <c r="Y23" i="63"/>
  <c r="W23" i="63"/>
  <c r="Q23" i="63"/>
  <c r="Q16" i="71"/>
  <c r="W16" i="71"/>
  <c r="Y16" i="71"/>
  <c r="K16" i="71"/>
  <c r="G16" i="71"/>
  <c r="AA16" i="71"/>
  <c r="O16" i="71"/>
  <c r="S16" i="71"/>
  <c r="U16" i="71"/>
  <c r="I32" i="69"/>
  <c r="U32" i="69"/>
  <c r="G32" i="69"/>
  <c r="Z32" i="69"/>
  <c r="AB32" i="69" s="1"/>
  <c r="M32" i="69"/>
  <c r="W32" i="69"/>
  <c r="O32" i="69"/>
  <c r="O32" i="68"/>
  <c r="G32" i="68"/>
  <c r="M32" i="68"/>
  <c r="S32" i="68"/>
  <c r="Q32" i="68"/>
  <c r="K32" i="68"/>
  <c r="Z32" i="68"/>
  <c r="AB32" i="68" s="1"/>
  <c r="U32" i="68"/>
  <c r="W32" i="68"/>
  <c r="I32" i="68"/>
  <c r="Q20" i="64"/>
  <c r="Y20" i="64"/>
  <c r="M20" i="64"/>
  <c r="U20" i="64"/>
  <c r="O20" i="64"/>
  <c r="I20" i="64"/>
  <c r="Z20" i="64"/>
  <c r="AB20" i="64" s="1"/>
  <c r="G20" i="64"/>
  <c r="S20" i="64"/>
  <c r="Z23" i="68"/>
  <c r="AB23" i="68" s="1"/>
  <c r="G23" i="68"/>
  <c r="Y23" i="68"/>
  <c r="U23" i="68"/>
  <c r="Q23" i="68"/>
  <c r="O23" i="68"/>
  <c r="S23" i="68"/>
  <c r="W32" i="64"/>
  <c r="U32" i="64"/>
  <c r="K32" i="64"/>
  <c r="Q32" i="64"/>
  <c r="O32" i="64"/>
  <c r="G32" i="64"/>
  <c r="AB35" i="71"/>
  <c r="AD35" i="71" s="1"/>
  <c r="S35" i="71"/>
  <c r="O35" i="71"/>
  <c r="G35" i="71"/>
  <c r="K35" i="71"/>
  <c r="Q35" i="71"/>
  <c r="W35" i="71"/>
  <c r="Y35" i="71"/>
  <c r="Q23" i="69"/>
  <c r="S23" i="69"/>
  <c r="O23" i="69"/>
  <c r="U23" i="69"/>
  <c r="I23" i="69"/>
  <c r="W23" i="69"/>
  <c r="G23" i="69"/>
  <c r="M23" i="69"/>
  <c r="Z36" i="62"/>
  <c r="AB36" i="62" s="1"/>
  <c r="S36" i="62"/>
  <c r="Y36" i="62"/>
  <c r="W36" i="62"/>
  <c r="M36" i="62"/>
  <c r="Q36" i="62"/>
  <c r="U36" i="62"/>
  <c r="K36" i="62"/>
  <c r="W56" i="64"/>
  <c r="Y56" i="64"/>
  <c r="Z56" i="64"/>
  <c r="AB56" i="64" s="1"/>
  <c r="O56" i="64"/>
  <c r="G56" i="64"/>
  <c r="S56" i="64"/>
  <c r="Q56" i="64"/>
  <c r="I56" i="64"/>
  <c r="M56" i="64"/>
  <c r="G29" i="72"/>
  <c r="AA29" i="72"/>
  <c r="W29" i="72"/>
  <c r="AB29" i="72"/>
  <c r="AD29" i="72" s="1"/>
  <c r="Q29" i="72"/>
  <c r="I29" i="72"/>
  <c r="O29" i="72"/>
  <c r="U29" i="72"/>
  <c r="K29" i="72"/>
  <c r="M29" i="72"/>
  <c r="W13" i="65"/>
  <c r="S13" i="65"/>
  <c r="Y13" i="65"/>
  <c r="Q13" i="65"/>
  <c r="K13" i="65"/>
  <c r="Z13" i="65"/>
  <c r="AB13" i="65" s="1"/>
  <c r="I13" i="65"/>
  <c r="U13" i="65"/>
  <c r="G13" i="65"/>
  <c r="Y43" i="64"/>
  <c r="Q43" i="64"/>
  <c r="G43" i="64"/>
  <c r="Z43" i="64"/>
  <c r="AB43" i="64" s="1"/>
  <c r="U43" i="64"/>
  <c r="W43" i="64"/>
  <c r="S43" i="64"/>
  <c r="I43" i="64"/>
  <c r="Y54" i="66"/>
  <c r="G54" i="66"/>
  <c r="I54" i="66"/>
  <c r="M54" i="66"/>
  <c r="Z54" i="66"/>
  <c r="AB54" i="66" s="1"/>
  <c r="O54" i="66"/>
  <c r="Q54" i="66"/>
  <c r="W54" i="66"/>
  <c r="K54" i="66"/>
  <c r="S54" i="66"/>
  <c r="S20" i="63"/>
  <c r="K20" i="63"/>
  <c r="Y20" i="63"/>
  <c r="W20" i="63"/>
  <c r="M20" i="63"/>
  <c r="Q33" i="71"/>
  <c r="O33" i="71"/>
  <c r="U33" i="71"/>
  <c r="S33" i="71"/>
  <c r="U13" i="67"/>
  <c r="Z13" i="67"/>
  <c r="AB13" i="67" s="1"/>
  <c r="Y13" i="67"/>
  <c r="S13" i="67"/>
  <c r="I13" i="67"/>
  <c r="K13" i="67"/>
  <c r="G13" i="67"/>
  <c r="Q13" i="67"/>
  <c r="W13" i="67"/>
  <c r="W42" i="71"/>
  <c r="M42" i="71"/>
  <c r="O42" i="71"/>
  <c r="AA42" i="71"/>
  <c r="Q42" i="71"/>
  <c r="I42" i="71"/>
  <c r="AB42" i="71"/>
  <c r="AD42" i="71" s="1"/>
  <c r="G42" i="71"/>
  <c r="U20" i="66"/>
  <c r="K20" i="66"/>
  <c r="Z20" i="66"/>
  <c r="AB20" i="66" s="1"/>
  <c r="G20" i="66"/>
  <c r="Q20" i="66"/>
  <c r="M29" i="66"/>
  <c r="S29" i="66"/>
  <c r="G29" i="66"/>
  <c r="W29" i="66"/>
  <c r="O29" i="66"/>
  <c r="I29" i="66"/>
  <c r="Z29" i="66"/>
  <c r="AB29" i="66" s="1"/>
  <c r="Q29" i="66"/>
  <c r="Z74" i="68"/>
  <c r="AB74" i="68" s="1"/>
  <c r="S74" i="68"/>
  <c r="W74" i="68"/>
  <c r="I74" i="68"/>
  <c r="O74" i="68"/>
  <c r="K74" i="68"/>
  <c r="M74" i="68"/>
  <c r="W22" i="69"/>
  <c r="U22" i="69"/>
  <c r="M22" i="69"/>
  <c r="Z22" i="69"/>
  <c r="AB22" i="69" s="1"/>
  <c r="Y22" i="69"/>
  <c r="G22" i="69"/>
  <c r="K22" i="69"/>
  <c r="Q22" i="69"/>
  <c r="S22" i="69"/>
  <c r="I22" i="69"/>
  <c r="G25" i="72"/>
  <c r="M25" i="72"/>
  <c r="I25" i="72"/>
  <c r="S25" i="72"/>
  <c r="Q25" i="72"/>
  <c r="AA25" i="72"/>
  <c r="Y25" i="72"/>
  <c r="K25" i="72"/>
  <c r="O25" i="72"/>
  <c r="W25" i="72"/>
  <c r="U25" i="72"/>
  <c r="AB25" i="72"/>
  <c r="AD25" i="72" s="1"/>
  <c r="G16" i="66"/>
  <c r="O16" i="66"/>
  <c r="W16" i="66"/>
  <c r="M16" i="66"/>
  <c r="U16" i="66"/>
  <c r="Z16" i="66"/>
  <c r="AB16" i="66" s="1"/>
  <c r="Q16" i="66"/>
  <c r="Y16" i="66"/>
  <c r="I16" i="66"/>
  <c r="O30" i="67"/>
  <c r="G30" i="67"/>
  <c r="Y30" i="67"/>
  <c r="Z30" i="67"/>
  <c r="AB30" i="67" s="1"/>
  <c r="M30" i="67"/>
  <c r="S30" i="67"/>
  <c r="W30" i="67"/>
  <c r="K30" i="67"/>
  <c r="I30" i="67"/>
  <c r="Q30" i="67"/>
  <c r="U30" i="67"/>
  <c r="Q48" i="63"/>
  <c r="Z48" i="63"/>
  <c r="AB48" i="63" s="1"/>
  <c r="K48" i="63"/>
  <c r="O48" i="63"/>
  <c r="W48" i="63"/>
  <c r="U48" i="63"/>
  <c r="Y48" i="63"/>
  <c r="M48" i="63"/>
  <c r="W13" i="62"/>
  <c r="K13" i="62"/>
  <c r="S13" i="62"/>
  <c r="U13" i="62"/>
  <c r="Z13" i="62"/>
  <c r="AB13" i="62" s="1"/>
  <c r="Q13" i="62"/>
  <c r="O13" i="62"/>
  <c r="Y13" i="62"/>
  <c r="M13" i="62"/>
  <c r="S33" i="64"/>
  <c r="I33" i="64"/>
  <c r="O33" i="64"/>
  <c r="G33" i="64"/>
  <c r="W33" i="64"/>
  <c r="Z33" i="64"/>
  <c r="AB33" i="64" s="1"/>
  <c r="U33" i="64"/>
  <c r="K33" i="64"/>
  <c r="M25" i="65"/>
  <c r="I25" i="65"/>
  <c r="O25" i="65"/>
  <c r="S25" i="65"/>
  <c r="U25" i="65"/>
  <c r="K25" i="65"/>
  <c r="Q25" i="65"/>
  <c r="Z25" i="65"/>
  <c r="AB25" i="65" s="1"/>
  <c r="Y25" i="65"/>
  <c r="S29" i="70"/>
  <c r="Y29" i="70"/>
  <c r="O29" i="70"/>
  <c r="M29" i="70"/>
  <c r="I29" i="70"/>
  <c r="K29" i="70"/>
  <c r="AA29" i="70"/>
  <c r="U29" i="70"/>
  <c r="Y19" i="67"/>
  <c r="S19" i="67"/>
  <c r="K19" i="67"/>
  <c r="G19" i="67"/>
  <c r="U19" i="67"/>
  <c r="Q19" i="67"/>
  <c r="Z19" i="67"/>
  <c r="AB19" i="67" s="1"/>
  <c r="W19" i="67"/>
  <c r="I35" i="67"/>
  <c r="Z35" i="67"/>
  <c r="AB35" i="67" s="1"/>
  <c r="Y35" i="67"/>
  <c r="U35" i="67"/>
  <c r="Q35" i="67"/>
  <c r="W35" i="67"/>
  <c r="O35" i="67"/>
  <c r="M35" i="67"/>
  <c r="G35" i="67"/>
  <c r="K35" i="67"/>
  <c r="S35" i="67"/>
  <c r="M56" i="63"/>
  <c r="Q56" i="63"/>
  <c r="W56" i="63"/>
  <c r="Z56" i="63"/>
  <c r="AB56" i="63" s="1"/>
  <c r="Y56" i="63"/>
  <c r="O56" i="63"/>
  <c r="Q16" i="65"/>
  <c r="M16" i="65"/>
  <c r="G16" i="65"/>
  <c r="K16" i="65"/>
  <c r="U16" i="65"/>
  <c r="I16" i="65"/>
  <c r="W16" i="65"/>
  <c r="O16" i="65"/>
  <c r="Q39" i="67"/>
  <c r="Z39" i="67"/>
  <c r="AB39" i="67" s="1"/>
  <c r="G39" i="67"/>
  <c r="U39" i="67"/>
  <c r="Y39" i="67"/>
  <c r="O39" i="67"/>
  <c r="I39" i="67"/>
  <c r="O54" i="71"/>
  <c r="M54" i="71"/>
  <c r="S54" i="71"/>
  <c r="K54" i="71"/>
  <c r="W54" i="71"/>
  <c r="Q54" i="71"/>
  <c r="G54" i="71"/>
  <c r="K51" i="72"/>
  <c r="O51" i="72"/>
  <c r="G51" i="72"/>
  <c r="W51" i="72"/>
  <c r="S51" i="72"/>
  <c r="Q51" i="72"/>
  <c r="I51" i="72"/>
  <c r="Y51" i="72"/>
  <c r="AA51" i="72"/>
  <c r="M51" i="72"/>
  <c r="AB51" i="72"/>
  <c r="AD51" i="72" s="1"/>
  <c r="K28" i="68"/>
  <c r="Z28" i="68"/>
  <c r="AB28" i="68" s="1"/>
  <c r="M28" i="68"/>
  <c r="O28" i="68"/>
  <c r="I28" i="68"/>
  <c r="S28" i="68"/>
  <c r="W28" i="68"/>
  <c r="M33" i="68"/>
  <c r="I33" i="68"/>
  <c r="Q33" i="68"/>
  <c r="K33" i="68"/>
  <c r="G33" i="68"/>
  <c r="Y33" i="68"/>
  <c r="W33" i="68"/>
  <c r="Z33" i="68"/>
  <c r="AB33" i="68" s="1"/>
  <c r="O33" i="68"/>
  <c r="S33" i="68"/>
  <c r="U33" i="68"/>
  <c r="K32" i="67"/>
  <c r="S32" i="67"/>
  <c r="G32" i="67"/>
  <c r="M32" i="67"/>
  <c r="I32" i="67"/>
  <c r="Y32" i="67"/>
  <c r="Z32" i="67"/>
  <c r="AB32" i="67" s="1"/>
  <c r="Q32" i="67"/>
  <c r="O32" i="67"/>
  <c r="W32" i="67"/>
  <c r="U32" i="67"/>
  <c r="M19" i="64"/>
  <c r="G19" i="64"/>
  <c r="I19" i="64"/>
  <c r="Y19" i="64"/>
  <c r="W19" i="64"/>
  <c r="Q19" i="64"/>
  <c r="S19" i="64"/>
  <c r="U19" i="64"/>
  <c r="Z19" i="64"/>
  <c r="AB19" i="64" s="1"/>
  <c r="K19" i="64"/>
  <c r="K53" i="64"/>
  <c r="Y53" i="64"/>
  <c r="G53" i="64"/>
  <c r="O53" i="64"/>
  <c r="W53" i="64"/>
  <c r="M53" i="64"/>
  <c r="I53" i="64"/>
  <c r="Z53" i="64"/>
  <c r="AB53" i="64" s="1"/>
  <c r="S53" i="64"/>
  <c r="I44" i="72"/>
  <c r="G51" i="70"/>
  <c r="K36" i="66"/>
  <c r="S38" i="63"/>
  <c r="G33" i="69"/>
  <c r="Z29" i="68"/>
  <c r="AB29" i="68" s="1"/>
  <c r="S40" i="62"/>
  <c r="M40" i="62"/>
  <c r="I40" i="62"/>
  <c r="G40" i="62"/>
  <c r="O40" i="62"/>
  <c r="Z40" i="62"/>
  <c r="AB40" i="62" s="1"/>
  <c r="W40" i="62"/>
  <c r="Q40" i="62"/>
  <c r="U40" i="62"/>
  <c r="Y40" i="62"/>
  <c r="K40" i="62"/>
  <c r="M54" i="72"/>
  <c r="S54" i="72"/>
  <c r="K54" i="72"/>
  <c r="W54" i="72"/>
  <c r="I54" i="72"/>
  <c r="G54" i="72"/>
  <c r="AA54" i="72"/>
  <c r="Y54" i="72"/>
  <c r="Q54" i="72"/>
  <c r="O54" i="72"/>
  <c r="Y25" i="63"/>
  <c r="U25" i="63"/>
  <c r="Q25" i="63"/>
  <c r="Z25" i="63"/>
  <c r="AB25" i="63" s="1"/>
  <c r="I25" i="63"/>
  <c r="Z36" i="68"/>
  <c r="AB36" i="68" s="1"/>
  <c r="M36" i="68"/>
  <c r="K36" i="68"/>
  <c r="W36" i="68"/>
  <c r="Q36" i="68"/>
  <c r="U36" i="68"/>
  <c r="Y36" i="68"/>
  <c r="G36" i="68"/>
  <c r="I36" i="68"/>
  <c r="S36" i="68"/>
  <c r="Z26" i="66"/>
  <c r="AB26" i="66" s="1"/>
  <c r="U26" i="66"/>
  <c r="W26" i="66"/>
  <c r="M26" i="66"/>
  <c r="Q26" i="66"/>
  <c r="O26" i="66"/>
  <c r="K26" i="66"/>
  <c r="S26" i="66"/>
  <c r="G26" i="66"/>
  <c r="I26" i="66"/>
  <c r="Y26" i="66"/>
  <c r="Q56" i="70"/>
  <c r="O56" i="70"/>
  <c r="AA56" i="70"/>
  <c r="Y56" i="70"/>
  <c r="M56" i="70"/>
  <c r="AB56" i="70"/>
  <c r="AD56" i="70" s="1"/>
  <c r="G56" i="70"/>
  <c r="I56" i="70"/>
  <c r="S56" i="70"/>
  <c r="K56" i="70"/>
  <c r="K16" i="67"/>
  <c r="Q16" i="67"/>
  <c r="M16" i="67"/>
  <c r="I16" i="67"/>
  <c r="Z16" i="67"/>
  <c r="AB16" i="67" s="1"/>
  <c r="S16" i="67"/>
  <c r="K57" i="63"/>
  <c r="S57" i="63"/>
  <c r="W57" i="63"/>
  <c r="Q57" i="63"/>
  <c r="M57" i="63"/>
  <c r="Y57" i="63"/>
  <c r="O57" i="63"/>
  <c r="I57" i="63"/>
  <c r="U24" i="68"/>
  <c r="Z24" i="68"/>
  <c r="AB24" i="68" s="1"/>
  <c r="G24" i="68"/>
  <c r="S24" i="68"/>
  <c r="W24" i="68"/>
  <c r="Q24" i="68"/>
  <c r="S51" i="68"/>
  <c r="Z51" i="68"/>
  <c r="AB51" i="68" s="1"/>
  <c r="I51" i="68"/>
  <c r="Q51" i="68"/>
  <c r="M51" i="68"/>
  <c r="G51" i="68"/>
  <c r="K51" i="68"/>
  <c r="Y51" i="68"/>
  <c r="O51" i="68"/>
  <c r="W51" i="68"/>
  <c r="Z20" i="62"/>
  <c r="AB20" i="62" s="1"/>
  <c r="M20" i="62"/>
  <c r="K20" i="62"/>
  <c r="Q20" i="62"/>
  <c r="U20" i="62"/>
  <c r="O20" i="62"/>
  <c r="Y20" i="62"/>
  <c r="G20" i="62"/>
  <c r="W20" i="62"/>
  <c r="Z38" i="65"/>
  <c r="AB38" i="65" s="1"/>
  <c r="U38" i="65"/>
  <c r="W38" i="65"/>
  <c r="I38" i="65"/>
  <c r="M38" i="65"/>
  <c r="O38" i="65"/>
  <c r="G38" i="65"/>
  <c r="Q38" i="65"/>
  <c r="Q66" i="65"/>
  <c r="O66" i="65"/>
  <c r="M66" i="65"/>
  <c r="Y66" i="65"/>
  <c r="K66" i="65"/>
  <c r="S66" i="65"/>
  <c r="G66" i="65"/>
  <c r="O74" i="71"/>
  <c r="AB74" i="71"/>
  <c r="AD74" i="71" s="1"/>
  <c r="Y74" i="71"/>
  <c r="G74" i="71"/>
  <c r="W74" i="71"/>
  <c r="S74" i="71"/>
  <c r="AA74" i="71"/>
  <c r="I74" i="71"/>
  <c r="Y19" i="65"/>
  <c r="K19" i="65"/>
  <c r="O19" i="65"/>
  <c r="Z19" i="65"/>
  <c r="AB19" i="65" s="1"/>
  <c r="S19" i="65"/>
  <c r="W19" i="65"/>
  <c r="I19" i="65"/>
  <c r="G19" i="65"/>
  <c r="M19" i="65"/>
  <c r="U19" i="65"/>
  <c r="Q19" i="65"/>
  <c r="Y40" i="64"/>
  <c r="S40" i="64"/>
  <c r="U40" i="64"/>
  <c r="K40" i="64"/>
  <c r="M40" i="64"/>
  <c r="Z40" i="64"/>
  <c r="AB40" i="64" s="1"/>
  <c r="I40" i="64"/>
  <c r="Q40" i="64"/>
  <c r="G40" i="64"/>
  <c r="O40" i="64"/>
  <c r="AA21" i="72"/>
  <c r="Y21" i="72"/>
  <c r="G21" i="72"/>
  <c r="AB21" i="72"/>
  <c r="AD21" i="72" s="1"/>
  <c r="Q21" i="72"/>
  <c r="I21" i="72"/>
  <c r="O21" i="72"/>
  <c r="W21" i="72"/>
  <c r="S21" i="72"/>
  <c r="M53" i="71"/>
  <c r="Q22" i="68"/>
  <c r="W23" i="67"/>
  <c r="I24" i="68"/>
  <c r="I66" i="65"/>
  <c r="Z38" i="63"/>
  <c r="AB38" i="63" s="1"/>
  <c r="Y15" i="72"/>
  <c r="O37" i="68"/>
  <c r="I37" i="68"/>
  <c r="K37" i="68"/>
  <c r="W37" i="68"/>
  <c r="U37" i="68"/>
  <c r="M37" i="68"/>
  <c r="G37" i="68"/>
  <c r="Z37" i="68"/>
  <c r="AB37" i="68" s="1"/>
  <c r="Y37" i="68"/>
  <c r="Q37" i="68"/>
  <c r="S37" i="68"/>
  <c r="O74" i="72"/>
  <c r="S74" i="72"/>
  <c r="AB74" i="72"/>
  <c r="AD74" i="72" s="1"/>
  <c r="G74" i="72"/>
  <c r="I74" i="72"/>
  <c r="K74" i="72"/>
  <c r="M74" i="72"/>
  <c r="Y74" i="72"/>
  <c r="W74" i="72"/>
  <c r="AA74" i="72"/>
  <c r="Q74" i="72"/>
  <c r="AA57" i="71"/>
  <c r="I57" i="71"/>
  <c r="Y57" i="71"/>
  <c r="O33" i="63"/>
  <c r="Y33" i="63"/>
  <c r="M33" i="63"/>
  <c r="K33" i="63"/>
  <c r="S33" i="63"/>
  <c r="U33" i="63"/>
  <c r="I33" i="63"/>
  <c r="W33" i="63"/>
  <c r="Z33" i="63"/>
  <c r="AB33" i="63" s="1"/>
  <c r="Q33" i="63"/>
  <c r="I57" i="66"/>
  <c r="Z57" i="66"/>
  <c r="AB57" i="66" s="1"/>
  <c r="S57" i="66"/>
  <c r="O57" i="66"/>
  <c r="W57" i="66"/>
  <c r="Q57" i="66"/>
  <c r="K57" i="66"/>
  <c r="G25" i="69"/>
  <c r="I25" i="69"/>
  <c r="K25" i="69"/>
  <c r="S25" i="69"/>
  <c r="W25" i="69"/>
  <c r="Q25" i="69"/>
  <c r="U25" i="69"/>
  <c r="I32" i="65"/>
  <c r="S32" i="65"/>
  <c r="Y32" i="65"/>
  <c r="Z25" i="62"/>
  <c r="AB25" i="62" s="1"/>
  <c r="S25" i="62"/>
  <c r="Q25" i="62"/>
  <c r="Y25" i="62"/>
  <c r="K25" i="62"/>
  <c r="O25" i="62"/>
  <c r="AB39" i="71"/>
  <c r="AD39" i="71" s="1"/>
  <c r="G39" i="71"/>
  <c r="K39" i="71"/>
  <c r="M39" i="71"/>
  <c r="S39" i="71"/>
  <c r="Y39" i="71"/>
  <c r="AA39" i="71"/>
  <c r="Q39" i="71"/>
  <c r="W39" i="71"/>
  <c r="I39" i="71"/>
  <c r="U39" i="71"/>
  <c r="W38" i="71"/>
  <c r="Y38" i="71"/>
  <c r="O38" i="71"/>
  <c r="S38" i="71"/>
  <c r="K32" i="65"/>
  <c r="M57" i="71"/>
  <c r="W26" i="72"/>
  <c r="I57" i="65"/>
  <c r="S43" i="63"/>
  <c r="W37" i="69"/>
  <c r="O36" i="64"/>
  <c r="Q60" i="70"/>
  <c r="U25" i="62"/>
  <c r="U19" i="70"/>
  <c r="U21" i="72"/>
  <c r="Z66" i="65"/>
  <c r="AB66" i="65" s="1"/>
  <c r="O25" i="69"/>
  <c r="I43" i="67"/>
  <c r="W24" i="66"/>
  <c r="W55" i="68"/>
  <c r="S38" i="65"/>
  <c r="M54" i="63"/>
  <c r="G54" i="68"/>
  <c r="M18" i="65"/>
  <c r="I48" i="64"/>
  <c r="U36" i="65"/>
  <c r="K14" i="66"/>
  <c r="M38" i="71"/>
  <c r="W32" i="65"/>
  <c r="Y26" i="65"/>
  <c r="K37" i="69"/>
  <c r="Q23" i="67"/>
  <c r="S29" i="62"/>
  <c r="W25" i="62"/>
  <c r="W16" i="67"/>
  <c r="U42" i="72"/>
  <c r="Y24" i="68"/>
  <c r="AB38" i="71"/>
  <c r="AD38" i="71" s="1"/>
  <c r="U22" i="62"/>
  <c r="Y40" i="63"/>
  <c r="Q56" i="69"/>
  <c r="I26" i="72"/>
  <c r="Z35" i="64"/>
  <c r="AB35" i="64" s="1"/>
  <c r="O60" i="70"/>
  <c r="I25" i="62"/>
  <c r="O16" i="67"/>
  <c r="G42" i="72"/>
  <c r="Q57" i="69"/>
  <c r="S36" i="66"/>
  <c r="M24" i="68"/>
  <c r="Y25" i="66"/>
  <c r="Y57" i="66"/>
  <c r="O53" i="63"/>
  <c r="M74" i="71"/>
  <c r="G29" i="70"/>
  <c r="G31" i="71"/>
  <c r="U28" i="68"/>
  <c r="S32" i="69"/>
  <c r="M51" i="69"/>
  <c r="Q40" i="65"/>
  <c r="K57" i="72"/>
  <c r="Q55" i="68"/>
  <c r="S47" i="68"/>
  <c r="K38" i="65"/>
  <c r="AA39" i="72"/>
  <c r="Y31" i="67"/>
  <c r="U35" i="71"/>
  <c r="S39" i="67"/>
  <c r="U38" i="67"/>
  <c r="U18" i="62"/>
  <c r="M16" i="71"/>
  <c r="G48" i="64"/>
  <c r="O43" i="64"/>
  <c r="W20" i="64"/>
  <c r="Q29" i="68"/>
  <c r="I18" i="64"/>
  <c r="Q18" i="64"/>
  <c r="U18" i="64"/>
  <c r="O18" i="64"/>
  <c r="G18" i="64"/>
  <c r="Z18" i="64"/>
  <c r="AB18" i="64" s="1"/>
  <c r="K18" i="64"/>
  <c r="W18" i="64"/>
  <c r="M18" i="64"/>
  <c r="S18" i="64"/>
  <c r="Y18" i="64"/>
  <c r="Y38" i="64"/>
  <c r="K38" i="64"/>
  <c r="G38" i="64"/>
  <c r="U38" i="64"/>
  <c r="S38" i="64"/>
  <c r="O38" i="64"/>
  <c r="Q38" i="64"/>
  <c r="W38" i="64"/>
  <c r="M38" i="64"/>
  <c r="Z38" i="64"/>
  <c r="AB38" i="64" s="1"/>
  <c r="I38" i="64"/>
  <c r="I19" i="69"/>
  <c r="S19" i="69"/>
  <c r="O19" i="69"/>
  <c r="Q19" i="69"/>
  <c r="K19" i="69"/>
  <c r="G19" i="69"/>
  <c r="M19" i="69"/>
  <c r="Y19" i="69"/>
  <c r="U19" i="69"/>
  <c r="W19" i="69"/>
  <c r="AA53" i="70"/>
  <c r="W53" i="70"/>
  <c r="K53" i="70"/>
  <c r="M42" i="69"/>
  <c r="Y42" i="69"/>
  <c r="O42" i="69"/>
  <c r="I42" i="69"/>
  <c r="G42" i="69"/>
  <c r="U42" i="69"/>
  <c r="S42" i="69"/>
  <c r="Q42" i="69"/>
  <c r="Q15" i="68"/>
  <c r="I15" i="68"/>
  <c r="U15" i="68"/>
  <c r="K15" i="68"/>
  <c r="S15" i="68"/>
  <c r="M15" i="68"/>
  <c r="W15" i="68"/>
  <c r="Z15" i="68"/>
  <c r="AB15" i="68" s="1"/>
  <c r="G15" i="68"/>
  <c r="Y15" i="68"/>
  <c r="O15" i="68"/>
  <c r="M43" i="63"/>
  <c r="W43" i="63"/>
  <c r="Z43" i="63"/>
  <c r="AB43" i="63" s="1"/>
  <c r="U43" i="63"/>
  <c r="Q43" i="63"/>
  <c r="I37" i="69"/>
  <c r="Z37" i="69"/>
  <c r="AB37" i="69" s="1"/>
  <c r="G37" i="69"/>
  <c r="U37" i="69"/>
  <c r="M37" i="69"/>
  <c r="S37" i="69"/>
  <c r="Z54" i="68"/>
  <c r="AB54" i="68" s="1"/>
  <c r="K54" i="68"/>
  <c r="Y54" i="68"/>
  <c r="O54" i="68"/>
  <c r="Q54" i="68"/>
  <c r="M54" i="68"/>
  <c r="S27" i="64"/>
  <c r="Q27" i="64"/>
  <c r="W27" i="64"/>
  <c r="M27" i="64"/>
  <c r="I27" i="64"/>
  <c r="G27" i="64"/>
  <c r="K27" i="64"/>
  <c r="Y27" i="64"/>
  <c r="S51" i="70"/>
  <c r="O51" i="70"/>
  <c r="W51" i="70"/>
  <c r="S57" i="67"/>
  <c r="W57" i="67"/>
  <c r="Z57" i="67"/>
  <c r="AB57" i="67" s="1"/>
  <c r="I57" i="67"/>
  <c r="Y57" i="67"/>
  <c r="I19" i="70"/>
  <c r="AB19" i="70"/>
  <c r="AD19" i="70" s="1"/>
  <c r="W19" i="70"/>
  <c r="S19" i="70"/>
  <c r="Q19" i="70"/>
  <c r="M19" i="70"/>
  <c r="O19" i="70"/>
  <c r="I32" i="62"/>
  <c r="G32" i="62"/>
  <c r="S32" i="62"/>
  <c r="Z65" i="68"/>
  <c r="AB65" i="68" s="1"/>
  <c r="G65" i="68"/>
  <c r="I65" i="68"/>
  <c r="K65" i="68"/>
  <c r="S65" i="68"/>
  <c r="O65" i="68"/>
  <c r="Q65" i="68"/>
  <c r="Y65" i="68"/>
  <c r="W65" i="68"/>
  <c r="M65" i="68"/>
  <c r="K55" i="71"/>
  <c r="W55" i="71"/>
  <c r="AA55" i="71"/>
  <c r="S55" i="71"/>
  <c r="G55" i="71"/>
  <c r="I55" i="71"/>
  <c r="O55" i="71"/>
  <c r="Y55" i="71"/>
  <c r="M55" i="71"/>
  <c r="G22" i="68"/>
  <c r="S22" i="68"/>
  <c r="W22" i="68"/>
  <c r="O22" i="68"/>
  <c r="Y22" i="68"/>
  <c r="O22" i="63"/>
  <c r="M22" i="63"/>
  <c r="Y22" i="63"/>
  <c r="S22" i="63"/>
  <c r="Z22" i="63"/>
  <c r="AB22" i="63" s="1"/>
  <c r="I22" i="63"/>
  <c r="K22" i="63"/>
  <c r="Q22" i="63"/>
  <c r="U22" i="63"/>
  <c r="W22" i="63"/>
  <c r="I53" i="70"/>
  <c r="K57" i="67"/>
  <c r="W55" i="64"/>
  <c r="K55" i="64"/>
  <c r="Q55" i="64"/>
  <c r="S55" i="64"/>
  <c r="G55" i="64"/>
  <c r="Z55" i="64"/>
  <c r="AB55" i="64" s="1"/>
  <c r="O55" i="64"/>
  <c r="M55" i="64"/>
  <c r="I55" i="64"/>
  <c r="I58" i="62"/>
  <c r="K58" i="62"/>
  <c r="Y58" i="62"/>
  <c r="O58" i="62"/>
  <c r="W58" i="62"/>
  <c r="Q58" i="62"/>
  <c r="W60" i="69"/>
  <c r="Q60" i="69"/>
  <c r="M60" i="69"/>
  <c r="G60" i="69"/>
  <c r="O60" i="69"/>
  <c r="S60" i="69"/>
  <c r="Y35" i="70"/>
  <c r="K35" i="70"/>
  <c r="W35" i="70"/>
  <c r="O35" i="70"/>
  <c r="S35" i="70"/>
  <c r="AA35" i="70"/>
  <c r="AB35" i="70"/>
  <c r="AD35" i="70" s="1"/>
  <c r="Q35" i="70"/>
  <c r="I35" i="70"/>
  <c r="M35" i="70"/>
  <c r="Z24" i="69"/>
  <c r="AB24" i="69" s="1"/>
  <c r="U24" i="69"/>
  <c r="I24" i="69"/>
  <c r="W24" i="69"/>
  <c r="G24" i="69"/>
  <c r="K24" i="69"/>
  <c r="Y24" i="69"/>
  <c r="M24" i="69"/>
  <c r="S24" i="69"/>
  <c r="Q24" i="69"/>
  <c r="O37" i="64"/>
  <c r="W37" i="64"/>
  <c r="Z37" i="64"/>
  <c r="AB37" i="64" s="1"/>
  <c r="G37" i="64"/>
  <c r="M37" i="64"/>
  <c r="I37" i="64"/>
  <c r="U37" i="64"/>
  <c r="I20" i="72"/>
  <c r="S20" i="72"/>
  <c r="Q20" i="72"/>
  <c r="AB20" i="72"/>
  <c r="AD20" i="72" s="1"/>
  <c r="AA20" i="72"/>
  <c r="G20" i="72"/>
  <c r="Z18" i="66"/>
  <c r="AB18" i="66" s="1"/>
  <c r="M18" i="66"/>
  <c r="G18" i="66"/>
  <c r="W18" i="66"/>
  <c r="S18" i="66"/>
  <c r="Q18" i="66"/>
  <c r="K18" i="66"/>
  <c r="U18" i="66"/>
  <c r="M30" i="68"/>
  <c r="K30" i="68"/>
  <c r="Q30" i="68"/>
  <c r="O30" i="68"/>
  <c r="S30" i="68"/>
  <c r="Y30" i="68"/>
  <c r="W30" i="68"/>
  <c r="G30" i="68"/>
  <c r="I30" i="68"/>
  <c r="W53" i="71"/>
  <c r="O53" i="71"/>
  <c r="AA53" i="71"/>
  <c r="O37" i="66"/>
  <c r="I37" i="66"/>
  <c r="Y37" i="66"/>
  <c r="Q37" i="66"/>
  <c r="G37" i="66"/>
  <c r="K37" i="66"/>
  <c r="U37" i="66"/>
  <c r="K61" i="66"/>
  <c r="S61" i="66"/>
  <c r="O61" i="66"/>
  <c r="Q61" i="66"/>
  <c r="I61" i="66"/>
  <c r="G61" i="66"/>
  <c r="M61" i="66"/>
  <c r="W61" i="66"/>
  <c r="W61" i="65"/>
  <c r="S61" i="65"/>
  <c r="K61" i="65"/>
  <c r="I61" i="65"/>
  <c r="G61" i="65"/>
  <c r="Q61" i="65"/>
  <c r="O61" i="65"/>
  <c r="Z61" i="65"/>
  <c r="AB61" i="65" s="1"/>
  <c r="Q35" i="65"/>
  <c r="M35" i="65"/>
  <c r="I35" i="65"/>
  <c r="S35" i="65"/>
  <c r="W35" i="65"/>
  <c r="O35" i="65"/>
  <c r="Z35" i="65"/>
  <c r="AB35" i="65" s="1"/>
  <c r="G35" i="65"/>
  <c r="Y35" i="65"/>
  <c r="M14" i="65"/>
  <c r="Y14" i="65"/>
  <c r="W14" i="65"/>
  <c r="G14" i="65"/>
  <c r="U14" i="65"/>
  <c r="O14" i="65"/>
  <c r="Q14" i="65"/>
  <c r="K14" i="65"/>
  <c r="U32" i="62"/>
  <c r="Q53" i="70"/>
  <c r="Z57" i="65"/>
  <c r="AB57" i="65" s="1"/>
  <c r="I43" i="63"/>
  <c r="Z58" i="62"/>
  <c r="AB58" i="62" s="1"/>
  <c r="S37" i="66"/>
  <c r="W57" i="68"/>
  <c r="G60" i="70"/>
  <c r="K21" i="72"/>
  <c r="O25" i="63"/>
  <c r="Y54" i="71"/>
  <c r="S20" i="62"/>
  <c r="U19" i="62"/>
  <c r="M19" i="62"/>
  <c r="I19" i="62"/>
  <c r="S19" i="62"/>
  <c r="Y19" i="62"/>
  <c r="Z19" i="62"/>
  <c r="AB19" i="62" s="1"/>
  <c r="W39" i="70"/>
  <c r="AA39" i="70"/>
  <c r="G39" i="70"/>
  <c r="I39" i="70"/>
  <c r="U39" i="70"/>
  <c r="M39" i="70"/>
  <c r="AB39" i="70"/>
  <c r="AD39" i="70" s="1"/>
  <c r="Y39" i="70"/>
  <c r="O39" i="70"/>
  <c r="S39" i="70"/>
  <c r="Q39" i="70"/>
  <c r="S75" i="64"/>
  <c r="I75" i="64"/>
  <c r="Q75" i="64"/>
  <c r="O75" i="64"/>
  <c r="G75" i="64"/>
  <c r="K75" i="64"/>
  <c r="M75" i="64"/>
  <c r="Z75" i="64"/>
  <c r="AB75" i="64" s="1"/>
  <c r="AB21" i="70"/>
  <c r="AD21" i="70" s="1"/>
  <c r="Y21" i="70"/>
  <c r="U21" i="70"/>
  <c r="M21" i="70"/>
  <c r="S21" i="70"/>
  <c r="W21" i="70"/>
  <c r="K21" i="70"/>
  <c r="AA21" i="70"/>
  <c r="O21" i="70"/>
  <c r="Q21" i="70"/>
  <c r="I28" i="66"/>
  <c r="S28" i="66"/>
  <c r="U28" i="66"/>
  <c r="Q28" i="66"/>
  <c r="M31" i="62"/>
  <c r="O31" i="62"/>
  <c r="G31" i="62"/>
  <c r="I31" i="62"/>
  <c r="U31" i="62"/>
  <c r="Z31" i="62"/>
  <c r="AB31" i="62" s="1"/>
  <c r="AA36" i="71"/>
  <c r="Q36" i="71"/>
  <c r="AB36" i="71"/>
  <c r="AD36" i="71" s="1"/>
  <c r="I36" i="71"/>
  <c r="O36" i="71"/>
  <c r="K36" i="71"/>
  <c r="U36" i="71"/>
  <c r="W36" i="71"/>
  <c r="M36" i="71"/>
  <c r="Y36" i="71"/>
  <c r="G36" i="71"/>
  <c r="M29" i="67"/>
  <c r="K29" i="67"/>
  <c r="G29" i="67"/>
  <c r="Z29" i="67"/>
  <c r="AB29" i="67" s="1"/>
  <c r="O29" i="67"/>
  <c r="Y29" i="67"/>
  <c r="Q29" i="67"/>
  <c r="S29" i="67"/>
  <c r="I29" i="67"/>
  <c r="U29" i="67"/>
  <c r="W29" i="67"/>
  <c r="M24" i="70"/>
  <c r="Y24" i="70"/>
  <c r="U24" i="70"/>
  <c r="Q24" i="70"/>
  <c r="AA24" i="70"/>
  <c r="G24" i="70"/>
  <c r="K24" i="70"/>
  <c r="S24" i="70"/>
  <c r="I24" i="70"/>
  <c r="O24" i="70"/>
  <c r="W24" i="70"/>
  <c r="AB24" i="70"/>
  <c r="AD24" i="70" s="1"/>
  <c r="S58" i="63"/>
  <c r="Q58" i="63"/>
  <c r="Y58" i="63"/>
  <c r="Z14" i="66"/>
  <c r="AB14" i="66" s="1"/>
  <c r="Y32" i="62"/>
  <c r="S44" i="72"/>
  <c r="O53" i="70"/>
  <c r="Y51" i="70"/>
  <c r="G52" i="67"/>
  <c r="Y28" i="66"/>
  <c r="Q26" i="67"/>
  <c r="Z26" i="65"/>
  <c r="AB26" i="65" s="1"/>
  <c r="W31" i="62"/>
  <c r="U22" i="68"/>
  <c r="Y18" i="66"/>
  <c r="O23" i="67"/>
  <c r="Z37" i="66"/>
  <c r="AB37" i="66" s="1"/>
  <c r="Z57" i="68"/>
  <c r="AB57" i="68" s="1"/>
  <c r="Y16" i="67"/>
  <c r="W25" i="63"/>
  <c r="O24" i="68"/>
  <c r="M25" i="66"/>
  <c r="AA54" i="71"/>
  <c r="M57" i="66"/>
  <c r="M19" i="67"/>
  <c r="I21" i="70"/>
  <c r="G31" i="67"/>
  <c r="M39" i="67"/>
  <c r="S38" i="67"/>
  <c r="Q53" i="64"/>
  <c r="M44" i="72"/>
  <c r="Y53" i="70"/>
  <c r="S40" i="63"/>
  <c r="Q51" i="70"/>
  <c r="W57" i="71"/>
  <c r="Y56" i="69"/>
  <c r="K28" i="66"/>
  <c r="I53" i="71"/>
  <c r="Y26" i="72"/>
  <c r="O26" i="67"/>
  <c r="O20" i="72"/>
  <c r="M57" i="65"/>
  <c r="O18" i="66"/>
  <c r="I36" i="64"/>
  <c r="M60" i="70"/>
  <c r="G19" i="70"/>
  <c r="M57" i="69"/>
  <c r="M25" i="63"/>
  <c r="Q25" i="66"/>
  <c r="AB54" i="71"/>
  <c r="AD54" i="71" s="1"/>
  <c r="G57" i="66"/>
  <c r="I53" i="63"/>
  <c r="U24" i="63"/>
  <c r="K74" i="71"/>
  <c r="O28" i="65"/>
  <c r="U31" i="71"/>
  <c r="G28" i="68"/>
  <c r="I19" i="67"/>
  <c r="W75" i="64"/>
  <c r="Z40" i="65"/>
  <c r="AB40" i="65" s="1"/>
  <c r="W57" i="72"/>
  <c r="G55" i="68"/>
  <c r="Y38" i="65"/>
  <c r="O54" i="63"/>
  <c r="I31" i="67"/>
  <c r="W39" i="67"/>
  <c r="I54" i="68"/>
  <c r="K38" i="67"/>
  <c r="Q18" i="65"/>
  <c r="U48" i="64"/>
  <c r="AB54" i="72"/>
  <c r="AD54" i="72" s="1"/>
  <c r="Z57" i="63"/>
  <c r="AB57" i="63" s="1"/>
  <c r="AB55" i="71"/>
  <c r="AD55" i="71" s="1"/>
  <c r="K35" i="65"/>
  <c r="O39" i="71"/>
  <c r="I14" i="66"/>
  <c r="O32" i="65"/>
  <c r="M32" i="62"/>
  <c r="G44" i="72"/>
  <c r="S53" i="70"/>
  <c r="M51" i="70"/>
  <c r="I52" i="67"/>
  <c r="S57" i="71"/>
  <c r="Y53" i="71"/>
  <c r="Z26" i="67"/>
  <c r="AB26" i="67" s="1"/>
  <c r="K20" i="72"/>
  <c r="O26" i="65"/>
  <c r="K31" i="62"/>
  <c r="K22" i="68"/>
  <c r="K43" i="63"/>
  <c r="I18" i="66"/>
  <c r="Y16" i="65"/>
  <c r="Y29" i="62"/>
  <c r="M16" i="68"/>
  <c r="W14" i="66"/>
  <c r="AA38" i="71"/>
  <c r="Q32" i="65"/>
  <c r="Q52" i="71"/>
  <c r="Z22" i="62"/>
  <c r="AB22" i="62" s="1"/>
  <c r="Q32" i="62"/>
  <c r="K44" i="72"/>
  <c r="AB53" i="70"/>
  <c r="AD53" i="70" s="1"/>
  <c r="I40" i="63"/>
  <c r="AB51" i="70"/>
  <c r="AD51" i="70" s="1"/>
  <c r="Q52" i="67"/>
  <c r="Q57" i="71"/>
  <c r="G38" i="72"/>
  <c r="Z56" i="69"/>
  <c r="AB56" i="69" s="1"/>
  <c r="G28" i="66"/>
  <c r="K53" i="71"/>
  <c r="O26" i="72"/>
  <c r="S26" i="67"/>
  <c r="M20" i="72"/>
  <c r="O58" i="63"/>
  <c r="K26" i="65"/>
  <c r="G47" i="71"/>
  <c r="S31" i="62"/>
  <c r="S66" i="67"/>
  <c r="I27" i="71"/>
  <c r="G19" i="62"/>
  <c r="I56" i="63"/>
  <c r="Z16" i="65"/>
  <c r="AB16" i="65" s="1"/>
  <c r="M57" i="67"/>
  <c r="W35" i="64"/>
  <c r="G29" i="62"/>
  <c r="Y16" i="68"/>
  <c r="Y60" i="69"/>
  <c r="K37" i="64"/>
  <c r="U32" i="63"/>
  <c r="K19" i="70"/>
  <c r="S32" i="64"/>
  <c r="G16" i="67"/>
  <c r="I42" i="72"/>
  <c r="I57" i="69"/>
  <c r="M36" i="66"/>
  <c r="I25" i="66"/>
  <c r="S29" i="72"/>
  <c r="Q74" i="71"/>
  <c r="W29" i="70"/>
  <c r="W31" i="71"/>
  <c r="Q28" i="68"/>
  <c r="W38" i="63"/>
  <c r="K56" i="64"/>
  <c r="AA22" i="71"/>
  <c r="G35" i="70"/>
  <c r="Y23" i="69"/>
  <c r="I36" i="62"/>
  <c r="O44" i="69"/>
  <c r="S42" i="71"/>
  <c r="O16" i="63"/>
  <c r="Y57" i="72"/>
  <c r="K29" i="66"/>
  <c r="O47" i="68"/>
  <c r="O36" i="68"/>
  <c r="O27" i="64"/>
  <c r="M35" i="71"/>
  <c r="AB16" i="71"/>
  <c r="AD16" i="71" s="1"/>
  <c r="M43" i="64"/>
  <c r="W13" i="69"/>
  <c r="K20" i="64"/>
  <c r="I29" i="68"/>
  <c r="S54" i="64"/>
  <c r="W54" i="64"/>
  <c r="G54" i="64"/>
  <c r="Y54" i="64"/>
  <c r="O54" i="64"/>
  <c r="M54" i="64"/>
  <c r="G14" i="69"/>
  <c r="O14" i="69"/>
  <c r="U14" i="69"/>
  <c r="Q14" i="69"/>
  <c r="K14" i="69"/>
  <c r="M14" i="69"/>
  <c r="S14" i="69"/>
  <c r="K20" i="67"/>
  <c r="I20" i="67"/>
  <c r="Y20" i="67"/>
  <c r="U20" i="67"/>
  <c r="O20" i="67"/>
  <c r="G20" i="67"/>
  <c r="S75" i="65"/>
  <c r="I75" i="65"/>
  <c r="Y75" i="65"/>
  <c r="O75" i="65"/>
  <c r="Z75" i="65"/>
  <c r="AB75" i="65" s="1"/>
  <c r="M75" i="65"/>
  <c r="K75" i="65"/>
  <c r="Z52" i="69"/>
  <c r="AB52" i="69" s="1"/>
  <c r="O52" i="69"/>
  <c r="S52" i="69"/>
  <c r="I52" i="69"/>
  <c r="M52" i="69"/>
  <c r="K52" i="69"/>
  <c r="Y29" i="64"/>
  <c r="O29" i="64"/>
  <c r="I29" i="64"/>
  <c r="Q29" i="64"/>
  <c r="AA32" i="72"/>
  <c r="AB32" i="72"/>
  <c r="AD32" i="72" s="1"/>
  <c r="I32" i="72"/>
  <c r="O32" i="72"/>
  <c r="K32" i="72"/>
  <c r="G32" i="72"/>
  <c r="S32" i="72"/>
  <c r="U32" i="72"/>
  <c r="M32" i="72"/>
  <c r="W32" i="72"/>
  <c r="S16" i="72"/>
  <c r="W16" i="72"/>
  <c r="AA16" i="72"/>
  <c r="M16" i="72"/>
  <c r="U16" i="72"/>
  <c r="Y16" i="72"/>
  <c r="G16" i="72"/>
  <c r="I45" i="63"/>
  <c r="K45" i="63"/>
  <c r="W45" i="63"/>
  <c r="S45" i="63"/>
  <c r="M45" i="63"/>
  <c r="O45" i="63"/>
  <c r="Y45" i="63"/>
  <c r="Z45" i="63"/>
  <c r="AB45" i="63" s="1"/>
  <c r="U45" i="63"/>
  <c r="Q45" i="63"/>
  <c r="AB65" i="72"/>
  <c r="AD65" i="72" s="1"/>
  <c r="AA65" i="72"/>
  <c r="G65" i="72"/>
  <c r="M65" i="72"/>
  <c r="Y65" i="72"/>
  <c r="I65" i="72"/>
  <c r="Q65" i="72"/>
  <c r="O65" i="72"/>
  <c r="K65" i="72"/>
  <c r="S65" i="72"/>
  <c r="W65" i="72"/>
  <c r="Z14" i="63"/>
  <c r="AB14" i="63" s="1"/>
  <c r="Q14" i="63"/>
  <c r="Y14" i="63"/>
  <c r="U14" i="63"/>
  <c r="S14" i="63"/>
  <c r="O14" i="63"/>
  <c r="W14" i="63"/>
  <c r="M14" i="63"/>
  <c r="Q19" i="71"/>
  <c r="AB19" i="71"/>
  <c r="AD19" i="71" s="1"/>
  <c r="O19" i="71"/>
  <c r="Y19" i="71"/>
  <c r="AA19" i="71"/>
  <c r="K19" i="71"/>
  <c r="I19" i="71"/>
  <c r="S75" i="63"/>
  <c r="Y75" i="63"/>
  <c r="W75" i="63"/>
  <c r="Z75" i="63"/>
  <c r="AB75" i="63" s="1"/>
  <c r="I30" i="63"/>
  <c r="K30" i="63"/>
  <c r="W30" i="63"/>
  <c r="U30" i="63"/>
  <c r="Z30" i="63"/>
  <c r="AB30" i="63" s="1"/>
  <c r="Q30" i="63"/>
  <c r="O30" i="63"/>
  <c r="S30" i="63"/>
  <c r="Y30" i="63"/>
  <c r="M30" i="63"/>
  <c r="S35" i="69"/>
  <c r="M35" i="69"/>
  <c r="W35" i="69"/>
  <c r="U35" i="69"/>
  <c r="K35" i="69"/>
  <c r="I35" i="69"/>
  <c r="U24" i="72"/>
  <c r="Y47" i="69"/>
  <c r="O28" i="70"/>
  <c r="G53" i="62"/>
  <c r="I33" i="65"/>
  <c r="W33" i="65"/>
  <c r="G45" i="67"/>
  <c r="W29" i="64"/>
  <c r="M44" i="68"/>
  <c r="Q16" i="72"/>
  <c r="I25" i="68"/>
  <c r="W52" i="69"/>
  <c r="M20" i="67"/>
  <c r="G75" i="65"/>
  <c r="K14" i="63"/>
  <c r="Z66" i="62"/>
  <c r="AB66" i="62" s="1"/>
  <c r="S66" i="62"/>
  <c r="O66" i="62"/>
  <c r="I66" i="62"/>
  <c r="Q53" i="68"/>
  <c r="Y53" i="68"/>
  <c r="Z53" i="68"/>
  <c r="AB53" i="68" s="1"/>
  <c r="S45" i="62"/>
  <c r="G45" i="62"/>
  <c r="K45" i="62"/>
  <c r="Y45" i="62"/>
  <c r="U45" i="62"/>
  <c r="I45" i="62"/>
  <c r="S39" i="68"/>
  <c r="Z39" i="68"/>
  <c r="AB39" i="68" s="1"/>
  <c r="Y39" i="68"/>
  <c r="G39" i="68"/>
  <c r="I39" i="68"/>
  <c r="Q39" i="68"/>
  <c r="W39" i="68"/>
  <c r="K39" i="68"/>
  <c r="U39" i="68"/>
  <c r="I13" i="63"/>
  <c r="S13" i="63"/>
  <c r="Z13" i="63"/>
  <c r="AB13" i="63" s="1"/>
  <c r="G13" i="63"/>
  <c r="G80" i="63" s="1"/>
  <c r="M13" i="63"/>
  <c r="U13" i="63"/>
  <c r="W21" i="62"/>
  <c r="O21" i="62"/>
  <c r="M21" i="62"/>
  <c r="G51" i="71"/>
  <c r="I51" i="71"/>
  <c r="Q51" i="71"/>
  <c r="K51" i="71"/>
  <c r="AA51" i="71"/>
  <c r="M51" i="71"/>
  <c r="W51" i="71"/>
  <c r="S51" i="71"/>
  <c r="S28" i="64"/>
  <c r="Q28" i="64"/>
  <c r="U28" i="64"/>
  <c r="K28" i="64"/>
  <c r="W28" i="64"/>
  <c r="M28" i="64"/>
  <c r="I28" i="64"/>
  <c r="Z28" i="64"/>
  <c r="AB28" i="64" s="1"/>
  <c r="Y28" i="64"/>
  <c r="O28" i="64"/>
  <c r="O15" i="69"/>
  <c r="K15" i="69"/>
  <c r="U15" i="69"/>
  <c r="Z15" i="69"/>
  <c r="AB15" i="69" s="1"/>
  <c r="Y15" i="69"/>
  <c r="I15" i="69"/>
  <c r="W15" i="69"/>
  <c r="U19" i="72"/>
  <c r="Y19" i="72"/>
  <c r="AB19" i="72"/>
  <c r="AD19" i="72" s="1"/>
  <c r="W19" i="72"/>
  <c r="S19" i="72"/>
  <c r="K19" i="72"/>
  <c r="Q19" i="72"/>
  <c r="M19" i="72"/>
  <c r="G19" i="72"/>
  <c r="AA19" i="72"/>
  <c r="O19" i="72"/>
  <c r="I19" i="72"/>
  <c r="O37" i="65"/>
  <c r="W37" i="65"/>
  <c r="M37" i="65"/>
  <c r="Z37" i="65"/>
  <c r="AB37" i="65" s="1"/>
  <c r="U37" i="65"/>
  <c r="S37" i="65"/>
  <c r="G14" i="70"/>
  <c r="AA14" i="70"/>
  <c r="S14" i="70"/>
  <c r="Q14" i="70"/>
  <c r="M61" i="62"/>
  <c r="Y61" i="62"/>
  <c r="Z61" i="62"/>
  <c r="AB61" i="62" s="1"/>
  <c r="G61" i="62"/>
  <c r="Q61" i="62"/>
  <c r="I61" i="62"/>
  <c r="O36" i="63"/>
  <c r="Z36" i="63"/>
  <c r="AB36" i="63" s="1"/>
  <c r="M36" i="63"/>
  <c r="K36" i="63"/>
  <c r="I36" i="63"/>
  <c r="G24" i="65"/>
  <c r="S24" i="65"/>
  <c r="I24" i="65"/>
  <c r="U24" i="65"/>
  <c r="K24" i="65"/>
  <c r="W24" i="65"/>
  <c r="O24" i="65"/>
  <c r="Y24" i="65"/>
  <c r="M24" i="65"/>
  <c r="Y24" i="71"/>
  <c r="K24" i="71"/>
  <c r="W24" i="71"/>
  <c r="G47" i="69"/>
  <c r="S29" i="63"/>
  <c r="K28" i="70"/>
  <c r="W24" i="72"/>
  <c r="AA24" i="72"/>
  <c r="W47" i="69"/>
  <c r="Q47" i="69"/>
  <c r="Q29" i="63"/>
  <c r="AB28" i="70"/>
  <c r="AD28" i="70" s="1"/>
  <c r="Q28" i="70"/>
  <c r="Y53" i="62"/>
  <c r="U33" i="65"/>
  <c r="AB14" i="70"/>
  <c r="AD14" i="70" s="1"/>
  <c r="G29" i="64"/>
  <c r="Q21" i="62"/>
  <c r="Q24" i="71"/>
  <c r="O53" i="68"/>
  <c r="AB16" i="72"/>
  <c r="AD16" i="72" s="1"/>
  <c r="G37" i="65"/>
  <c r="G15" i="69"/>
  <c r="S61" i="62"/>
  <c r="Q13" i="63"/>
  <c r="Y52" i="69"/>
  <c r="W20" i="67"/>
  <c r="W75" i="65"/>
  <c r="I14" i="63"/>
  <c r="Q36" i="63"/>
  <c r="Z22" i="66"/>
  <c r="AB22" i="66" s="1"/>
  <c r="U22" i="66"/>
  <c r="Q22" i="66"/>
  <c r="S22" i="66"/>
  <c r="W45" i="67"/>
  <c r="M45" i="67"/>
  <c r="U45" i="67"/>
  <c r="O45" i="67"/>
  <c r="Z45" i="67"/>
  <c r="AB45" i="67" s="1"/>
  <c r="O31" i="72"/>
  <c r="S31" i="72"/>
  <c r="AA31" i="72"/>
  <c r="W31" i="72"/>
  <c r="AB31" i="72"/>
  <c r="AD31" i="72" s="1"/>
  <c r="I31" i="72"/>
  <c r="M31" i="72"/>
  <c r="Y31" i="72"/>
  <c r="Q31" i="72"/>
  <c r="G31" i="72"/>
  <c r="I23" i="66"/>
  <c r="W23" i="66"/>
  <c r="Y23" i="66"/>
  <c r="G23" i="66"/>
  <c r="Q23" i="66"/>
  <c r="Z23" i="66"/>
  <c r="AB23" i="66" s="1"/>
  <c r="K23" i="66"/>
  <c r="K57" i="64"/>
  <c r="O57" i="64"/>
  <c r="G57" i="64"/>
  <c r="W57" i="64"/>
  <c r="I57" i="64"/>
  <c r="Q57" i="64"/>
  <c r="Y57" i="64"/>
  <c r="M57" i="64"/>
  <c r="Y25" i="68"/>
  <c r="U25" i="68"/>
  <c r="K25" i="68"/>
  <c r="O25" i="68"/>
  <c r="W25" i="68"/>
  <c r="Q25" i="68"/>
  <c r="G53" i="65"/>
  <c r="O53" i="65"/>
  <c r="Q53" i="65"/>
  <c r="W53" i="65"/>
  <c r="M53" i="65"/>
  <c r="K53" i="65"/>
  <c r="Z53" i="65"/>
  <c r="AB53" i="65" s="1"/>
  <c r="M18" i="67"/>
  <c r="I18" i="67"/>
  <c r="K18" i="67"/>
  <c r="S18" i="67"/>
  <c r="Y18" i="67"/>
  <c r="W18" i="67"/>
  <c r="U18" i="67"/>
  <c r="Z18" i="67"/>
  <c r="AB18" i="67" s="1"/>
  <c r="O18" i="67"/>
  <c r="Q18" i="67"/>
  <c r="G18" i="67"/>
  <c r="S44" i="68"/>
  <c r="Z44" i="68"/>
  <c r="AB44" i="68" s="1"/>
  <c r="Q44" i="68"/>
  <c r="U44" i="68"/>
  <c r="G44" i="68"/>
  <c r="W44" i="68"/>
  <c r="W21" i="65"/>
  <c r="M21" i="65"/>
  <c r="G21" i="65"/>
  <c r="I21" i="65"/>
  <c r="Y21" i="65"/>
  <c r="K21" i="65"/>
  <c r="S21" i="65"/>
  <c r="O21" i="65"/>
  <c r="G19" i="66"/>
  <c r="K19" i="66"/>
  <c r="I19" i="66"/>
  <c r="U19" i="66"/>
  <c r="Q19" i="66"/>
  <c r="S19" i="66"/>
  <c r="M19" i="66"/>
  <c r="Z19" i="66"/>
  <c r="AB19" i="66" s="1"/>
  <c r="O19" i="66"/>
  <c r="O19" i="63"/>
  <c r="K19" i="63"/>
  <c r="S19" i="63"/>
  <c r="Y19" i="63"/>
  <c r="M19" i="63"/>
  <c r="W19" i="63"/>
  <c r="U19" i="63"/>
  <c r="Z19" i="63"/>
  <c r="AB19" i="63" s="1"/>
  <c r="I19" i="63"/>
  <c r="Q19" i="63"/>
  <c r="W53" i="69"/>
  <c r="M53" i="69"/>
  <c r="I53" i="69"/>
  <c r="G53" i="69"/>
  <c r="Z53" i="69"/>
  <c r="AB53" i="69" s="1"/>
  <c r="Q53" i="69"/>
  <c r="Y53" i="69"/>
  <c r="O53" i="69"/>
  <c r="K53" i="69"/>
  <c r="AB24" i="72"/>
  <c r="AD24" i="72" s="1"/>
  <c r="K24" i="72"/>
  <c r="U14" i="70"/>
  <c r="S29" i="64"/>
  <c r="G21" i="62"/>
  <c r="Y22" i="66"/>
  <c r="S24" i="71"/>
  <c r="Q66" i="62"/>
  <c r="Q75" i="63"/>
  <c r="M53" i="68"/>
  <c r="I54" i="64"/>
  <c r="AB51" i="71"/>
  <c r="AD51" i="71" s="1"/>
  <c r="O44" i="68"/>
  <c r="I16" i="72"/>
  <c r="K37" i="65"/>
  <c r="Q15" i="69"/>
  <c r="W61" i="62"/>
  <c r="M23" i="66"/>
  <c r="O13" i="63"/>
  <c r="Q52" i="69"/>
  <c r="Z20" i="67"/>
  <c r="AB20" i="67" s="1"/>
  <c r="Y14" i="69"/>
  <c r="Q21" i="65"/>
  <c r="Y32" i="72"/>
  <c r="AD13" i="70"/>
  <c r="M81" i="62" l="1"/>
  <c r="K81" i="67"/>
  <c r="I85" i="71"/>
  <c r="M81" i="66"/>
  <c r="S81" i="66"/>
  <c r="W79" i="62"/>
  <c r="W81" i="62" s="1"/>
  <c r="Y84" i="72"/>
  <c r="M85" i="71"/>
  <c r="K81" i="65"/>
  <c r="I85" i="70"/>
  <c r="O81" i="67"/>
  <c r="M81" i="67"/>
  <c r="Q83" i="68"/>
  <c r="G81" i="65"/>
  <c r="K85" i="70"/>
  <c r="W84" i="69"/>
  <c r="S80" i="63"/>
  <c r="U84" i="72"/>
  <c r="M84" i="69"/>
  <c r="G81" i="62"/>
  <c r="AA85" i="71"/>
  <c r="W79" i="66"/>
  <c r="W81" i="66" s="1"/>
  <c r="W83" i="68"/>
  <c r="I81" i="62"/>
  <c r="K83" i="68"/>
  <c r="K80" i="64"/>
  <c r="W78" i="64"/>
  <c r="W80" i="64" s="1"/>
  <c r="O84" i="72"/>
  <c r="K81" i="66"/>
  <c r="K81" i="62"/>
  <c r="S85" i="70"/>
  <c r="G85" i="71"/>
  <c r="I84" i="69"/>
  <c r="U78" i="63"/>
  <c r="U80" i="63" s="1"/>
  <c r="Q81" i="67"/>
  <c r="Q81" i="65"/>
  <c r="O85" i="71"/>
  <c r="W84" i="72"/>
  <c r="Q81" i="66"/>
  <c r="Q84" i="69"/>
  <c r="K80" i="63"/>
  <c r="Q80" i="63"/>
  <c r="U84" i="69"/>
  <c r="I81" i="67"/>
  <c r="G83" i="68"/>
  <c r="W79" i="65"/>
  <c r="W81" i="65" s="1"/>
  <c r="AA85" i="70"/>
  <c r="K85" i="71"/>
  <c r="Z81" i="63"/>
  <c r="AB81" i="63" s="1"/>
  <c r="Q81" i="62"/>
  <c r="I83" i="68"/>
  <c r="M81" i="65"/>
  <c r="I81" i="66"/>
  <c r="S81" i="67"/>
  <c r="M80" i="63"/>
  <c r="U79" i="65"/>
  <c r="U81" i="65" s="1"/>
  <c r="AA84" i="72"/>
  <c r="O84" i="69"/>
  <c r="Q80" i="64"/>
  <c r="Y85" i="71"/>
  <c r="I80" i="64"/>
  <c r="M83" i="68"/>
  <c r="I84" i="72"/>
  <c r="G80" i="64"/>
  <c r="U79" i="67"/>
  <c r="U81" i="67" s="1"/>
  <c r="Y81" i="62"/>
  <c r="Y80" i="63"/>
  <c r="Y81" i="66"/>
  <c r="U79" i="66"/>
  <c r="U81" i="66" s="1"/>
  <c r="Y84" i="69"/>
  <c r="W85" i="70"/>
  <c r="S84" i="72"/>
  <c r="W78" i="63"/>
  <c r="W80" i="63" s="1"/>
  <c r="Z81" i="64"/>
  <c r="AB81" i="64" s="1"/>
  <c r="O80" i="63"/>
  <c r="U85" i="70"/>
  <c r="S81" i="65"/>
  <c r="Q84" i="72"/>
  <c r="I80" i="63"/>
  <c r="G81" i="67"/>
  <c r="Y81" i="65"/>
  <c r="Y85" i="70"/>
  <c r="S83" i="68"/>
  <c r="O85" i="70"/>
  <c r="O83" i="68"/>
  <c r="U83" i="68"/>
  <c r="O81" i="66"/>
  <c r="U79" i="62"/>
  <c r="U81" i="62" s="1"/>
  <c r="G84" i="69"/>
  <c r="Y81" i="67"/>
  <c r="I81" i="65"/>
  <c r="S84" i="69"/>
  <c r="S85" i="71"/>
  <c r="W85" i="71"/>
  <c r="S80" i="64"/>
  <c r="W79" i="67"/>
  <c r="W81" i="67" s="1"/>
  <c r="G84" i="72"/>
  <c r="G85" i="70"/>
  <c r="O81" i="62"/>
  <c r="K84" i="69"/>
  <c r="Q85" i="70"/>
  <c r="M84" i="72"/>
  <c r="O80" i="64"/>
  <c r="O81" i="65"/>
  <c r="U78" i="64"/>
  <c r="U80" i="64" s="1"/>
  <c r="M85" i="70"/>
  <c r="Y83" i="68"/>
  <c r="S81" i="62"/>
  <c r="U85" i="71"/>
  <c r="Q85" i="71"/>
  <c r="M80" i="64"/>
  <c r="K84" i="72"/>
  <c r="Y80" i="64"/>
  <c r="G81" i="66"/>
  <c r="Z82" i="62"/>
  <c r="AB82" i="62" s="1"/>
  <c r="Z82" i="67"/>
  <c r="AB82" i="67" s="1"/>
  <c r="AB85" i="72"/>
  <c r="AB86" i="70"/>
  <c r="AD86" i="70" s="1"/>
  <c r="Z85" i="69"/>
  <c r="Z84" i="68"/>
  <c r="AB84" i="68" s="1"/>
  <c r="Z82" i="65"/>
  <c r="AB82" i="65" s="1"/>
  <c r="Z82" i="66"/>
  <c r="AB82" i="66" s="1"/>
  <c r="AB86" i="71"/>
  <c r="AD86" i="71" s="1"/>
  <c r="Z81" i="62" l="1"/>
  <c r="Z84" i="69"/>
  <c r="Z81" i="65"/>
  <c r="AB85" i="71"/>
  <c r="Z81" i="67"/>
  <c r="AB85" i="70"/>
  <c r="Z80" i="64"/>
  <c r="Z83" i="68"/>
  <c r="Z86" i="68" s="1"/>
  <c r="Z80" i="63"/>
  <c r="AB84" i="72"/>
  <c r="Z81" i="66"/>
  <c r="C4" i="15"/>
  <c r="C6" i="15"/>
  <c r="B75" i="48" l="1"/>
  <c r="Z92" i="48"/>
  <c r="X78" i="48"/>
  <c r="V78" i="48"/>
  <c r="T78" i="48"/>
  <c r="H78" i="48"/>
  <c r="Y77" i="48"/>
  <c r="W77" i="48"/>
  <c r="U77" i="48"/>
  <c r="I77" i="48"/>
  <c r="Y76" i="48"/>
  <c r="W76" i="48"/>
  <c r="I76" i="48"/>
  <c r="Y74" i="48"/>
  <c r="W74" i="48"/>
  <c r="I74" i="48"/>
  <c r="Y73" i="48"/>
  <c r="W73" i="48"/>
  <c r="I73" i="48"/>
  <c r="Y72" i="48"/>
  <c r="W72" i="48"/>
  <c r="I72" i="48"/>
  <c r="Y71" i="48"/>
  <c r="W71" i="48"/>
  <c r="I71" i="48"/>
  <c r="Y70" i="48"/>
  <c r="W70" i="48"/>
  <c r="I70" i="48"/>
  <c r="Y69" i="48"/>
  <c r="W69" i="48"/>
  <c r="I69" i="48"/>
  <c r="Y68" i="48"/>
  <c r="W68" i="48"/>
  <c r="I68" i="48"/>
  <c r="Y67" i="48"/>
  <c r="W67" i="48"/>
  <c r="I67" i="48"/>
  <c r="B66" i="48"/>
  <c r="Y65" i="48"/>
  <c r="W65" i="48"/>
  <c r="I65" i="48"/>
  <c r="Y64" i="48"/>
  <c r="W64" i="48"/>
  <c r="I64" i="48"/>
  <c r="Y63" i="48"/>
  <c r="W63" i="48"/>
  <c r="I63" i="48"/>
  <c r="Y62" i="48"/>
  <c r="W62" i="48"/>
  <c r="I62" i="48"/>
  <c r="B61" i="48"/>
  <c r="B58" i="48"/>
  <c r="B56" i="48"/>
  <c r="B55" i="48"/>
  <c r="B54" i="48"/>
  <c r="B53" i="48"/>
  <c r="B52" i="48"/>
  <c r="Y51" i="48"/>
  <c r="I51" i="48"/>
  <c r="Y50" i="48"/>
  <c r="W50" i="48"/>
  <c r="U50" i="48"/>
  <c r="I50" i="48"/>
  <c r="Y49" i="48"/>
  <c r="W49" i="48"/>
  <c r="U49" i="48"/>
  <c r="I49" i="48"/>
  <c r="B48" i="48"/>
  <c r="Y47" i="48"/>
  <c r="W47" i="48"/>
  <c r="U47" i="48"/>
  <c r="I47" i="48"/>
  <c r="Y46" i="48"/>
  <c r="W46" i="48"/>
  <c r="U46" i="48"/>
  <c r="I46" i="48"/>
  <c r="B45" i="48"/>
  <c r="Y44" i="48"/>
  <c r="W44" i="48"/>
  <c r="U44" i="48"/>
  <c r="I44" i="48"/>
  <c r="B43" i="48"/>
  <c r="Y42" i="48"/>
  <c r="I42" i="48"/>
  <c r="B40" i="48"/>
  <c r="B39" i="48"/>
  <c r="B38" i="48"/>
  <c r="B37" i="48"/>
  <c r="B35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6" i="48"/>
  <c r="B15" i="48"/>
  <c r="B14" i="48"/>
  <c r="B13" i="48"/>
  <c r="C12" i="48"/>
  <c r="C11" i="48" s="1"/>
  <c r="D11" i="48"/>
  <c r="D34" i="48" s="1"/>
  <c r="G34" i="48" s="1"/>
  <c r="B6" i="48"/>
  <c r="B4" i="48"/>
  <c r="M79" i="2"/>
  <c r="M73" i="2"/>
  <c r="M72" i="2"/>
  <c r="M68" i="2"/>
  <c r="AG33" i="15"/>
  <c r="M62" i="2"/>
  <c r="M60" i="2"/>
  <c r="M61" i="2"/>
  <c r="M63" i="2"/>
  <c r="M64" i="2"/>
  <c r="M65" i="2"/>
  <c r="M97" i="2"/>
  <c r="M133" i="2"/>
  <c r="M121" i="2"/>
  <c r="M171" i="2"/>
  <c r="M170" i="2"/>
  <c r="M169" i="2"/>
  <c r="M168" i="2"/>
  <c r="M167" i="2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Q34" i="48" l="1"/>
  <c r="M34" i="48"/>
  <c r="E78" i="48"/>
  <c r="S34" i="48"/>
  <c r="K34" i="48"/>
  <c r="O34" i="48"/>
  <c r="Z34" i="48"/>
  <c r="AB34" i="48" s="1"/>
  <c r="D17" i="48"/>
  <c r="G17" i="48" s="1"/>
  <c r="I34" i="48"/>
  <c r="Y34" i="48"/>
  <c r="W34" i="48"/>
  <c r="U34" i="48"/>
  <c r="D60" i="48"/>
  <c r="G60" i="48" s="1"/>
  <c r="D41" i="48"/>
  <c r="G41" i="48" s="1"/>
  <c r="D59" i="48"/>
  <c r="G59" i="48" s="1"/>
  <c r="C32" i="48"/>
  <c r="C39" i="48"/>
  <c r="C25" i="48"/>
  <c r="C54" i="48"/>
  <c r="C56" i="48"/>
  <c r="C33" i="48"/>
  <c r="C27" i="48"/>
  <c r="C22" i="48"/>
  <c r="C30" i="48"/>
  <c r="C40" i="48"/>
  <c r="C21" i="48"/>
  <c r="C36" i="48"/>
  <c r="C18" i="48"/>
  <c r="C35" i="48"/>
  <c r="C24" i="48"/>
  <c r="C52" i="48"/>
  <c r="C48" i="48"/>
  <c r="C61" i="48"/>
  <c r="C38" i="48"/>
  <c r="C53" i="48"/>
  <c r="C31" i="48"/>
  <c r="C16" i="48"/>
  <c r="C29" i="48"/>
  <c r="C26" i="48"/>
  <c r="C19" i="48"/>
  <c r="C37" i="48"/>
  <c r="C13" i="48"/>
  <c r="C75" i="48"/>
  <c r="C55" i="48"/>
  <c r="C58" i="48"/>
  <c r="C43" i="48"/>
  <c r="C66" i="48"/>
  <c r="C20" i="48"/>
  <c r="C28" i="48"/>
  <c r="C15" i="48"/>
  <c r="C45" i="48"/>
  <c r="C57" i="48"/>
  <c r="C14" i="48"/>
  <c r="M59" i="48" l="1"/>
  <c r="Q59" i="48"/>
  <c r="S41" i="48"/>
  <c r="M41" i="48"/>
  <c r="Q41" i="48"/>
  <c r="M60" i="48"/>
  <c r="Q60" i="48"/>
  <c r="Q17" i="48"/>
  <c r="M17" i="48"/>
  <c r="S60" i="48"/>
  <c r="S59" i="48"/>
  <c r="S17" i="48"/>
  <c r="K41" i="48"/>
  <c r="O41" i="48"/>
  <c r="K60" i="48"/>
  <c r="O60" i="48"/>
  <c r="K59" i="48"/>
  <c r="O59" i="48"/>
  <c r="K17" i="48"/>
  <c r="O17" i="48"/>
  <c r="Z17" i="48"/>
  <c r="AB17" i="48" s="1"/>
  <c r="Z60" i="48"/>
  <c r="AB60" i="48" s="1"/>
  <c r="Z59" i="48"/>
  <c r="AB59" i="48" s="1"/>
  <c r="Z41" i="48"/>
  <c r="AB41" i="48" s="1"/>
  <c r="I17" i="48"/>
  <c r="W17" i="48"/>
  <c r="Y17" i="48"/>
  <c r="U17" i="48"/>
  <c r="I60" i="48"/>
  <c r="Y60" i="48"/>
  <c r="W60" i="48"/>
  <c r="Y59" i="48"/>
  <c r="I59" i="48"/>
  <c r="W59" i="48"/>
  <c r="U41" i="48"/>
  <c r="W41" i="48"/>
  <c r="I41" i="48"/>
  <c r="Y41" i="48"/>
  <c r="D15" i="48"/>
  <c r="G15" i="48" s="1"/>
  <c r="D66" i="48"/>
  <c r="G66" i="48" s="1"/>
  <c r="D23" i="48"/>
  <c r="G23" i="48" s="1"/>
  <c r="D52" i="48"/>
  <c r="G52" i="48" s="1"/>
  <c r="D14" i="48"/>
  <c r="G14" i="48" s="1"/>
  <c r="D54" i="48"/>
  <c r="G54" i="48" s="1"/>
  <c r="D56" i="48"/>
  <c r="G56" i="48" s="1"/>
  <c r="D20" i="48"/>
  <c r="G20" i="48" s="1"/>
  <c r="D30" i="48"/>
  <c r="G30" i="48" s="1"/>
  <c r="D26" i="48"/>
  <c r="G26" i="48" s="1"/>
  <c r="D24" i="48"/>
  <c r="G24" i="48" s="1"/>
  <c r="D38" i="48"/>
  <c r="G38" i="48" s="1"/>
  <c r="D13" i="48"/>
  <c r="Z13" i="48" s="1"/>
  <c r="D39" i="48"/>
  <c r="D28" i="48"/>
  <c r="G28" i="48" s="1"/>
  <c r="D58" i="48"/>
  <c r="G58" i="48" s="1"/>
  <c r="D43" i="48"/>
  <c r="G43" i="48" s="1"/>
  <c r="D53" i="48"/>
  <c r="G53" i="48" s="1"/>
  <c r="D75" i="48"/>
  <c r="G75" i="48" s="1"/>
  <c r="D48" i="48"/>
  <c r="G48" i="48" s="1"/>
  <c r="D25" i="48"/>
  <c r="G25" i="48" s="1"/>
  <c r="D35" i="48"/>
  <c r="G35" i="48" s="1"/>
  <c r="D27" i="48"/>
  <c r="G27" i="48" s="1"/>
  <c r="D33" i="48"/>
  <c r="G33" i="48" s="1"/>
  <c r="D45" i="48"/>
  <c r="G45" i="48" s="1"/>
  <c r="D18" i="48"/>
  <c r="G18" i="48" s="1"/>
  <c r="D19" i="48"/>
  <c r="G19" i="48" s="1"/>
  <c r="D31" i="48"/>
  <c r="G31" i="48" s="1"/>
  <c r="D40" i="48"/>
  <c r="D16" i="48"/>
  <c r="G16" i="48" s="1"/>
  <c r="D36" i="48"/>
  <c r="G36" i="48" s="1"/>
  <c r="D21" i="48"/>
  <c r="G21" i="48" s="1"/>
  <c r="D57" i="48"/>
  <c r="G57" i="48" s="1"/>
  <c r="D37" i="48"/>
  <c r="G37" i="48" s="1"/>
  <c r="D61" i="48"/>
  <c r="G61" i="48" s="1"/>
  <c r="D29" i="48"/>
  <c r="G29" i="48" s="1"/>
  <c r="D55" i="48"/>
  <c r="G55" i="48" s="1"/>
  <c r="D22" i="48"/>
  <c r="G22" i="48" s="1"/>
  <c r="D32" i="48"/>
  <c r="G32" i="48" s="1"/>
  <c r="Q40" i="48" l="1"/>
  <c r="G40" i="48"/>
  <c r="Q39" i="48"/>
  <c r="G39" i="48"/>
  <c r="U13" i="48"/>
  <c r="M29" i="48"/>
  <c r="Q29" i="48"/>
  <c r="M21" i="48"/>
  <c r="Q21" i="48"/>
  <c r="M27" i="48"/>
  <c r="Q27" i="48"/>
  <c r="M30" i="48"/>
  <c r="Q30" i="48"/>
  <c r="M54" i="48"/>
  <c r="Q54" i="48"/>
  <c r="M52" i="48"/>
  <c r="Q52" i="48"/>
  <c r="M55" i="48"/>
  <c r="Q55" i="48"/>
  <c r="M36" i="48"/>
  <c r="Q36" i="48"/>
  <c r="M31" i="48"/>
  <c r="Q31" i="48"/>
  <c r="M35" i="48"/>
  <c r="Q35" i="48"/>
  <c r="M48" i="48"/>
  <c r="Q48" i="48"/>
  <c r="M75" i="48"/>
  <c r="Q75" i="48"/>
  <c r="M20" i="48"/>
  <c r="Q20" i="48"/>
  <c r="M14" i="48"/>
  <c r="Q14" i="48"/>
  <c r="M32" i="48"/>
  <c r="Q32" i="48"/>
  <c r="M37" i="48"/>
  <c r="Q37" i="48"/>
  <c r="M19" i="48"/>
  <c r="Q19" i="48"/>
  <c r="M45" i="48"/>
  <c r="Q45" i="48"/>
  <c r="M25" i="48"/>
  <c r="Q25" i="48"/>
  <c r="M53" i="48"/>
  <c r="Q53" i="48"/>
  <c r="M58" i="48"/>
  <c r="Q58" i="48"/>
  <c r="M38" i="48"/>
  <c r="Q38" i="48"/>
  <c r="M24" i="48"/>
  <c r="Q24" i="48"/>
  <c r="M26" i="48"/>
  <c r="Q26" i="48"/>
  <c r="M23" i="48"/>
  <c r="Q23" i="48"/>
  <c r="M22" i="48"/>
  <c r="Q22" i="48"/>
  <c r="M61" i="48"/>
  <c r="Q61" i="48"/>
  <c r="M57" i="48"/>
  <c r="Q57" i="48"/>
  <c r="M16" i="48"/>
  <c r="Q16" i="48"/>
  <c r="M18" i="48"/>
  <c r="Q18" i="48"/>
  <c r="M33" i="48"/>
  <c r="Q33" i="48"/>
  <c r="M43" i="48"/>
  <c r="Q43" i="48"/>
  <c r="M28" i="48"/>
  <c r="Q28" i="48"/>
  <c r="M56" i="48"/>
  <c r="Q56" i="48"/>
  <c r="M66" i="48"/>
  <c r="Q66" i="48"/>
  <c r="M15" i="48"/>
  <c r="Q15" i="48"/>
  <c r="M13" i="48"/>
  <c r="Q13" i="48"/>
  <c r="S40" i="48"/>
  <c r="M40" i="48"/>
  <c r="S39" i="48"/>
  <c r="M39" i="48"/>
  <c r="K13" i="48"/>
  <c r="I13" i="48"/>
  <c r="S13" i="48"/>
  <c r="S61" i="48"/>
  <c r="S16" i="48"/>
  <c r="S18" i="48"/>
  <c r="S33" i="48"/>
  <c r="S28" i="48"/>
  <c r="S15" i="48"/>
  <c r="S27" i="48"/>
  <c r="S30" i="48"/>
  <c r="S54" i="48"/>
  <c r="S52" i="48"/>
  <c r="S55" i="48"/>
  <c r="S36" i="48"/>
  <c r="S31" i="48"/>
  <c r="S35" i="48"/>
  <c r="S48" i="48"/>
  <c r="S75" i="48"/>
  <c r="S20" i="48"/>
  <c r="S14" i="48"/>
  <c r="S22" i="48"/>
  <c r="S57" i="48"/>
  <c r="S43" i="48"/>
  <c r="S56" i="48"/>
  <c r="S66" i="48"/>
  <c r="S21" i="48"/>
  <c r="S32" i="48"/>
  <c r="S29" i="48"/>
  <c r="S37" i="48"/>
  <c r="S19" i="48"/>
  <c r="S45" i="48"/>
  <c r="S25" i="48"/>
  <c r="S53" i="48"/>
  <c r="S58" i="48"/>
  <c r="S38" i="48"/>
  <c r="S24" i="48"/>
  <c r="S26" i="48"/>
  <c r="S23" i="48"/>
  <c r="K29" i="48"/>
  <c r="O29" i="48"/>
  <c r="K19" i="48"/>
  <c r="O19" i="48"/>
  <c r="K25" i="48"/>
  <c r="O25" i="48"/>
  <c r="K53" i="48"/>
  <c r="O53" i="48"/>
  <c r="K24" i="48"/>
  <c r="O24" i="48"/>
  <c r="K22" i="48"/>
  <c r="O22" i="48"/>
  <c r="K57" i="48"/>
  <c r="O57" i="48"/>
  <c r="K43" i="48"/>
  <c r="O43" i="48"/>
  <c r="K39" i="48"/>
  <c r="O39" i="48"/>
  <c r="K15" i="48"/>
  <c r="O15" i="48"/>
  <c r="K21" i="48"/>
  <c r="O21" i="48"/>
  <c r="K40" i="48"/>
  <c r="O40" i="48"/>
  <c r="K27" i="48"/>
  <c r="O27" i="48"/>
  <c r="O13" i="48"/>
  <c r="K30" i="48"/>
  <c r="O30" i="48"/>
  <c r="K54" i="48"/>
  <c r="O54" i="48"/>
  <c r="K52" i="48"/>
  <c r="O52" i="48"/>
  <c r="K32" i="48"/>
  <c r="O32" i="48"/>
  <c r="K37" i="48"/>
  <c r="O37" i="48"/>
  <c r="K45" i="48"/>
  <c r="O45" i="48"/>
  <c r="K58" i="48"/>
  <c r="O58" i="48"/>
  <c r="K38" i="48"/>
  <c r="O38" i="48"/>
  <c r="K26" i="48"/>
  <c r="O26" i="48"/>
  <c r="K23" i="48"/>
  <c r="O23" i="48"/>
  <c r="K61" i="48"/>
  <c r="O61" i="48"/>
  <c r="K16" i="48"/>
  <c r="O16" i="48"/>
  <c r="K18" i="48"/>
  <c r="O18" i="48"/>
  <c r="K33" i="48"/>
  <c r="O33" i="48"/>
  <c r="K28" i="48"/>
  <c r="O28" i="48"/>
  <c r="K56" i="48"/>
  <c r="O56" i="48"/>
  <c r="K66" i="48"/>
  <c r="O66" i="48"/>
  <c r="K55" i="48"/>
  <c r="O55" i="48"/>
  <c r="K36" i="48"/>
  <c r="O36" i="48"/>
  <c r="K31" i="48"/>
  <c r="O31" i="48"/>
  <c r="K35" i="48"/>
  <c r="O35" i="48"/>
  <c r="K48" i="48"/>
  <c r="O48" i="48"/>
  <c r="K75" i="48"/>
  <c r="O75" i="48"/>
  <c r="K20" i="48"/>
  <c r="O20" i="48"/>
  <c r="K14" i="48"/>
  <c r="O14" i="48"/>
  <c r="Z16" i="48"/>
  <c r="AB16" i="48" s="1"/>
  <c r="Z52" i="48"/>
  <c r="AB52" i="48" s="1"/>
  <c r="Z55" i="48"/>
  <c r="AB55" i="48" s="1"/>
  <c r="Z36" i="48"/>
  <c r="AB36" i="48" s="1"/>
  <c r="Z31" i="48"/>
  <c r="AB31" i="48" s="1"/>
  <c r="Z35" i="48"/>
  <c r="AB35" i="48" s="1"/>
  <c r="Z75" i="48"/>
  <c r="AB75" i="48" s="1"/>
  <c r="Z14" i="48"/>
  <c r="AB14" i="48" s="1"/>
  <c r="Z29" i="48"/>
  <c r="AB29" i="48" s="1"/>
  <c r="Z19" i="48"/>
  <c r="AB19" i="48" s="1"/>
  <c r="Z25" i="48"/>
  <c r="AB25" i="48" s="1"/>
  <c r="Z53" i="48"/>
  <c r="AB53" i="48" s="1"/>
  <c r="Z24" i="48"/>
  <c r="AB24" i="48" s="1"/>
  <c r="Z37" i="48"/>
  <c r="AB37" i="48" s="1"/>
  <c r="Z45" i="48"/>
  <c r="AB45" i="48" s="1"/>
  <c r="Z58" i="48"/>
  <c r="AB58" i="48" s="1"/>
  <c r="Z38" i="48"/>
  <c r="AB38" i="48" s="1"/>
  <c r="Z26" i="48"/>
  <c r="AB26" i="48" s="1"/>
  <c r="Z23" i="48"/>
  <c r="AB23" i="48" s="1"/>
  <c r="Z61" i="48"/>
  <c r="AB61" i="48" s="1"/>
  <c r="Z43" i="48"/>
  <c r="AB43" i="48" s="1"/>
  <c r="Z40" i="48"/>
  <c r="AB40" i="48" s="1"/>
  <c r="Z20" i="48"/>
  <c r="AB20" i="48" s="1"/>
  <c r="Z22" i="48"/>
  <c r="AB22" i="48" s="1"/>
  <c r="Z57" i="48"/>
  <c r="AB57" i="48" s="1"/>
  <c r="Z33" i="48"/>
  <c r="AB33" i="48" s="1"/>
  <c r="Z28" i="48"/>
  <c r="AB28" i="48" s="1"/>
  <c r="Z56" i="48"/>
  <c r="AB56" i="48" s="1"/>
  <c r="Z66" i="48"/>
  <c r="AB66" i="48" s="1"/>
  <c r="Z18" i="48"/>
  <c r="AB18" i="48" s="1"/>
  <c r="Z39" i="48"/>
  <c r="AB39" i="48" s="1"/>
  <c r="Z15" i="48"/>
  <c r="Z30" i="48"/>
  <c r="AB30" i="48" s="1"/>
  <c r="Z48" i="48"/>
  <c r="AB48" i="48" s="1"/>
  <c r="Z32" i="48"/>
  <c r="AB32" i="48" s="1"/>
  <c r="Z21" i="48"/>
  <c r="AB21" i="48" s="1"/>
  <c r="Z27" i="48"/>
  <c r="AB27" i="48" s="1"/>
  <c r="Z54" i="48"/>
  <c r="AB54" i="48" s="1"/>
  <c r="Y55" i="48"/>
  <c r="Y35" i="48"/>
  <c r="Y58" i="48"/>
  <c r="Y22" i="48"/>
  <c r="I28" i="48"/>
  <c r="I45" i="48"/>
  <c r="I75" i="48"/>
  <c r="I19" i="48"/>
  <c r="W53" i="48"/>
  <c r="W38" i="48"/>
  <c r="I31" i="48"/>
  <c r="I61" i="48"/>
  <c r="W15" i="48"/>
  <c r="U24" i="48"/>
  <c r="U18" i="48"/>
  <c r="U25" i="48"/>
  <c r="Y23" i="48"/>
  <c r="Y24" i="48"/>
  <c r="I24" i="48"/>
  <c r="W61" i="48"/>
  <c r="Y43" i="48"/>
  <c r="Y33" i="48"/>
  <c r="Y25" i="48"/>
  <c r="W52" i="48"/>
  <c r="Y52" i="48"/>
  <c r="W23" i="48"/>
  <c r="U23" i="48"/>
  <c r="U15" i="48"/>
  <c r="I15" i="48"/>
  <c r="I33" i="48"/>
  <c r="W25" i="48"/>
  <c r="W24" i="48"/>
  <c r="I18" i="48"/>
  <c r="Y18" i="48"/>
  <c r="W18" i="48"/>
  <c r="Y61" i="48"/>
  <c r="W43" i="48"/>
  <c r="W33" i="48"/>
  <c r="I52" i="48"/>
  <c r="I23" i="48"/>
  <c r="Y15" i="48"/>
  <c r="U33" i="48"/>
  <c r="U43" i="48"/>
  <c r="I43" i="48"/>
  <c r="I25" i="48"/>
  <c r="W56" i="48"/>
  <c r="I55" i="48"/>
  <c r="I38" i="48"/>
  <c r="I58" i="48"/>
  <c r="Y56" i="48"/>
  <c r="W22" i="48"/>
  <c r="U22" i="48"/>
  <c r="I37" i="48"/>
  <c r="W37" i="48"/>
  <c r="U37" i="48"/>
  <c r="W55" i="48"/>
  <c r="W75" i="48"/>
  <c r="Y75" i="48"/>
  <c r="Y38" i="48"/>
  <c r="U38" i="48"/>
  <c r="I56" i="48"/>
  <c r="I30" i="48"/>
  <c r="W30" i="48"/>
  <c r="Y37" i="48"/>
  <c r="W19" i="48"/>
  <c r="Y19" i="48"/>
  <c r="W58" i="48"/>
  <c r="Y21" i="48"/>
  <c r="U19" i="48"/>
  <c r="I22" i="48"/>
  <c r="I57" i="48"/>
  <c r="W48" i="48"/>
  <c r="I14" i="48"/>
  <c r="W14" i="48"/>
  <c r="Y66" i="48"/>
  <c r="W66" i="48"/>
  <c r="W13" i="48"/>
  <c r="Y30" i="48"/>
  <c r="U30" i="48"/>
  <c r="I54" i="48"/>
  <c r="W54" i="48"/>
  <c r="Y54" i="48"/>
  <c r="W21" i="48"/>
  <c r="W57" i="48"/>
  <c r="Y13" i="48"/>
  <c r="U29" i="48"/>
  <c r="I29" i="48"/>
  <c r="Y29" i="48"/>
  <c r="W29" i="48"/>
  <c r="U39" i="48"/>
  <c r="W39" i="48"/>
  <c r="I39" i="48"/>
  <c r="W35" i="48"/>
  <c r="U35" i="48"/>
  <c r="W28" i="48"/>
  <c r="U28" i="48"/>
  <c r="Y28" i="48"/>
  <c r="Y14" i="48"/>
  <c r="U14" i="48"/>
  <c r="U32" i="48"/>
  <c r="I32" i="48"/>
  <c r="Y32" i="48"/>
  <c r="I21" i="48"/>
  <c r="U31" i="48"/>
  <c r="I66" i="48"/>
  <c r="I20" i="48"/>
  <c r="Y20" i="48"/>
  <c r="W20" i="48"/>
  <c r="Y16" i="48"/>
  <c r="I16" i="48"/>
  <c r="W16" i="48"/>
  <c r="U21" i="48"/>
  <c r="Y45" i="48"/>
  <c r="W45" i="48"/>
  <c r="I26" i="48"/>
  <c r="W26" i="48"/>
  <c r="Y26" i="48"/>
  <c r="U26" i="48"/>
  <c r="U48" i="48"/>
  <c r="Y31" i="48"/>
  <c r="U45" i="48"/>
  <c r="U16" i="48"/>
  <c r="U20" i="48"/>
  <c r="U36" i="48"/>
  <c r="W36" i="48"/>
  <c r="Y36" i="48"/>
  <c r="I36" i="48"/>
  <c r="W40" i="48"/>
  <c r="Y40" i="48"/>
  <c r="I40" i="48"/>
  <c r="U40" i="48"/>
  <c r="W27" i="48"/>
  <c r="I27" i="48"/>
  <c r="Y27" i="48"/>
  <c r="U27" i="48"/>
  <c r="Y48" i="48"/>
  <c r="I35" i="48"/>
  <c r="Y53" i="48"/>
  <c r="I53" i="48"/>
  <c r="Y57" i="48"/>
  <c r="I48" i="48"/>
  <c r="W31" i="48"/>
  <c r="Y39" i="48"/>
  <c r="W32" i="48"/>
  <c r="G80" i="48" l="1"/>
  <c r="AA81" i="48"/>
  <c r="AB13" i="48"/>
  <c r="Z81" i="48"/>
  <c r="S80" i="48"/>
  <c r="K80" i="48"/>
  <c r="O80" i="48"/>
  <c r="Q80" i="48"/>
  <c r="M80" i="48"/>
  <c r="U78" i="48"/>
  <c r="U80" i="48" s="1"/>
  <c r="I80" i="48"/>
  <c r="W78" i="48"/>
  <c r="W80" i="48" s="1"/>
  <c r="Y80" i="48"/>
  <c r="Z80" i="48" l="1"/>
  <c r="AB81" i="48"/>
  <c r="AB15" i="48"/>
  <c r="AD85" i="72" l="1"/>
  <c r="E83" i="71"/>
  <c r="AB85" i="69"/>
  <c r="F83" i="70" l="1"/>
</calcChain>
</file>

<file path=xl/sharedStrings.xml><?xml version="1.0" encoding="utf-8"?>
<sst xmlns="http://schemas.openxmlformats.org/spreadsheetml/2006/main" count="3242" uniqueCount="329">
  <si>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</si>
  <si>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</si>
  <si>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</si>
  <si>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</si>
  <si>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</si>
  <si>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</si>
  <si>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</si>
  <si>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</si>
  <si>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</si>
  <si>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</si>
  <si>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</si>
  <si>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</si>
  <si>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</si>
  <si>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</si>
  <si>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</si>
  <si>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</si>
  <si>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</si>
  <si>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</si>
  <si>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</si>
  <si>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</si>
  <si>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</si>
  <si>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</si>
  <si>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</si>
  <si>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</si>
  <si>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</si>
  <si>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</si>
  <si>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</si>
  <si>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</si>
  <si>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</si>
  <si>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</si>
  <si>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</si>
  <si>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</si>
  <si>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</si>
  <si>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</si>
  <si>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</si>
  <si>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</si>
  <si>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</si>
  <si>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</si>
  <si>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</si>
  <si>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</si>
  <si>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</si>
  <si>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</si>
  <si>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</si>
  <si>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</si>
  <si>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</si>
  <si>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</si>
  <si>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</si>
  <si>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</si>
  <si>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</si>
  <si>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</si>
  <si>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</si>
  <si>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</si>
  <si>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</si>
  <si>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</si>
  <si>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</si>
  <si>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</si>
  <si>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</si>
  <si>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</si>
  <si>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</si>
  <si>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</si>
  <si>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</si>
  <si>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</si>
  <si>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</si>
  <si>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</si>
  <si>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</si>
  <si>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</si>
  <si>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</si>
  <si>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</si>
  <si>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</si>
  <si>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</si>
  <si>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</si>
  <si>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</si>
  <si>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</si>
  <si>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</si>
  <si>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</si>
  <si>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</si>
  <si>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</si>
  <si>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</si>
  <si>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</si>
  <si>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</si>
  <si>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</si>
  <si>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</si>
  <si>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</si>
  <si>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</si>
  <si>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</si>
  <si>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</si>
  <si>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</si>
  <si>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</si>
  <si>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</si>
  <si>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</si>
  <si>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</si>
  <si>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</si>
  <si>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</si>
  <si>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</si>
  <si>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</si>
  <si>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</si>
  <si>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</si>
  <si>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</si>
  <si>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</si>
  <si>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</si>
  <si>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</si>
  <si>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</si>
  <si>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</si>
  <si>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</si>
  <si>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</si>
  <si>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</si>
  <si>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</si>
  <si>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</si>
  <si>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</si>
  <si>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</si>
  <si>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</si>
  <si>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</si>
  <si>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</si>
  <si>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</si>
  <si>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</si>
  <si>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</si>
  <si>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</si>
  <si>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</si>
  <si>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</si>
  <si>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</si>
  <si>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</si>
  <si>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</si>
  <si>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</si>
  <si>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</si>
  <si>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</si>
  <si>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</si>
  <si>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</si>
  <si>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</si>
  <si>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</si>
  <si>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</si>
  <si>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</si>
  <si>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</si>
  <si>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</si>
  <si>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</si>
  <si>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</si>
  <si>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</si>
  <si>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</si>
  <si>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</si>
  <si>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</si>
  <si>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</si>
  <si>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</si>
  <si>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</si>
  <si>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</si>
  <si>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</si>
  <si>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</si>
  <si>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</si>
  <si>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</si>
  <si>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</si>
  <si>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</si>
  <si>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</si>
  <si>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</si>
  <si>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</si>
  <si>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Stunden
Total</t>
  </si>
  <si>
    <t>Betrag
Total</t>
  </si>
  <si>
    <t>Total Stunden</t>
  </si>
  <si>
    <t>Total CHF</t>
  </si>
  <si>
    <t>Betrag</t>
  </si>
  <si>
    <t>Ansatz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</si>
  <si>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</si>
  <si>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</si>
  <si>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</si>
  <si>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</si>
  <si>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</si>
  <si>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</si>
  <si>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</si>
  <si>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</si>
  <si>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</si>
  <si>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</si>
  <si>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</si>
  <si>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</si>
  <si>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</si>
  <si>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</si>
  <si>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</si>
  <si>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</si>
  <si>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</si>
  <si>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</si>
  <si>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</si>
  <si>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</si>
  <si>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</si>
  <si>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</si>
  <si>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</si>
  <si>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</si>
  <si>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</si>
  <si>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</si>
  <si>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</si>
  <si>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</si>
  <si>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</si>
  <si>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</si>
  <si>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</si>
  <si>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</si>
  <si>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</si>
  <si>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</si>
  <si>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</si>
  <si>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</si>
  <si>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</si>
  <si>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</si>
  <si>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</si>
  <si>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</si>
  <si>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</si>
  <si>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</si>
  <si>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</si>
  <si>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</si>
  <si>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</si>
  <si>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</si>
  <si>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</si>
  <si>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</si>
  <si>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</si>
  <si>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</si>
  <si>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</si>
  <si>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</si>
  <si>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</si>
  <si>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</si>
  <si>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</si>
  <si>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</si>
  <si>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</si>
  <si>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</si>
  <si>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</si>
  <si>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</si>
  <si>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</si>
  <si>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</si>
  <si>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</si>
  <si>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</si>
  <si>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</si>
  <si>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</si>
  <si>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</si>
  <si>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</si>
  <si>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</si>
  <si>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</si>
  <si>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</si>
  <si>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</si>
  <si>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</si>
  <si>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</si>
  <si>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</si>
  <si>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</si>
  <si>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</si>
  <si>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</si>
  <si>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</si>
  <si>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</si>
  <si>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</si>
  <si>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</si>
  <si>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</si>
  <si>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</si>
  <si>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</si>
  <si>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</si>
  <si>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</si>
  <si>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</si>
  <si>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</si>
  <si>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</si>
  <si>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</si>
  <si>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</si>
  <si>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</si>
  <si>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</si>
  <si>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Schär Cedric</t>
  </si>
  <si>
    <t>von Schallen Urs</t>
  </si>
  <si>
    <t>Meyer Yannick</t>
  </si>
  <si>
    <t>Fuhl Waldemar</t>
  </si>
  <si>
    <t>Kern Etienne</t>
  </si>
  <si>
    <t>Spieler Daniel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</si>
  <si>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</si>
  <si>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</si>
  <si>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</si>
  <si>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</si>
  <si>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</si>
  <si>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</si>
  <si>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</si>
  <si>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>Seehöfer Patrick</t>
  </si>
  <si>
    <t>Seehöfer</t>
  </si>
  <si>
    <t>Patrick</t>
  </si>
  <si>
    <t>Teuerung</t>
  </si>
  <si>
    <t>Nebenkosten</t>
  </si>
  <si>
    <t>PL / 9246.100</t>
  </si>
  <si>
    <t>TP2 / 9246.210</t>
  </si>
  <si>
    <t>TP3 / 9246.310</t>
  </si>
  <si>
    <t>TP1 / 9246.410</t>
  </si>
  <si>
    <t>AeBo / JSAG</t>
  </si>
  <si>
    <t>TP3 AP / 9246.300</t>
  </si>
  <si>
    <t>TP1 AP / 9246.400</t>
  </si>
  <si>
    <t xml:space="preserve">TP2 AP / 9246.200
</t>
  </si>
  <si>
    <t xml:space="preserve">TP2 MP / 9246.210
</t>
  </si>
  <si>
    <t xml:space="preserve">TP1 MP / 9246.410
</t>
  </si>
  <si>
    <t xml:space="preserve">TP3 MP / 9246.310
</t>
  </si>
  <si>
    <t>NK</t>
  </si>
  <si>
    <t>Gesamt-
total</t>
  </si>
  <si>
    <t>Rechnungskontrolle intern</t>
  </si>
  <si>
    <t>Rechnungskontrolle  intern</t>
  </si>
  <si>
    <t xml:space="preserve">PL / 9246.100
</t>
  </si>
  <si>
    <t>.513 und 
.991</t>
  </si>
  <si>
    <t>9246.513/991 NK</t>
  </si>
  <si>
    <t>Zwischen-
total</t>
  </si>
  <si>
    <t xml:space="preserve">Jung </t>
  </si>
  <si>
    <t>Jung  Roman</t>
  </si>
  <si>
    <t>Berger</t>
  </si>
  <si>
    <t>Noah</t>
  </si>
  <si>
    <t>Berger Noah</t>
  </si>
  <si>
    <t>Akdeniz Veysel</t>
  </si>
  <si>
    <t xml:space="preserve">Delmas </t>
  </si>
  <si>
    <t>Marc</t>
  </si>
  <si>
    <t xml:space="preserve">Christ </t>
  </si>
  <si>
    <t>Florian</t>
  </si>
  <si>
    <t>Schaub</t>
  </si>
  <si>
    <t>Anja</t>
  </si>
  <si>
    <t>Delmas  Marc</t>
  </si>
  <si>
    <t>Schaub Anja</t>
  </si>
  <si>
    <t>Christ  Florian</t>
  </si>
  <si>
    <t>Breiter Michael</t>
  </si>
  <si>
    <t>Signer David</t>
  </si>
  <si>
    <t>PGV / 9246.600</t>
  </si>
  <si>
    <t>Teuerung
9246.800</t>
  </si>
  <si>
    <t>Diff. per 31.12.16 + Index .100 CHF 50'682.50</t>
  </si>
  <si>
    <t>Buser</t>
  </si>
  <si>
    <t>Edi</t>
  </si>
  <si>
    <t>Buser Edi</t>
  </si>
  <si>
    <t xml:space="preserve">TP1 Sub / 9246.420
</t>
  </si>
  <si>
    <t>TP1 / 9246.420</t>
  </si>
  <si>
    <t xml:space="preserve">TP2 Sub / 9246.220
</t>
  </si>
  <si>
    <t xml:space="preserve">TP3 Sub / 9246.320
</t>
  </si>
  <si>
    <t>Iten</t>
  </si>
  <si>
    <t>Vanessa</t>
  </si>
  <si>
    <t>Hochuli</t>
  </si>
  <si>
    <t>Antonina</t>
  </si>
  <si>
    <t>Bonetti</t>
  </si>
  <si>
    <t>Simon</t>
  </si>
  <si>
    <t>Bonetti Simon</t>
  </si>
  <si>
    <t>Iten Vanessa</t>
  </si>
  <si>
    <t>Hochuli Antonina</t>
  </si>
  <si>
    <t>TP2 / Sub 9246.220</t>
  </si>
  <si>
    <t>per 31.12.2016</t>
  </si>
  <si>
    <t>Total 2017</t>
  </si>
  <si>
    <t>TP3 / 9246.320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</si>
</sst>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2" fillId="0" borderId="0" xfId="0" applyFont="1" applyFill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3" fillId="5" borderId="24" xfId="0" applyNumberFormat="1" applyFont="1" applyFill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/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0" fontId="14" fillId="0" borderId="0" xfId="0" applyFont="1"/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vertical="center"/>
    </xf>
    <xf numFmtId="4" fontId="0" fillId="5" borderId="0" xfId="0" applyNumberFormat="1" applyFill="1" applyBorder="1" applyAlignment="1">
      <alignment horizontal="right"/>
    </xf>
    <xf numFmtId="4" fontId="13" fillId="5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4" fontId="13" fillId="4" borderId="23" xfId="0" applyNumberFormat="1" applyFont="1" applyFill="1" applyBorder="1" applyAlignment="1">
      <alignment horizontal="right"/>
    </xf>
    <xf numFmtId="0" fontId="15" fillId="0" borderId="0" xfId="0" applyFont="1"/>
    <xf numFmtId="4" fontId="15" fillId="0" borderId="0" xfId="0" applyNumberFormat="1" applyFont="1" applyAlignment="1">
      <alignment horizontal="right"/>
    </xf>
    <xf numFmtId="0" fontId="15" fillId="0" borderId="0" xfId="0" applyFont="1" applyAlignment="1"/>
    <xf numFmtId="4" fontId="15" fillId="0" borderId="0" xfId="0" applyNumberFormat="1" applyFont="1" applyAlignment="1"/>
    <xf numFmtId="0" fontId="6" fillId="0" borderId="0" xfId="0" applyFont="1" applyAlignment="1"/>
    <xf numFmtId="4" fontId="0" fillId="0" borderId="0" xfId="0" applyNumberFormat="1" applyAlignment="1"/>
    <xf numFmtId="0" fontId="0" fillId="0" borderId="0" xfId="0" applyAlignme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" fillId="6" borderId="22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right" vertical="center" wrapText="1"/>
    </xf>
    <xf numFmtId="0" fontId="0" fillId="6" borderId="30" xfId="0" applyFill="1" applyBorder="1" applyAlignment="1">
      <alignment vertical="top"/>
    </xf>
    <xf numFmtId="0" fontId="1" fillId="6" borderId="29" xfId="0" applyFont="1" applyFill="1" applyBorder="1" applyAlignment="1">
      <alignment wrapText="1"/>
    </xf>
    <xf numFmtId="0" fontId="1" fillId="6" borderId="30" xfId="0" applyFont="1" applyFill="1" applyBorder="1" applyAlignment="1">
      <alignment vertical="top" wrapText="1"/>
    </xf>
    <xf numFmtId="0" fontId="1" fillId="6" borderId="0" xfId="0" applyFont="1" applyFill="1" applyAlignment="1">
      <alignment horizontal="center"/>
    </xf>
    <xf numFmtId="0" fontId="1" fillId="6" borderId="25" xfId="0" applyFont="1" applyFill="1" applyBorder="1" applyAlignment="1">
      <alignment horizontal="center"/>
    </xf>
    <xf numFmtId="4" fontId="6" fillId="9" borderId="0" xfId="0" applyNumberFormat="1" applyFont="1" applyFill="1"/>
    <xf numFmtId="0" fontId="0" fillId="0" borderId="5" xfId="0" applyBorder="1"/>
    <xf numFmtId="4" fontId="0" fillId="7" borderId="22" xfId="0" applyNumberFormat="1" applyFill="1" applyBorder="1"/>
    <xf numFmtId="4" fontId="0" fillId="7" borderId="24" xfId="0" applyNumberFormat="1" applyFill="1" applyBorder="1"/>
    <xf numFmtId="0" fontId="0" fillId="0" borderId="29" xfId="0" applyFill="1" applyBorder="1"/>
    <xf numFmtId="4" fontId="0" fillId="0" borderId="0" xfId="0" applyNumberFormat="1"/>
    <xf numFmtId="4" fontId="0" fillId="0" borderId="0" xfId="0" applyNumberFormat="1" applyFill="1"/>
    <xf numFmtId="4" fontId="0" fillId="9" borderId="0" xfId="0" applyNumberFormat="1" applyFill="1" applyAlignment="1">
      <alignment horizontal="right"/>
    </xf>
    <xf numFmtId="4" fontId="0" fillId="9" borderId="25" xfId="0" applyNumberFormat="1" applyFill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6" fillId="7" borderId="24" xfId="0" applyNumberFormat="1" applyFont="1" applyFill="1" applyBorder="1"/>
    <xf numFmtId="4" fontId="6" fillId="7" borderId="26" xfId="0" applyNumberFormat="1" applyFont="1" applyFill="1" applyBorder="1"/>
    <xf numFmtId="4" fontId="6" fillId="9" borderId="4" xfId="0" applyNumberFormat="1" applyFont="1" applyFill="1" applyBorder="1"/>
    <xf numFmtId="4" fontId="13" fillId="7" borderId="24" xfId="0" applyNumberFormat="1" applyFont="1" applyFill="1" applyBorder="1" applyAlignment="1">
      <alignment horizontal="right"/>
    </xf>
    <xf numFmtId="0" fontId="13" fillId="0" borderId="0" xfId="0" applyFont="1"/>
    <xf numFmtId="4" fontId="13" fillId="0" borderId="0" xfId="0" applyNumberFormat="1" applyFont="1" applyAlignment="1">
      <alignment horizontal="right"/>
    </xf>
    <xf numFmtId="17" fontId="6" fillId="4" borderId="23" xfId="0" applyNumberFormat="1" applyFont="1" applyFill="1" applyBorder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4" fontId="6" fillId="5" borderId="0" xfId="0" applyNumberFormat="1" applyFont="1" applyFill="1" applyBorder="1" applyAlignment="1">
      <alignment horizontal="right"/>
    </xf>
    <xf numFmtId="4" fontId="6" fillId="5" borderId="28" xfId="0" applyNumberFormat="1" applyFont="1" applyFill="1" applyBorder="1" applyAlignment="1">
      <alignment horizontal="right"/>
    </xf>
    <xf numFmtId="4" fontId="6" fillId="7" borderId="24" xfId="0" applyNumberFormat="1" applyFont="1" applyFill="1" applyBorder="1" applyAlignment="1">
      <alignment horizontal="right"/>
    </xf>
    <xf numFmtId="0" fontId="6" fillId="2" borderId="2" xfId="0" applyFont="1" applyFill="1" applyBorder="1"/>
    <xf numFmtId="4" fontId="6" fillId="2" borderId="2" xfId="0" applyNumberFormat="1" applyFont="1" applyFill="1" applyBorder="1" applyAlignment="1">
      <alignment horizontal="right"/>
    </xf>
    <xf numFmtId="4" fontId="6" fillId="2" borderId="4" xfId="0" applyNumberFormat="1" applyFont="1" applyFill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4" fontId="6" fillId="2" borderId="5" xfId="0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/>
    <xf numFmtId="4" fontId="6" fillId="10" borderId="23" xfId="0" applyNumberFormat="1" applyFont="1" applyFill="1" applyBorder="1" applyAlignment="1">
      <alignment horizontal="right"/>
    </xf>
    <xf numFmtId="4" fontId="0" fillId="4" borderId="0" xfId="0" applyNumberFormat="1" applyFill="1" applyBorder="1" applyAlignment="1">
      <alignment horizontal="right"/>
    </xf>
    <xf numFmtId="0" fontId="13" fillId="4" borderId="23" xfId="0" applyFont="1" applyFill="1" applyBorder="1"/>
    <xf numFmtId="0" fontId="13" fillId="0" borderId="0" xfId="0" applyFont="1" applyAlignment="1">
      <alignment horizontal="center"/>
    </xf>
    <xf numFmtId="4" fontId="13" fillId="3" borderId="0" xfId="0" applyNumberFormat="1" applyFont="1" applyFill="1" applyAlignment="1">
      <alignment horizontal="right"/>
    </xf>
    <xf numFmtId="4" fontId="13" fillId="4" borderId="0" xfId="0" applyNumberFormat="1" applyFont="1" applyFill="1" applyBorder="1" applyAlignment="1">
      <alignment horizontal="right"/>
    </xf>
    <xf numFmtId="4" fontId="13" fillId="7" borderId="24" xfId="0" applyNumberFormat="1" applyFont="1" applyFill="1" applyBorder="1"/>
    <xf numFmtId="4" fontId="13" fillId="0" borderId="0" xfId="0" applyNumberFormat="1" applyFont="1"/>
    <xf numFmtId="4" fontId="6" fillId="4" borderId="0" xfId="0" applyNumberFormat="1" applyFont="1" applyFill="1" applyBorder="1" applyAlignment="1">
      <alignment horizontal="right"/>
    </xf>
    <xf numFmtId="4" fontId="6" fillId="0" borderId="0" xfId="0" applyNumberFormat="1" applyFont="1"/>
    <xf numFmtId="0" fontId="1" fillId="2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4" fontId="1" fillId="0" borderId="5" xfId="0" applyNumberFormat="1" applyFont="1" applyBorder="1"/>
    <xf numFmtId="4" fontId="1" fillId="0" borderId="1" xfId="0" applyNumberFormat="1" applyFont="1" applyBorder="1"/>
    <xf numFmtId="4" fontId="1" fillId="9" borderId="0" xfId="0" applyNumberFormat="1" applyFont="1" applyFill="1"/>
    <xf numFmtId="0" fontId="1" fillId="6" borderId="29" xfId="0" applyFont="1" applyFill="1" applyBorder="1" applyAlignment="1">
      <alignment horizontal="center"/>
    </xf>
    <xf numFmtId="4" fontId="6" fillId="9" borderId="24" xfId="0" applyNumberFormat="1" applyFont="1" applyFill="1" applyBorder="1"/>
    <xf numFmtId="4" fontId="6" fillId="3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2" xfId="0" applyFont="1" applyFill="1" applyBorder="1" applyAlignment="1">
      <alignment horizontal="center" vertical="top" wrapText="1"/>
    </xf>
    <xf numFmtId="0" fontId="6" fillId="0" borderId="0" xfId="0" applyFont="1" applyFill="1" applyBorder="1" applyAlignment="1"/>
    <xf numFmtId="4" fontId="0" fillId="0" borderId="25" xfId="0" applyNumberForma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2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/>
    </xf>
    <xf numFmtId="0" fontId="1" fillId="6" borderId="22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/>
    </xf>
    <xf numFmtId="4" fontId="1" fillId="9" borderId="27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6" fontId="4" fillId="4" borderId="0" xfId="0" quotePrefix="1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6" borderId="22" xfId="0" applyFont="1" applyFill="1" applyBorder="1" applyAlignment="1">
      <alignment horizontal="center" vertical="top"/>
    </xf>
    <xf numFmtId="0" fontId="1" fillId="6" borderId="2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17" fontId="6" fillId="4" borderId="2" xfId="0" applyNumberFormat="1" applyFont="1" applyFill="1" applyBorder="1" applyAlignment="1">
      <alignment horizontal="left"/>
    </xf>
    <xf numFmtId="4" fontId="6" fillId="4" borderId="2" xfId="0" applyNumberFormat="1" applyFont="1" applyFill="1" applyBorder="1" applyAlignment="1">
      <alignment horizontal="right"/>
    </xf>
    <xf numFmtId="4" fontId="6" fillId="5" borderId="4" xfId="0" applyNumberFormat="1" applyFont="1" applyFill="1" applyBorder="1" applyAlignment="1">
      <alignment horizontal="right"/>
    </xf>
    <xf numFmtId="4" fontId="6" fillId="8" borderId="3" xfId="0" applyNumberFormat="1" applyFont="1" applyFill="1" applyBorder="1" applyAlignment="1">
      <alignment horizontal="right"/>
    </xf>
    <xf numFmtId="4" fontId="6" fillId="5" borderId="3" xfId="0" applyNumberFormat="1" applyFont="1" applyFill="1" applyBorder="1" applyAlignment="1">
      <alignment horizontal="right"/>
    </xf>
    <xf numFmtId="4" fontId="6" fillId="8" borderId="2" xfId="0" applyNumberFormat="1" applyFont="1" applyFill="1" applyBorder="1" applyAlignment="1">
      <alignment horizontal="right"/>
    </xf>
    <xf numFmtId="4" fontId="6" fillId="10" borderId="2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6" fillId="7" borderId="4" xfId="0" applyNumberFormat="1" applyFont="1" applyFill="1" applyBorder="1" applyAlignment="1">
      <alignment horizontal="right"/>
    </xf>
    <xf numFmtId="4" fontId="1" fillId="0" borderId="29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96" t="s">
        <v>62</v>
      </c>
      <c r="C6" s="194"/>
      <c r="D6" s="194"/>
      <c r="E6" s="194"/>
      <c r="F6" s="194"/>
      <c r="G6" s="194"/>
      <c r="H6" s="194"/>
      <c r="I6" s="194"/>
      <c r="J6" s="194"/>
      <c r="K6" s="194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96" t="s">
        <v>63</v>
      </c>
      <c r="C8" s="194"/>
      <c r="D8" s="194"/>
      <c r="E8" s="194"/>
      <c r="F8" s="194"/>
      <c r="G8" s="9" t="s">
        <v>11</v>
      </c>
      <c r="H8" s="195"/>
      <c r="I8" s="195"/>
      <c r="J8" s="195"/>
      <c r="K8" s="195"/>
    </row>
    <row r="9" spans="1:12" s="15" customFormat="1" ht="15" x14ac:dyDescent="0.25">
      <c r="A9" s="2"/>
      <c r="B9" s="194"/>
      <c r="C9" s="194"/>
      <c r="D9" s="194"/>
      <c r="E9" s="194"/>
      <c r="F9" s="194"/>
      <c r="H9" s="195"/>
      <c r="I9" s="195"/>
      <c r="J9" s="195"/>
      <c r="K9" s="195"/>
    </row>
    <row r="10" spans="1:12" s="15" customFormat="1" ht="15" x14ac:dyDescent="0.25">
      <c r="A10" s="2"/>
      <c r="B10" s="194"/>
      <c r="C10" s="194"/>
      <c r="D10" s="194"/>
      <c r="E10" s="194"/>
      <c r="F10" s="194"/>
      <c r="H10" s="195"/>
      <c r="I10" s="195"/>
      <c r="J10" s="195"/>
      <c r="K10" s="195"/>
    </row>
    <row r="11" spans="1:12" s="15" customFormat="1" ht="15" x14ac:dyDescent="0.25">
      <c r="A11" s="2"/>
      <c r="B11" s="194"/>
      <c r="C11" s="194"/>
      <c r="D11" s="194"/>
      <c r="E11" s="194"/>
      <c r="F11" s="194"/>
      <c r="H11" s="195"/>
      <c r="I11" s="195"/>
      <c r="J11" s="195"/>
      <c r="K11" s="195"/>
    </row>
    <row r="12" spans="1:12" s="15" customFormat="1" ht="15" x14ac:dyDescent="0.25">
      <c r="A12" s="2"/>
      <c r="B12" s="194"/>
      <c r="C12" s="194"/>
      <c r="D12" s="194"/>
      <c r="E12" s="194"/>
      <c r="F12" s="194"/>
      <c r="H12" s="195"/>
      <c r="I12" s="195"/>
      <c r="J12" s="195"/>
      <c r="K12" s="195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157</v>
      </c>
      <c r="C15" s="47" t="s">
        <v>26</v>
      </c>
      <c r="D15" s="47" t="s">
        <v>27</v>
      </c>
      <c r="E15" s="47" t="s">
        <v>28</v>
      </c>
      <c r="F15" s="47" t="s">
        <v>29</v>
      </c>
      <c r="G15" s="47" t="s">
        <v>30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46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47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38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39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40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41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25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5"/>
  <sheetViews>
    <sheetView topLeftCell="A52" zoomScale="110" zoomScaleNormal="110" zoomScaleSheetLayoutView="110" workbookViewId="0">
      <pane xSplit="1" topLeftCell="L1" activePane="topRight" state="frozen"/>
      <selection activeCell="A3" sqref="A3"/>
      <selection pane="topRight" activeCell="F74" sqref="F7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42583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SUM(F13+H13+J13+L13+N13+P13+R13+T13+V13+X13)</f>
        <v>20.5</v>
      </c>
      <c r="F13" s="73">
        <v>17</v>
      </c>
      <c r="G13" s="74">
        <f ca="1">IF(D13="",0,D13*F13)</f>
        <v>2380</v>
      </c>
      <c r="H13" s="73"/>
      <c r="I13" s="74">
        <f t="shared" ref="I13:I74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/>
      <c r="O13" s="111">
        <f t="shared" ref="O13:Q74" ca="1" si="2">IF($D13="",0,$D13*N13)</f>
        <v>0</v>
      </c>
      <c r="P13" s="99"/>
      <c r="Q13" s="74">
        <f t="shared" ca="1" si="2"/>
        <v>0</v>
      </c>
      <c r="R13" s="73">
        <v>3.5</v>
      </c>
      <c r="S13" s="111">
        <f ca="1">IF($D13="",0,$D13*R13)</f>
        <v>490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4" ca="1" si="5">IF(D13="",0,D13*X13)</f>
        <v>0</v>
      </c>
      <c r="Z13" s="82">
        <f t="shared" ref="Z13:Z74" ca="1" si="6">IF(D13="",0,D13*E13)</f>
        <v>2870</v>
      </c>
      <c r="AA13" s="74"/>
      <c r="AB13" s="136">
        <f ca="1">SUM(Z13+AA13)</f>
        <v>2870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7">SUM(F14+H14+J14+L14+N14+P14+R14+T14+V14+X14)</f>
        <v>0</v>
      </c>
      <c r="F14" s="73"/>
      <c r="G14" s="74">
        <f t="shared" ref="G14:G75" ca="1" si="8">IF(D14="",0,D14*F14)</f>
        <v>0</v>
      </c>
      <c r="H14" s="73"/>
      <c r="I14" s="74">
        <f t="shared" ca="1" si="1"/>
        <v>0</v>
      </c>
      <c r="J14" s="73"/>
      <c r="K14" s="111">
        <f t="shared" ref="K14:K75" ca="1" si="9">IF($D14="",0,$D14*J14)</f>
        <v>0</v>
      </c>
      <c r="L14" s="73"/>
      <c r="M14" s="74">
        <f t="shared" ref="M14:M75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5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5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7.25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7.25</v>
      </c>
      <c r="K15" s="111">
        <f t="shared" ca="1" si="9"/>
        <v>855.5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855.5</v>
      </c>
      <c r="AA15" s="74"/>
      <c r="AB15" s="137">
        <f t="shared" ca="1" si="12"/>
        <v>855.5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18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18</v>
      </c>
      <c r="O18" s="111">
        <f t="shared" ca="1" si="2"/>
        <v>2520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2520</v>
      </c>
      <c r="AA18" s="74"/>
      <c r="AB18" s="137">
        <f t="shared" ca="1" si="12"/>
        <v>2520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0</v>
      </c>
      <c r="AA21" s="74"/>
      <c r="AB21" s="137">
        <f t="shared" ca="1" si="12"/>
        <v>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2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>
        <v>2</v>
      </c>
      <c r="S22" s="111">
        <f t="shared" ca="1" si="11"/>
        <v>200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200</v>
      </c>
      <c r="AA22" s="74"/>
      <c r="AB22" s="137">
        <f t="shared" ca="1" si="12"/>
        <v>200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1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0</v>
      </c>
      <c r="AA23" s="74"/>
      <c r="AB23" s="137">
        <f t="shared" ca="1" si="12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22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22</v>
      </c>
      <c r="S24" s="111">
        <f t="shared" ca="1" si="11"/>
        <v>3080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3080</v>
      </c>
      <c r="AA24" s="74"/>
      <c r="AB24" s="137">
        <f t="shared" ca="1" si="12"/>
        <v>3080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8.25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8.25</v>
      </c>
      <c r="S25" s="111">
        <f t="shared" ca="1" si="11"/>
        <v>973.5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973.5</v>
      </c>
      <c r="AA25" s="74"/>
      <c r="AB25" s="137">
        <f t="shared" ca="1" si="12"/>
        <v>973.5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2.5</v>
      </c>
      <c r="F30" s="73">
        <v>2.5</v>
      </c>
      <c r="G30" s="74">
        <f t="shared" ca="1" si="8"/>
        <v>250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250</v>
      </c>
      <c r="AA30" s="74"/>
      <c r="AB30" s="137">
        <f t="shared" ca="1" si="12"/>
        <v>250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1</v>
      </c>
      <c r="F32" s="73"/>
      <c r="G32" s="74">
        <f t="shared" ca="1" si="8"/>
        <v>0</v>
      </c>
      <c r="H32" s="73"/>
      <c r="I32" s="74">
        <f t="shared" ca="1" si="1"/>
        <v>0</v>
      </c>
      <c r="J32" s="73">
        <v>1</v>
      </c>
      <c r="K32" s="111">
        <f t="shared" ca="1" si="9"/>
        <v>140</v>
      </c>
      <c r="L32" s="73"/>
      <c r="M32" s="74">
        <f t="shared" ca="1" si="10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6"/>
        <v>140</v>
      </c>
      <c r="AA32" s="74"/>
      <c r="AB32" s="137">
        <f t="shared" ca="1" si="12"/>
        <v>140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85.25</v>
      </c>
      <c r="F34" s="73"/>
      <c r="G34" s="74">
        <f t="shared" si="8"/>
        <v>0</v>
      </c>
      <c r="H34" s="73"/>
      <c r="I34" s="74">
        <f t="shared" si="1"/>
        <v>0</v>
      </c>
      <c r="J34" s="73">
        <v>2.5</v>
      </c>
      <c r="K34" s="111">
        <f t="shared" si="9"/>
        <v>250</v>
      </c>
      <c r="L34" s="73"/>
      <c r="M34" s="74">
        <f t="shared" si="10"/>
        <v>0</v>
      </c>
      <c r="N34" s="73">
        <v>82.75</v>
      </c>
      <c r="O34" s="111">
        <f t="shared" si="2"/>
        <v>8275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8525</v>
      </c>
      <c r="AA34" s="74"/>
      <c r="AB34" s="137">
        <f t="shared" si="12"/>
        <v>8525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6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7"/>
        <v>0</v>
      </c>
      <c r="F40" s="73"/>
      <c r="G40" s="74">
        <f t="shared" si="8"/>
        <v>0</v>
      </c>
      <c r="H40" s="73"/>
      <c r="I40" s="74">
        <f t="shared" si="1"/>
        <v>0</v>
      </c>
      <c r="J40" s="73"/>
      <c r="K40" s="111">
        <f t="shared" si="9"/>
        <v>0</v>
      </c>
      <c r="L40" s="73"/>
      <c r="M40" s="74">
        <f t="shared" si="10"/>
        <v>0</v>
      </c>
      <c r="N40" s="73"/>
      <c r="O40" s="111">
        <f t="shared" si="2"/>
        <v>0</v>
      </c>
      <c r="P40" s="99"/>
      <c r="Q40" s="74">
        <f t="shared" si="2"/>
        <v>0</v>
      </c>
      <c r="R40" s="73"/>
      <c r="S40" s="111">
        <f t="shared" si="11"/>
        <v>0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82">
        <f t="shared" si="6"/>
        <v>0</v>
      </c>
      <c r="AA40" s="74"/>
      <c r="AB40" s="137">
        <f t="shared" si="12"/>
        <v>0</v>
      </c>
    </row>
    <row r="41" spans="1:28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7"/>
        <v>0</v>
      </c>
      <c r="F42" s="73"/>
      <c r="G42" s="74">
        <f t="shared" ca="1" si="8"/>
        <v>0</v>
      </c>
      <c r="H42" s="73"/>
      <c r="I42" s="74">
        <f t="shared" ca="1" si="1"/>
        <v>0</v>
      </c>
      <c r="J42" s="73"/>
      <c r="K42" s="111">
        <f t="shared" ca="1" si="9"/>
        <v>0</v>
      </c>
      <c r="L42" s="73"/>
      <c r="M42" s="74">
        <f t="shared" ca="1" si="10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11"/>
        <v>0</v>
      </c>
      <c r="T42" s="73"/>
      <c r="U42" s="74">
        <f t="shared" ref="U42:U49" ca="1" si="13">IF(D42="",0,D42*T42)</f>
        <v>0</v>
      </c>
      <c r="V42" s="73"/>
      <c r="W42" s="74">
        <f t="shared" ref="W42:W49" ca="1" si="14">IF(D42="",0,D42*V42)</f>
        <v>0</v>
      </c>
      <c r="X42" s="73"/>
      <c r="Y42" s="74">
        <f t="shared" ca="1" si="5"/>
        <v>0</v>
      </c>
      <c r="Z42" s="82">
        <f t="shared" ca="1" si="6"/>
        <v>0</v>
      </c>
      <c r="AA42" s="74"/>
      <c r="AB42" s="137">
        <f t="shared" ca="1" si="12"/>
        <v>0</v>
      </c>
    </row>
    <row r="43" spans="1:28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7"/>
        <v>0</v>
      </c>
      <c r="F43" s="73"/>
      <c r="G43" s="74">
        <f t="shared" si="8"/>
        <v>0</v>
      </c>
      <c r="H43" s="73"/>
      <c r="I43" s="74">
        <f t="shared" si="1"/>
        <v>0</v>
      </c>
      <c r="J43" s="73"/>
      <c r="K43" s="111">
        <f t="shared" si="9"/>
        <v>0</v>
      </c>
      <c r="L43" s="73"/>
      <c r="M43" s="74">
        <f t="shared" si="10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11"/>
        <v>0</v>
      </c>
      <c r="T43" s="73"/>
      <c r="U43" s="74">
        <f t="shared" si="13"/>
        <v>0</v>
      </c>
      <c r="V43" s="73"/>
      <c r="W43" s="74">
        <f t="shared" si="14"/>
        <v>0</v>
      </c>
      <c r="X43" s="73"/>
      <c r="Y43" s="74">
        <f t="shared" si="5"/>
        <v>0</v>
      </c>
      <c r="Z43" s="82">
        <f t="shared" si="6"/>
        <v>0</v>
      </c>
      <c r="AA43" s="74"/>
      <c r="AB43" s="137">
        <f t="shared" si="12"/>
        <v>0</v>
      </c>
    </row>
    <row r="44" spans="1:28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7"/>
        <v>0</v>
      </c>
      <c r="F44" s="73"/>
      <c r="G44" s="74">
        <f t="shared" ca="1" si="8"/>
        <v>0</v>
      </c>
      <c r="H44" s="73"/>
      <c r="I44" s="74">
        <f t="shared" ca="1" si="1"/>
        <v>0</v>
      </c>
      <c r="J44" s="73"/>
      <c r="K44" s="111">
        <f t="shared" ca="1" si="9"/>
        <v>0</v>
      </c>
      <c r="L44" s="73"/>
      <c r="M44" s="74">
        <f t="shared" ca="1" si="10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11"/>
        <v>0</v>
      </c>
      <c r="T44" s="73"/>
      <c r="U44" s="74">
        <f t="shared" ca="1" si="13"/>
        <v>0</v>
      </c>
      <c r="V44" s="73"/>
      <c r="W44" s="74">
        <f t="shared" ca="1" si="14"/>
        <v>0</v>
      </c>
      <c r="X44" s="73"/>
      <c r="Y44" s="74">
        <f t="shared" ca="1" si="5"/>
        <v>0</v>
      </c>
      <c r="Z44" s="82">
        <f t="shared" ca="1" si="6"/>
        <v>0</v>
      </c>
      <c r="AA44" s="74"/>
      <c r="AB44" s="137">
        <f t="shared" ca="1" si="12"/>
        <v>0</v>
      </c>
    </row>
    <row r="45" spans="1:28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7"/>
        <v>0</v>
      </c>
      <c r="F45" s="73"/>
      <c r="G45" s="74">
        <f t="shared" si="8"/>
        <v>0</v>
      </c>
      <c r="H45" s="73"/>
      <c r="I45" s="74">
        <f t="shared" si="1"/>
        <v>0</v>
      </c>
      <c r="J45" s="73"/>
      <c r="K45" s="111">
        <f t="shared" si="9"/>
        <v>0</v>
      </c>
      <c r="L45" s="73"/>
      <c r="M45" s="74">
        <f t="shared" si="10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11"/>
        <v>0</v>
      </c>
      <c r="T45" s="73"/>
      <c r="U45" s="74">
        <f t="shared" si="13"/>
        <v>0</v>
      </c>
      <c r="V45" s="73"/>
      <c r="W45" s="74">
        <f t="shared" si="14"/>
        <v>0</v>
      </c>
      <c r="X45" s="73"/>
      <c r="Y45" s="74">
        <f t="shared" si="5"/>
        <v>0</v>
      </c>
      <c r="Z45" s="82">
        <f t="shared" si="6"/>
        <v>0</v>
      </c>
      <c r="AA45" s="74"/>
      <c r="AB45" s="137">
        <f t="shared" si="12"/>
        <v>0</v>
      </c>
    </row>
    <row r="46" spans="1:28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7"/>
        <v>18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>
        <v>18</v>
      </c>
      <c r="S46" s="111">
        <f t="shared" si="11"/>
        <v>1800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1800</v>
      </c>
      <c r="AA46" s="74"/>
      <c r="AB46" s="137">
        <f t="shared" si="12"/>
        <v>1800</v>
      </c>
    </row>
    <row r="47" spans="1:28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7"/>
        <v>0</v>
      </c>
      <c r="F47" s="73"/>
      <c r="G47" s="74">
        <f t="shared" ca="1" si="8"/>
        <v>0</v>
      </c>
      <c r="H47" s="73"/>
      <c r="I47" s="74">
        <f t="shared" ca="1" si="1"/>
        <v>0</v>
      </c>
      <c r="J47" s="73"/>
      <c r="K47" s="111">
        <f t="shared" ca="1" si="9"/>
        <v>0</v>
      </c>
      <c r="L47" s="73"/>
      <c r="M47" s="74">
        <f t="shared" ca="1" si="10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11"/>
        <v>0</v>
      </c>
      <c r="T47" s="73"/>
      <c r="U47" s="74">
        <f t="shared" ca="1" si="13"/>
        <v>0</v>
      </c>
      <c r="V47" s="73"/>
      <c r="W47" s="74">
        <f t="shared" ca="1" si="14"/>
        <v>0</v>
      </c>
      <c r="X47" s="73"/>
      <c r="Y47" s="74">
        <f t="shared" ca="1" si="5"/>
        <v>0</v>
      </c>
      <c r="Z47" s="82">
        <f t="shared" ca="1" si="6"/>
        <v>0</v>
      </c>
      <c r="AA47" s="74"/>
      <c r="AB47" s="137">
        <f t="shared" ca="1" si="12"/>
        <v>0</v>
      </c>
    </row>
    <row r="48" spans="1:28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7"/>
        <v>0</v>
      </c>
      <c r="F48" s="73"/>
      <c r="G48" s="74">
        <f t="shared" si="8"/>
        <v>0</v>
      </c>
      <c r="H48" s="73"/>
      <c r="I48" s="74">
        <f t="shared" si="1"/>
        <v>0</v>
      </c>
      <c r="J48" s="73"/>
      <c r="K48" s="111">
        <f t="shared" si="9"/>
        <v>0</v>
      </c>
      <c r="L48" s="73"/>
      <c r="M48" s="74">
        <f t="shared" si="10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11"/>
        <v>0</v>
      </c>
      <c r="T48" s="73"/>
      <c r="U48" s="74">
        <f t="shared" si="13"/>
        <v>0</v>
      </c>
      <c r="V48" s="73"/>
      <c r="W48" s="74">
        <f t="shared" si="14"/>
        <v>0</v>
      </c>
      <c r="X48" s="73"/>
      <c r="Y48" s="74">
        <f t="shared" si="5"/>
        <v>0</v>
      </c>
      <c r="Z48" s="82">
        <f t="shared" si="6"/>
        <v>0</v>
      </c>
      <c r="AA48" s="74"/>
      <c r="AB48" s="137">
        <f t="shared" si="12"/>
        <v>0</v>
      </c>
    </row>
    <row r="49" spans="1:28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7"/>
        <v>0</v>
      </c>
      <c r="F51" s="73"/>
      <c r="G51" s="74">
        <f t="shared" ca="1" si="8"/>
        <v>0</v>
      </c>
      <c r="H51" s="73"/>
      <c r="I51" s="74">
        <f t="shared" ca="1" si="1"/>
        <v>0</v>
      </c>
      <c r="J51" s="73"/>
      <c r="K51" s="111">
        <f t="shared" ca="1" si="9"/>
        <v>0</v>
      </c>
      <c r="L51" s="73"/>
      <c r="M51" s="74">
        <f t="shared" ca="1" si="10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11"/>
        <v>0</v>
      </c>
      <c r="T51" s="73"/>
      <c r="U51" s="74">
        <v>0</v>
      </c>
      <c r="V51" s="73"/>
      <c r="W51" s="74">
        <f t="shared" ref="W51:W77" ca="1" si="15">IF(D51="",0,D51*V51)</f>
        <v>0</v>
      </c>
      <c r="X51" s="73"/>
      <c r="Y51" s="74">
        <f t="shared" ca="1" si="5"/>
        <v>0</v>
      </c>
      <c r="Z51" s="82">
        <f t="shared" ca="1" si="6"/>
        <v>0</v>
      </c>
      <c r="AA51" s="74"/>
      <c r="AB51" s="137">
        <f t="shared" ca="1" si="12"/>
        <v>0</v>
      </c>
    </row>
    <row r="52" spans="1:28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ca="1" si="15"/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7"/>
        <v>24.5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>
        <v>24.5</v>
      </c>
      <c r="S56" s="111">
        <f t="shared" ca="1" si="11"/>
        <v>857.5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857.5</v>
      </c>
      <c r="AA56" s="74"/>
      <c r="AB56" s="137">
        <f t="shared" ca="1" si="12"/>
        <v>857.5</v>
      </c>
    </row>
    <row r="57" spans="1:28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7"/>
        <v>0</v>
      </c>
      <c r="F58" s="73"/>
      <c r="G58" s="74">
        <f t="shared" si="8"/>
        <v>0</v>
      </c>
      <c r="H58" s="73"/>
      <c r="I58" s="74">
        <f t="shared" si="1"/>
        <v>0</v>
      </c>
      <c r="J58" s="73"/>
      <c r="K58" s="111">
        <f t="shared" si="9"/>
        <v>0</v>
      </c>
      <c r="L58" s="73"/>
      <c r="M58" s="74">
        <f t="shared" si="10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11"/>
        <v>0</v>
      </c>
      <c r="T58" s="73"/>
      <c r="U58" s="74">
        <v>0</v>
      </c>
      <c r="V58" s="73"/>
      <c r="W58" s="74">
        <f t="shared" si="15"/>
        <v>0</v>
      </c>
      <c r="X58" s="73"/>
      <c r="Y58" s="74">
        <f t="shared" si="5"/>
        <v>0</v>
      </c>
      <c r="Z58" s="82">
        <f t="shared" si="6"/>
        <v>0</v>
      </c>
      <c r="AA58" s="74"/>
      <c r="AB58" s="137">
        <f t="shared" si="12"/>
        <v>0</v>
      </c>
    </row>
    <row r="59" spans="1:28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7"/>
        <v>2.5</v>
      </c>
      <c r="F59" s="73"/>
      <c r="G59" s="74">
        <f t="shared" si="8"/>
        <v>0</v>
      </c>
      <c r="H59" s="73"/>
      <c r="I59" s="74">
        <f t="shared" si="1"/>
        <v>0</v>
      </c>
      <c r="J59" s="73">
        <v>2.5</v>
      </c>
      <c r="K59" s="111">
        <f t="shared" si="9"/>
        <v>87.5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87.5</v>
      </c>
      <c r="AA59" s="74"/>
      <c r="AB59" s="137">
        <f t="shared" si="12"/>
        <v>87.5</v>
      </c>
    </row>
    <row r="60" spans="1:28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7"/>
        <v>0</v>
      </c>
      <c r="F60" s="73"/>
      <c r="G60" s="74">
        <f t="shared" ca="1" si="8"/>
        <v>0</v>
      </c>
      <c r="H60" s="73"/>
      <c r="I60" s="74">
        <f t="shared" ca="1" si="1"/>
        <v>0</v>
      </c>
      <c r="J60" s="73"/>
      <c r="K60" s="111">
        <f t="shared" ca="1" si="9"/>
        <v>0</v>
      </c>
      <c r="L60" s="73"/>
      <c r="M60" s="74">
        <f t="shared" ca="1" si="10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11"/>
        <v>0</v>
      </c>
      <c r="T60" s="73"/>
      <c r="U60" s="74">
        <v>0</v>
      </c>
      <c r="V60" s="73"/>
      <c r="W60" s="74">
        <f t="shared" ca="1" si="15"/>
        <v>0</v>
      </c>
      <c r="X60" s="73"/>
      <c r="Y60" s="74">
        <f t="shared" ca="1" si="5"/>
        <v>0</v>
      </c>
      <c r="Z60" s="82">
        <f t="shared" ca="1" si="6"/>
        <v>0</v>
      </c>
      <c r="AA60" s="74"/>
      <c r="AB60" s="137">
        <f t="shared" ca="1" si="12"/>
        <v>0</v>
      </c>
    </row>
    <row r="61" spans="1:28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7"/>
        <v>8.25</v>
      </c>
      <c r="F61" s="73"/>
      <c r="G61" s="74">
        <f t="shared" si="8"/>
        <v>0</v>
      </c>
      <c r="H61" s="73"/>
      <c r="I61" s="74">
        <f t="shared" si="1"/>
        <v>0</v>
      </c>
      <c r="J61" s="73">
        <v>8.25</v>
      </c>
      <c r="K61" s="111">
        <f t="shared" si="9"/>
        <v>825</v>
      </c>
      <c r="L61" s="73"/>
      <c r="M61" s="74">
        <f t="shared" si="10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11"/>
        <v>0</v>
      </c>
      <c r="T61" s="73"/>
      <c r="U61" s="74">
        <v>0</v>
      </c>
      <c r="V61" s="73"/>
      <c r="W61" s="74">
        <f t="shared" si="15"/>
        <v>0</v>
      </c>
      <c r="X61" s="73"/>
      <c r="Y61" s="74">
        <f t="shared" si="5"/>
        <v>0</v>
      </c>
      <c r="Z61" s="82">
        <f t="shared" si="6"/>
        <v>825</v>
      </c>
      <c r="AA61" s="74"/>
      <c r="AB61" s="137">
        <f t="shared" si="12"/>
        <v>825</v>
      </c>
    </row>
    <row r="62" spans="1:28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7"/>
        <v>0</v>
      </c>
      <c r="F62" s="73"/>
      <c r="G62" s="74">
        <f t="shared" si="8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0</v>
      </c>
      <c r="AA62" s="74"/>
      <c r="AB62" s="137">
        <f t="shared" si="12"/>
        <v>0</v>
      </c>
    </row>
    <row r="63" spans="1:28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7"/>
        <v>0</v>
      </c>
      <c r="F65" s="73"/>
      <c r="G65" s="74">
        <f t="shared" ca="1" si="8"/>
        <v>0</v>
      </c>
      <c r="H65" s="73"/>
      <c r="I65" s="74">
        <f t="shared" ca="1" si="1"/>
        <v>0</v>
      </c>
      <c r="J65" s="73"/>
      <c r="K65" s="111">
        <f t="shared" ca="1" si="9"/>
        <v>0</v>
      </c>
      <c r="L65" s="73"/>
      <c r="M65" s="74">
        <f t="shared" ca="1" si="10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11"/>
        <v>0</v>
      </c>
      <c r="T65" s="73"/>
      <c r="U65" s="74">
        <v>0</v>
      </c>
      <c r="V65" s="73"/>
      <c r="W65" s="74">
        <f t="shared" ca="1" si="15"/>
        <v>0</v>
      </c>
      <c r="X65" s="73"/>
      <c r="Y65" s="74">
        <f t="shared" ca="1" si="5"/>
        <v>0</v>
      </c>
      <c r="Z65" s="82">
        <f t="shared" ca="1" si="6"/>
        <v>0</v>
      </c>
      <c r="AA65" s="74"/>
      <c r="AB65" s="137">
        <f t="shared" ca="1" si="12"/>
        <v>0</v>
      </c>
    </row>
    <row r="66" spans="1:29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7"/>
        <v>0</v>
      </c>
      <c r="F66" s="73"/>
      <c r="G66" s="74">
        <f t="shared" si="8"/>
        <v>0</v>
      </c>
      <c r="H66" s="73"/>
      <c r="I66" s="74">
        <f t="shared" si="1"/>
        <v>0</v>
      </c>
      <c r="J66" s="73"/>
      <c r="K66" s="111">
        <f t="shared" si="9"/>
        <v>0</v>
      </c>
      <c r="L66" s="73"/>
      <c r="M66" s="74">
        <f t="shared" si="10"/>
        <v>0</v>
      </c>
      <c r="N66" s="73"/>
      <c r="O66" s="111">
        <f t="shared" si="2"/>
        <v>0</v>
      </c>
      <c r="P66" s="99"/>
      <c r="Q66" s="74">
        <f t="shared" si="2"/>
        <v>0</v>
      </c>
      <c r="R66" s="73"/>
      <c r="S66" s="111">
        <f t="shared" si="11"/>
        <v>0</v>
      </c>
      <c r="T66" s="73"/>
      <c r="U66" s="74">
        <v>0</v>
      </c>
      <c r="V66" s="73"/>
      <c r="W66" s="74">
        <f t="shared" si="15"/>
        <v>0</v>
      </c>
      <c r="X66" s="73"/>
      <c r="Y66" s="74">
        <f t="shared" si="5"/>
        <v>0</v>
      </c>
      <c r="Z66" s="82">
        <f t="shared" si="6"/>
        <v>0</v>
      </c>
      <c r="AA66" s="74"/>
      <c r="AB66" s="137">
        <f t="shared" si="12"/>
        <v>0</v>
      </c>
    </row>
    <row r="67" spans="1:29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2"/>
        <v>0</v>
      </c>
    </row>
    <row r="68" spans="1:29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45">
        <f t="shared" si="12"/>
        <v>0</v>
      </c>
    </row>
    <row r="69" spans="1:29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7"/>
        <v>50.5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>
        <v>50.5</v>
      </c>
      <c r="S69" s="111">
        <f t="shared" si="11"/>
        <v>5959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5959</v>
      </c>
      <c r="AA69" s="74"/>
      <c r="AB69" s="145">
        <f t="shared" si="12"/>
        <v>5959</v>
      </c>
    </row>
    <row r="70" spans="1:29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7"/>
        <v>0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11"/>
        <v>0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0</v>
      </c>
      <c r="AA70" s="74"/>
      <c r="AB70" s="145">
        <f t="shared" si="12"/>
        <v>0</v>
      </c>
    </row>
    <row r="71" spans="1:29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2"/>
        <v>0</v>
      </c>
    </row>
    <row r="72" spans="1:29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2"/>
        <v>0</v>
      </c>
    </row>
    <row r="74" spans="1:29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7"/>
        <v>0</v>
      </c>
      <c r="F74" s="73"/>
      <c r="G74" s="74">
        <f t="shared" ca="1" si="8"/>
        <v>0</v>
      </c>
      <c r="H74" s="73"/>
      <c r="I74" s="74">
        <f t="shared" ca="1" si="1"/>
        <v>0</v>
      </c>
      <c r="J74" s="73"/>
      <c r="K74" s="111">
        <f t="shared" ca="1" si="9"/>
        <v>0</v>
      </c>
      <c r="L74" s="73"/>
      <c r="M74" s="74">
        <f t="shared" ca="1" si="10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11"/>
        <v>0</v>
      </c>
      <c r="T74" s="73"/>
      <c r="U74" s="74">
        <v>0</v>
      </c>
      <c r="V74" s="73"/>
      <c r="W74" s="74">
        <f t="shared" ca="1" si="15"/>
        <v>0</v>
      </c>
      <c r="X74" s="73"/>
      <c r="Y74" s="74">
        <f t="shared" ca="1" si="5"/>
        <v>0</v>
      </c>
      <c r="Z74" s="82">
        <f t="shared" ca="1" si="6"/>
        <v>0</v>
      </c>
      <c r="AA74" s="74"/>
      <c r="AB74" s="145">
        <f t="shared" ca="1" si="12"/>
        <v>0</v>
      </c>
    </row>
    <row r="75" spans="1:29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7"/>
        <v>0</v>
      </c>
      <c r="F75" s="73"/>
      <c r="G75" s="74">
        <f t="shared" si="8"/>
        <v>0</v>
      </c>
      <c r="H75" s="73"/>
      <c r="I75" s="74">
        <f t="shared" ref="I75:I77" si="16">IF(D75="",0,D75*H75)</f>
        <v>0</v>
      </c>
      <c r="J75" s="73"/>
      <c r="K75" s="111">
        <f t="shared" si="9"/>
        <v>0</v>
      </c>
      <c r="L75" s="73"/>
      <c r="M75" s="74">
        <f t="shared" si="10"/>
        <v>0</v>
      </c>
      <c r="N75" s="73"/>
      <c r="O75" s="111">
        <f t="shared" ref="O75:O77" si="17">IF($D75="",0,$D75*N75)</f>
        <v>0</v>
      </c>
      <c r="P75" s="73"/>
      <c r="Q75" s="74">
        <f t="shared" ref="Q75:Q77" si="18">IF($D75="",0,$D75*P75)</f>
        <v>0</v>
      </c>
      <c r="R75" s="73"/>
      <c r="S75" s="111">
        <f t="shared" si="11"/>
        <v>0</v>
      </c>
      <c r="T75" s="73"/>
      <c r="U75" s="74">
        <v>0</v>
      </c>
      <c r="V75" s="73"/>
      <c r="W75" s="74">
        <f t="shared" si="15"/>
        <v>0</v>
      </c>
      <c r="X75" s="73"/>
      <c r="Y75" s="74">
        <f t="shared" ref="Y75:Y77" si="19">IF(D75="",0,D75*X75)</f>
        <v>0</v>
      </c>
      <c r="Z75" s="82">
        <f t="shared" ref="Z75:Z77" si="20">IF(D75="",0,D75*E75)</f>
        <v>0</v>
      </c>
      <c r="AA75" s="74"/>
      <c r="AB75" s="145">
        <f t="shared" si="12"/>
        <v>0</v>
      </c>
      <c r="AC75" s="139"/>
    </row>
    <row r="76" spans="1:29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7"/>
        <v>62.25</v>
      </c>
      <c r="F76" s="73"/>
      <c r="G76" s="74">
        <f t="shared" ref="G76:G77" si="21">IF(D76="",0,D76*F76)</f>
        <v>0</v>
      </c>
      <c r="H76" s="73"/>
      <c r="I76" s="74">
        <f t="shared" si="16"/>
        <v>0</v>
      </c>
      <c r="J76" s="73">
        <v>4.5</v>
      </c>
      <c r="K76" s="111">
        <f t="shared" ref="K76:K77" si="22">IF($D76="",0,$D76*J76)</f>
        <v>157.5</v>
      </c>
      <c r="L76" s="73"/>
      <c r="M76" s="74">
        <f t="shared" ref="M76:M77" si="23">IF($D76="",0,$D76*L76)</f>
        <v>0</v>
      </c>
      <c r="N76" s="73">
        <v>57.75</v>
      </c>
      <c r="O76" s="111">
        <f t="shared" si="17"/>
        <v>2021.25</v>
      </c>
      <c r="P76" s="73"/>
      <c r="Q76" s="74">
        <f t="shared" si="18"/>
        <v>0</v>
      </c>
      <c r="R76" s="73"/>
      <c r="S76" s="111">
        <f t="shared" ref="S76" si="24">IF($D76="",0,$D76*R76)</f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si="19"/>
        <v>0</v>
      </c>
      <c r="Z76" s="82">
        <f t="shared" si="20"/>
        <v>2178.75</v>
      </c>
      <c r="AA76" s="74"/>
      <c r="AB76" s="145">
        <f t="shared" ref="AB76:AB77" si="25">SUM(Z76+AA76)</f>
        <v>2178.75</v>
      </c>
      <c r="AC76" s="139"/>
    </row>
    <row r="77" spans="1:29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7"/>
        <v>0</v>
      </c>
      <c r="F77" s="73"/>
      <c r="G77" s="74">
        <f t="shared" si="21"/>
        <v>0</v>
      </c>
      <c r="H77" s="73"/>
      <c r="I77" s="74">
        <f t="shared" si="16"/>
        <v>0</v>
      </c>
      <c r="J77" s="73"/>
      <c r="K77" s="111">
        <f t="shared" si="22"/>
        <v>0</v>
      </c>
      <c r="L77" s="73"/>
      <c r="M77" s="74">
        <f t="shared" si="23"/>
        <v>0</v>
      </c>
      <c r="N77" s="73"/>
      <c r="O77" s="111">
        <f t="shared" si="17"/>
        <v>0</v>
      </c>
      <c r="P77" s="73"/>
      <c r="Q77" s="74">
        <f t="shared" si="18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5"/>
        <v>0</v>
      </c>
      <c r="X77" s="73"/>
      <c r="Y77" s="74">
        <f t="shared" si="19"/>
        <v>0</v>
      </c>
      <c r="Z77" s="82">
        <f t="shared" si="20"/>
        <v>0</v>
      </c>
      <c r="AA77" s="74"/>
      <c r="AB77" s="145">
        <f t="shared" si="25"/>
        <v>0</v>
      </c>
      <c r="AC77" s="139"/>
    </row>
    <row r="78" spans="1:29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ref="E78:E80" si="26">SUM(F78+H78+J78+L78+N78+P78+R78+T78+V78+X78)</f>
        <v>1</v>
      </c>
      <c r="F78" s="73"/>
      <c r="G78" s="111">
        <f t="shared" ref="G78:G80" si="27">IF(D78="",0,D78*F78)</f>
        <v>0</v>
      </c>
      <c r="H78" s="73">
        <v>1</v>
      </c>
      <c r="I78" s="74">
        <f t="shared" ref="I78:I80" si="28">IF(D78="",0,D78*H78)</f>
        <v>100</v>
      </c>
      <c r="J78" s="166"/>
      <c r="K78" s="111">
        <f t="shared" ref="K78:K80" si="29">IF($D78="",0,$D78*J78)</f>
        <v>0</v>
      </c>
      <c r="L78" s="73"/>
      <c r="M78" s="74">
        <f t="shared" ref="M78:M80" si="30">IF($D78="",0,$D78*L78)</f>
        <v>0</v>
      </c>
      <c r="N78" s="166"/>
      <c r="O78" s="111">
        <f t="shared" ref="O78:O80" si="31">IF($D78="",0,$D78*N78)</f>
        <v>0</v>
      </c>
      <c r="P78" s="73"/>
      <c r="Q78" s="74">
        <f t="shared" ref="Q78:Q80" si="32">IF($D78="",0,$D78*P78)</f>
        <v>0</v>
      </c>
      <c r="R78" s="166"/>
      <c r="S78" s="111">
        <f t="shared" ref="S78:S80" si="33">IF($D78="",0,$D78*R78)</f>
        <v>0</v>
      </c>
      <c r="T78" s="73"/>
      <c r="U78" s="74">
        <f t="shared" ref="U78:U80" si="34">IF(D78="",0,D78*T78)</f>
        <v>0</v>
      </c>
      <c r="V78" s="73"/>
      <c r="W78" s="74">
        <f t="shared" ref="W78:W80" si="35">IF(D78="",0,D78*V78)</f>
        <v>0</v>
      </c>
      <c r="X78" s="73"/>
      <c r="Y78" s="74">
        <f t="shared" ref="Y78:Y80" si="36">IF(D78="",0,D78*X78)</f>
        <v>0</v>
      </c>
      <c r="Z78" s="82">
        <f t="shared" ref="Z78:Z80" si="37">IF(D78="",0,D78*E78)</f>
        <v>100</v>
      </c>
      <c r="AA78" s="74"/>
      <c r="AB78" s="145">
        <f t="shared" ref="AB78:AB80" si="38">SUM(Z78+AA78)</f>
        <v>100</v>
      </c>
      <c r="AC78" s="139"/>
    </row>
    <row r="79" spans="1:29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si="26"/>
        <v>45.5</v>
      </c>
      <c r="F79" s="73"/>
      <c r="G79" s="111">
        <f t="shared" si="27"/>
        <v>0</v>
      </c>
      <c r="H79" s="73"/>
      <c r="I79" s="74">
        <f t="shared" si="28"/>
        <v>0</v>
      </c>
      <c r="J79" s="166"/>
      <c r="K79" s="111">
        <f t="shared" si="29"/>
        <v>0</v>
      </c>
      <c r="L79" s="73"/>
      <c r="M79" s="74">
        <f t="shared" si="30"/>
        <v>0</v>
      </c>
      <c r="N79" s="166">
        <v>45.5</v>
      </c>
      <c r="O79" s="111">
        <f t="shared" si="31"/>
        <v>1592.5</v>
      </c>
      <c r="P79" s="73"/>
      <c r="Q79" s="74">
        <f t="shared" si="32"/>
        <v>0</v>
      </c>
      <c r="R79" s="166"/>
      <c r="S79" s="111">
        <f t="shared" si="33"/>
        <v>0</v>
      </c>
      <c r="T79" s="73"/>
      <c r="U79" s="74">
        <f t="shared" si="34"/>
        <v>0</v>
      </c>
      <c r="V79" s="73"/>
      <c r="W79" s="74">
        <f t="shared" si="35"/>
        <v>0</v>
      </c>
      <c r="X79" s="73"/>
      <c r="Y79" s="74">
        <f t="shared" si="36"/>
        <v>0</v>
      </c>
      <c r="Z79" s="82">
        <f t="shared" si="37"/>
        <v>1592.5</v>
      </c>
      <c r="AA79" s="74"/>
      <c r="AB79" s="145">
        <f t="shared" si="38"/>
        <v>1592.5</v>
      </c>
      <c r="AC79" s="139"/>
    </row>
    <row r="80" spans="1:29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6"/>
        <v>10.75</v>
      </c>
      <c r="F80" s="73"/>
      <c r="G80" s="111">
        <f t="shared" si="27"/>
        <v>0</v>
      </c>
      <c r="H80" s="73"/>
      <c r="I80" s="74">
        <f t="shared" si="28"/>
        <v>0</v>
      </c>
      <c r="J80" s="166">
        <v>10.75</v>
      </c>
      <c r="K80" s="111">
        <f t="shared" si="29"/>
        <v>806.25</v>
      </c>
      <c r="L80" s="73"/>
      <c r="M80" s="74">
        <f t="shared" si="30"/>
        <v>0</v>
      </c>
      <c r="N80" s="166"/>
      <c r="O80" s="111">
        <f t="shared" si="31"/>
        <v>0</v>
      </c>
      <c r="P80" s="73"/>
      <c r="Q80" s="74">
        <f t="shared" si="32"/>
        <v>0</v>
      </c>
      <c r="R80" s="166"/>
      <c r="S80" s="111">
        <f t="shared" si="33"/>
        <v>0</v>
      </c>
      <c r="T80" s="73"/>
      <c r="U80" s="74">
        <f t="shared" si="34"/>
        <v>0</v>
      </c>
      <c r="V80" s="73"/>
      <c r="W80" s="74">
        <f t="shared" si="35"/>
        <v>0</v>
      </c>
      <c r="X80" s="73"/>
      <c r="Y80" s="74">
        <f t="shared" si="36"/>
        <v>0</v>
      </c>
      <c r="Z80" s="82">
        <f t="shared" si="37"/>
        <v>806.25</v>
      </c>
      <c r="AA80" s="74"/>
      <c r="AB80" s="145">
        <f t="shared" si="38"/>
        <v>806.25</v>
      </c>
      <c r="AC80" s="139"/>
    </row>
    <row r="81" spans="1:29" s="62" customFormat="1" ht="15" customHeight="1" x14ac:dyDescent="0.2">
      <c r="A81" s="85"/>
      <c r="C81" s="63" t="s">
        <v>154</v>
      </c>
      <c r="D81" s="57"/>
      <c r="E81" s="20">
        <f t="shared" ref="E81" si="39">SUM(H81+J81+L81+N81+P81+R81+T81+V81+X81)</f>
        <v>370.5</v>
      </c>
      <c r="F81" s="142">
        <f>SUM(F13:F80)</f>
        <v>19.5</v>
      </c>
      <c r="G81" s="141"/>
      <c r="H81" s="75">
        <f>SUM(H13:H80)</f>
        <v>1</v>
      </c>
      <c r="I81" s="76"/>
      <c r="J81" s="92">
        <f>SUM(J13:J80)</f>
        <v>36.75</v>
      </c>
      <c r="K81" s="92"/>
      <c r="L81" s="75">
        <f>SUM(L13:L80)</f>
        <v>0</v>
      </c>
      <c r="M81" s="76"/>
      <c r="N81" s="92">
        <f>SUM(N13:N80)</f>
        <v>204</v>
      </c>
      <c r="O81" s="92"/>
      <c r="P81" s="75">
        <f>SUM(P13:P80)</f>
        <v>0</v>
      </c>
      <c r="Q81" s="76"/>
      <c r="R81" s="92">
        <f>SUM(R13:R80)</f>
        <v>128.75</v>
      </c>
      <c r="S81" s="92"/>
      <c r="T81" s="75">
        <f>SUM(T13:T80)</f>
        <v>0</v>
      </c>
      <c r="U81" s="76"/>
      <c r="V81" s="75">
        <f>SUM(V13:V80)</f>
        <v>0</v>
      </c>
      <c r="W81" s="76"/>
      <c r="X81" s="75">
        <f>SUM(X13:X80)</f>
        <v>0</v>
      </c>
      <c r="Y81" s="76"/>
      <c r="Z81" s="76"/>
      <c r="AA81" s="138"/>
      <c r="AB81" s="146">
        <f t="shared" ref="AB81:AB84" si="40">SUM(Z81+AA81)</f>
        <v>0</v>
      </c>
      <c r="AC81" s="140"/>
    </row>
    <row r="82" spans="1:29" ht="4.5" customHeight="1" x14ac:dyDescent="0.2">
      <c r="A82" s="86"/>
      <c r="B82" s="40"/>
      <c r="C82" s="68"/>
      <c r="D82" s="69"/>
      <c r="E82" s="69"/>
      <c r="F82" s="69"/>
      <c r="G82" s="69"/>
      <c r="H82" s="77"/>
      <c r="I82" s="78"/>
      <c r="J82" s="69"/>
      <c r="K82" s="69"/>
      <c r="L82" s="77"/>
      <c r="M82" s="78"/>
      <c r="N82" s="69"/>
      <c r="O82" s="69"/>
      <c r="P82" s="77"/>
      <c r="Q82" s="78"/>
      <c r="R82" s="69"/>
      <c r="S82" s="69"/>
      <c r="T82" s="77"/>
      <c r="U82" s="78"/>
      <c r="V82" s="77"/>
      <c r="W82" s="78"/>
      <c r="X82" s="77"/>
      <c r="Y82" s="78"/>
      <c r="Z82" s="69"/>
      <c r="AA82" s="69"/>
      <c r="AB82" s="78"/>
    </row>
    <row r="83" spans="1:29" ht="15" customHeight="1" x14ac:dyDescent="0.2">
      <c r="A83" s="65"/>
      <c r="B83" s="65"/>
      <c r="C83" s="66" t="s">
        <v>155</v>
      </c>
      <c r="D83" s="67"/>
      <c r="E83" s="19"/>
      <c r="F83" s="143"/>
      <c r="G83" s="144">
        <f ca="1">SUM(G13:G82)</f>
        <v>2630</v>
      </c>
      <c r="H83" s="79"/>
      <c r="I83" s="80">
        <f ca="1">SUM(I13:I82)</f>
        <v>100</v>
      </c>
      <c r="J83" s="93"/>
      <c r="K83" s="93">
        <f ca="1">SUM(K12:K82)</f>
        <v>3121.75</v>
      </c>
      <c r="L83" s="79"/>
      <c r="M83" s="80">
        <f ca="1">SUM(M13:M82)</f>
        <v>0</v>
      </c>
      <c r="N83" s="93"/>
      <c r="O83" s="93">
        <f ca="1">SUM(O12:O82)</f>
        <v>14408.75</v>
      </c>
      <c r="P83" s="79"/>
      <c r="Q83" s="80">
        <f ca="1">SUM(Q13:Q82)</f>
        <v>0</v>
      </c>
      <c r="R83" s="93"/>
      <c r="S83" s="93">
        <f ca="1">SUM(S12:S82)</f>
        <v>13360</v>
      </c>
      <c r="T83" s="79"/>
      <c r="U83" s="80">
        <f ca="1">SUM(U13:U82)</f>
        <v>0</v>
      </c>
      <c r="V83" s="79"/>
      <c r="W83" s="80">
        <f ca="1">SUM(W13:W82)</f>
        <v>0</v>
      </c>
      <c r="X83" s="79"/>
      <c r="Y83" s="80">
        <f ca="1">SUM(Y13:Y82)</f>
        <v>0</v>
      </c>
      <c r="Z83" s="80">
        <f ca="1">SUM(G83+I83+K83+M83+O83+Q83+S83+U83+W83+Y83)</f>
        <v>33620.5</v>
      </c>
      <c r="AA83" s="135"/>
      <c r="AB83" s="147"/>
    </row>
    <row r="84" spans="1:29" x14ac:dyDescent="0.2">
      <c r="C84" s="41" t="s">
        <v>24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2">
        <f ca="1">SUM(Z13:Z80)</f>
        <v>33620.5</v>
      </c>
      <c r="AA84" s="3">
        <f>SUBTOTAL(9,AA13:AA82)</f>
        <v>0</v>
      </c>
      <c r="AB84" s="134">
        <f t="shared" ca="1" si="40"/>
        <v>33620.5</v>
      </c>
    </row>
    <row r="85" spans="1:29" x14ac:dyDescent="0.2">
      <c r="C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 spans="1:29" x14ac:dyDescent="0.2">
      <c r="A86" s="101"/>
      <c r="Z86" s="19">
        <f ca="1">SUM(Z83-Z84)</f>
        <v>0</v>
      </c>
    </row>
    <row r="95" spans="1:29" x14ac:dyDescent="0.2">
      <c r="Z95" s="21">
        <f>SUM(Z93-Z92)</f>
        <v>0</v>
      </c>
      <c r="AA95">
        <f>SUM(AA93-AA92)</f>
        <v>0</v>
      </c>
    </row>
  </sheetData>
  <autoFilter ref="A12:Z83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6"/>
  <sheetViews>
    <sheetView topLeftCell="A55" zoomScale="110" zoomScaleNormal="110" zoomScaleSheetLayoutView="110" workbookViewId="0">
      <pane xSplit="1" topLeftCell="K1" activePane="topRight" state="frozen"/>
      <selection pane="topRight" activeCell="B1" sqref="B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42614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SUM(H13+J13+L13+N13+P13+R13+T13+V13)</f>
        <v>29.5</v>
      </c>
      <c r="F13" s="73"/>
      <c r="G13" s="74">
        <f ca="1">IF(D13="",0,D13*F13)</f>
        <v>0</v>
      </c>
      <c r="H13" s="73">
        <v>0.25</v>
      </c>
      <c r="I13" s="74">
        <f t="shared" ref="I13:I74" ca="1" si="1">IF(D13="",0,D13*H13)</f>
        <v>35</v>
      </c>
      <c r="J13" s="73">
        <v>2</v>
      </c>
      <c r="K13" s="111">
        <f ca="1">IF($D13="",0,$D13*J13)</f>
        <v>280</v>
      </c>
      <c r="L13" s="73">
        <v>5.25</v>
      </c>
      <c r="M13" s="74">
        <f ca="1">IF($D13="",0,$D13*L13)</f>
        <v>735</v>
      </c>
      <c r="N13" s="73">
        <v>6</v>
      </c>
      <c r="O13" s="111">
        <f t="shared" ref="O13:Q74" ca="1" si="2">IF($D13="",0,$D13*N13)</f>
        <v>840</v>
      </c>
      <c r="P13" s="99">
        <v>1</v>
      </c>
      <c r="Q13" s="74">
        <f t="shared" ca="1" si="2"/>
        <v>140</v>
      </c>
      <c r="R13" s="73">
        <v>15</v>
      </c>
      <c r="S13" s="111">
        <f ca="1">IF($D13="",0,$D13*R13)</f>
        <v>2100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4" ca="1" si="5">IF(D13="",0,D13*X13)</f>
        <v>0</v>
      </c>
      <c r="Z13" s="82">
        <f t="shared" ref="Z13:Z74" ca="1" si="6">IF(D13="",0,D13*E13)</f>
        <v>4130</v>
      </c>
      <c r="AA13" s="74"/>
      <c r="AB13" s="136">
        <f ca="1">SUM(Z13+AA13)</f>
        <v>4130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7">SUM(H14+J14+L14+N14+P14+R14+T14+V14)</f>
        <v>1.25</v>
      </c>
      <c r="F14" s="73"/>
      <c r="G14" s="74">
        <f t="shared" ref="G14:G75" ca="1" si="8">IF(D14="",0,D14*F14)</f>
        <v>0</v>
      </c>
      <c r="H14" s="73"/>
      <c r="I14" s="74">
        <f t="shared" ca="1" si="1"/>
        <v>0</v>
      </c>
      <c r="J14" s="73"/>
      <c r="K14" s="111">
        <f t="shared" ref="K14:K75" ca="1" si="9">IF($D14="",0,$D14*J14)</f>
        <v>0</v>
      </c>
      <c r="L14" s="73"/>
      <c r="M14" s="74">
        <f t="shared" ref="M14:M75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>
        <v>1.25</v>
      </c>
      <c r="S14" s="111">
        <f t="shared" ref="S14:S75" ca="1" si="11">IF($D14="",0,$D14*R14)</f>
        <v>125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125</v>
      </c>
      <c r="AA14" s="74"/>
      <c r="AB14" s="137">
        <f t="shared" ref="AB14:AB75" ca="1" si="12">SUM(Z14+AA14)</f>
        <v>125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28.75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26</v>
      </c>
      <c r="K15" s="111">
        <f t="shared" ca="1" si="9"/>
        <v>3068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>
        <v>2.75</v>
      </c>
      <c r="S15" s="111">
        <f t="shared" ca="1" si="11"/>
        <v>324.5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3392.5</v>
      </c>
      <c r="AA15" s="74"/>
      <c r="AB15" s="137">
        <f t="shared" ca="1" si="12"/>
        <v>3392.5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14.5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14.5</v>
      </c>
      <c r="O18" s="111">
        <f t="shared" ca="1" si="2"/>
        <v>2030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2030</v>
      </c>
      <c r="AA18" s="74"/>
      <c r="AB18" s="137">
        <f t="shared" ca="1" si="12"/>
        <v>2030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0</v>
      </c>
      <c r="AA21" s="74"/>
      <c r="AB21" s="137">
        <f t="shared" ca="1" si="12"/>
        <v>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1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0</v>
      </c>
      <c r="AA23" s="74"/>
      <c r="AB23" s="137">
        <f t="shared" ca="1" si="12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88.75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88.75</v>
      </c>
      <c r="S24" s="111">
        <f t="shared" ca="1" si="11"/>
        <v>12425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12425</v>
      </c>
      <c r="AA24" s="74"/>
      <c r="AB24" s="137">
        <f t="shared" ca="1" si="12"/>
        <v>12425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93.5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93.5</v>
      </c>
      <c r="S25" s="111">
        <f t="shared" ca="1" si="11"/>
        <v>11033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11033</v>
      </c>
      <c r="AA25" s="74"/>
      <c r="AB25" s="137">
        <f t="shared" ca="1" si="12"/>
        <v>11033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2</v>
      </c>
      <c r="F30" s="73"/>
      <c r="G30" s="74">
        <f t="shared" ca="1" si="8"/>
        <v>0</v>
      </c>
      <c r="H30" s="73">
        <v>0.25</v>
      </c>
      <c r="I30" s="74">
        <f t="shared" ca="1" si="1"/>
        <v>25</v>
      </c>
      <c r="J30" s="73"/>
      <c r="K30" s="111">
        <f t="shared" ca="1" si="9"/>
        <v>0</v>
      </c>
      <c r="L30" s="73">
        <v>0.75</v>
      </c>
      <c r="M30" s="74">
        <f t="shared" ca="1" si="10"/>
        <v>75</v>
      </c>
      <c r="N30" s="73"/>
      <c r="O30" s="111">
        <f t="shared" ca="1" si="2"/>
        <v>0</v>
      </c>
      <c r="P30" s="99">
        <v>1</v>
      </c>
      <c r="Q30" s="74">
        <f t="shared" ca="1" si="2"/>
        <v>100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200</v>
      </c>
      <c r="AA30" s="74"/>
      <c r="AB30" s="137">
        <f t="shared" ca="1" si="12"/>
        <v>200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3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>
        <v>3</v>
      </c>
      <c r="O32" s="111">
        <f t="shared" ca="1" si="2"/>
        <v>420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6"/>
        <v>420</v>
      </c>
      <c r="AA32" s="74"/>
      <c r="AB32" s="137">
        <f t="shared" ca="1" si="12"/>
        <v>420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43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>
        <v>2</v>
      </c>
      <c r="M34" s="74">
        <f t="shared" si="10"/>
        <v>200</v>
      </c>
      <c r="N34" s="73">
        <v>41</v>
      </c>
      <c r="O34" s="111">
        <f t="shared" si="2"/>
        <v>4100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4300</v>
      </c>
      <c r="AA34" s="74"/>
      <c r="AB34" s="137">
        <f t="shared" si="12"/>
        <v>4300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0.75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>
        <v>0.75</v>
      </c>
      <c r="S38" s="111">
        <f t="shared" ca="1" si="11"/>
        <v>105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105</v>
      </c>
      <c r="AA38" s="74"/>
      <c r="AB38" s="137">
        <f t="shared" ca="1" si="12"/>
        <v>105</v>
      </c>
    </row>
    <row r="39" spans="1:28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6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7"/>
        <v>0.5</v>
      </c>
      <c r="F40" s="73"/>
      <c r="G40" s="74">
        <f t="shared" si="8"/>
        <v>0</v>
      </c>
      <c r="H40" s="73"/>
      <c r="I40" s="74">
        <f t="shared" si="1"/>
        <v>0</v>
      </c>
      <c r="J40" s="73"/>
      <c r="K40" s="111">
        <f t="shared" si="9"/>
        <v>0</v>
      </c>
      <c r="L40" s="73"/>
      <c r="M40" s="74">
        <f t="shared" si="10"/>
        <v>0</v>
      </c>
      <c r="N40" s="73"/>
      <c r="O40" s="111">
        <f t="shared" si="2"/>
        <v>0</v>
      </c>
      <c r="P40" s="99"/>
      <c r="Q40" s="74">
        <f t="shared" si="2"/>
        <v>0</v>
      </c>
      <c r="R40" s="73">
        <v>0.5</v>
      </c>
      <c r="S40" s="111">
        <f t="shared" si="11"/>
        <v>37.5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82">
        <f t="shared" si="6"/>
        <v>37.5</v>
      </c>
      <c r="AA40" s="74"/>
      <c r="AB40" s="137">
        <f t="shared" si="12"/>
        <v>37.5</v>
      </c>
    </row>
    <row r="41" spans="1:28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7"/>
        <v>0</v>
      </c>
      <c r="F42" s="73"/>
      <c r="G42" s="74">
        <f t="shared" ca="1" si="8"/>
        <v>0</v>
      </c>
      <c r="H42" s="73"/>
      <c r="I42" s="74">
        <f t="shared" ca="1" si="1"/>
        <v>0</v>
      </c>
      <c r="J42" s="73"/>
      <c r="K42" s="111">
        <f t="shared" ca="1" si="9"/>
        <v>0</v>
      </c>
      <c r="L42" s="73"/>
      <c r="M42" s="74">
        <f t="shared" ca="1" si="10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11"/>
        <v>0</v>
      </c>
      <c r="T42" s="73"/>
      <c r="U42" s="74">
        <f t="shared" ref="U42:U49" ca="1" si="13">IF(D42="",0,D42*T42)</f>
        <v>0</v>
      </c>
      <c r="V42" s="73"/>
      <c r="W42" s="74">
        <f t="shared" ref="W42:W49" ca="1" si="14">IF(D42="",0,D42*V42)</f>
        <v>0</v>
      </c>
      <c r="X42" s="73"/>
      <c r="Y42" s="74">
        <f t="shared" ca="1" si="5"/>
        <v>0</v>
      </c>
      <c r="Z42" s="82">
        <f t="shared" ca="1" si="6"/>
        <v>0</v>
      </c>
      <c r="AA42" s="74"/>
      <c r="AB42" s="137">
        <f t="shared" ca="1" si="12"/>
        <v>0</v>
      </c>
    </row>
    <row r="43" spans="1:28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7"/>
        <v>0</v>
      </c>
      <c r="F43" s="73"/>
      <c r="G43" s="74">
        <f t="shared" si="8"/>
        <v>0</v>
      </c>
      <c r="H43" s="73"/>
      <c r="I43" s="74">
        <f t="shared" si="1"/>
        <v>0</v>
      </c>
      <c r="J43" s="73"/>
      <c r="K43" s="111">
        <f t="shared" si="9"/>
        <v>0</v>
      </c>
      <c r="L43" s="73"/>
      <c r="M43" s="74">
        <f t="shared" si="10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11"/>
        <v>0</v>
      </c>
      <c r="T43" s="73"/>
      <c r="U43" s="74">
        <f t="shared" si="13"/>
        <v>0</v>
      </c>
      <c r="V43" s="73"/>
      <c r="W43" s="74">
        <f t="shared" si="14"/>
        <v>0</v>
      </c>
      <c r="X43" s="73"/>
      <c r="Y43" s="74">
        <f t="shared" si="5"/>
        <v>0</v>
      </c>
      <c r="Z43" s="82">
        <f t="shared" si="6"/>
        <v>0</v>
      </c>
      <c r="AA43" s="74"/>
      <c r="AB43" s="137">
        <f t="shared" si="12"/>
        <v>0</v>
      </c>
    </row>
    <row r="44" spans="1:28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7"/>
        <v>0</v>
      </c>
      <c r="F44" s="73"/>
      <c r="G44" s="74">
        <f t="shared" ca="1" si="8"/>
        <v>0</v>
      </c>
      <c r="H44" s="73"/>
      <c r="I44" s="74">
        <f t="shared" ca="1" si="1"/>
        <v>0</v>
      </c>
      <c r="J44" s="73"/>
      <c r="K44" s="111">
        <f t="shared" ca="1" si="9"/>
        <v>0</v>
      </c>
      <c r="L44" s="73"/>
      <c r="M44" s="74">
        <f t="shared" ca="1" si="10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11"/>
        <v>0</v>
      </c>
      <c r="T44" s="73"/>
      <c r="U44" s="74">
        <f t="shared" ca="1" si="13"/>
        <v>0</v>
      </c>
      <c r="V44" s="73"/>
      <c r="W44" s="74">
        <f t="shared" ca="1" si="14"/>
        <v>0</v>
      </c>
      <c r="X44" s="73"/>
      <c r="Y44" s="74">
        <f t="shared" ca="1" si="5"/>
        <v>0</v>
      </c>
      <c r="Z44" s="82">
        <f t="shared" ca="1" si="6"/>
        <v>0</v>
      </c>
      <c r="AA44" s="74"/>
      <c r="AB44" s="137">
        <f t="shared" ca="1" si="12"/>
        <v>0</v>
      </c>
    </row>
    <row r="45" spans="1:28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7"/>
        <v>7.25</v>
      </c>
      <c r="F45" s="73"/>
      <c r="G45" s="74">
        <f t="shared" si="8"/>
        <v>0</v>
      </c>
      <c r="H45" s="73"/>
      <c r="I45" s="74">
        <f t="shared" si="1"/>
        <v>0</v>
      </c>
      <c r="J45" s="73"/>
      <c r="K45" s="111">
        <f t="shared" si="9"/>
        <v>0</v>
      </c>
      <c r="L45" s="73"/>
      <c r="M45" s="74">
        <f t="shared" si="10"/>
        <v>0</v>
      </c>
      <c r="N45" s="73">
        <v>7.25</v>
      </c>
      <c r="O45" s="111">
        <f t="shared" si="2"/>
        <v>543.75</v>
      </c>
      <c r="P45" s="99"/>
      <c r="Q45" s="74">
        <f t="shared" si="2"/>
        <v>0</v>
      </c>
      <c r="R45" s="73"/>
      <c r="S45" s="111">
        <f t="shared" si="11"/>
        <v>0</v>
      </c>
      <c r="T45" s="73"/>
      <c r="U45" s="74">
        <f t="shared" si="13"/>
        <v>0</v>
      </c>
      <c r="V45" s="73"/>
      <c r="W45" s="74">
        <f t="shared" si="14"/>
        <v>0</v>
      </c>
      <c r="X45" s="73"/>
      <c r="Y45" s="74">
        <f t="shared" si="5"/>
        <v>0</v>
      </c>
      <c r="Z45" s="82">
        <f t="shared" si="6"/>
        <v>543.75</v>
      </c>
      <c r="AA45" s="74"/>
      <c r="AB45" s="137">
        <f t="shared" si="12"/>
        <v>543.75</v>
      </c>
    </row>
    <row r="46" spans="1:28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7"/>
        <v>8.5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>
        <v>8.5</v>
      </c>
      <c r="S46" s="111">
        <f t="shared" si="11"/>
        <v>850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850</v>
      </c>
      <c r="AA46" s="74"/>
      <c r="AB46" s="137">
        <f t="shared" si="12"/>
        <v>850</v>
      </c>
    </row>
    <row r="47" spans="1:28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7"/>
        <v>0</v>
      </c>
      <c r="F47" s="73"/>
      <c r="G47" s="74">
        <f t="shared" ca="1" si="8"/>
        <v>0</v>
      </c>
      <c r="H47" s="73"/>
      <c r="I47" s="74">
        <f t="shared" ca="1" si="1"/>
        <v>0</v>
      </c>
      <c r="J47" s="73"/>
      <c r="K47" s="111">
        <f t="shared" ca="1" si="9"/>
        <v>0</v>
      </c>
      <c r="L47" s="73"/>
      <c r="M47" s="74">
        <f t="shared" ca="1" si="10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11"/>
        <v>0</v>
      </c>
      <c r="T47" s="73"/>
      <c r="U47" s="74">
        <f t="shared" ca="1" si="13"/>
        <v>0</v>
      </c>
      <c r="V47" s="73"/>
      <c r="W47" s="74">
        <f t="shared" ca="1" si="14"/>
        <v>0</v>
      </c>
      <c r="X47" s="73"/>
      <c r="Y47" s="74">
        <f t="shared" ca="1" si="5"/>
        <v>0</v>
      </c>
      <c r="Z47" s="82">
        <f t="shared" ca="1" si="6"/>
        <v>0</v>
      </c>
      <c r="AA47" s="74"/>
      <c r="AB47" s="137">
        <f t="shared" ca="1" si="12"/>
        <v>0</v>
      </c>
    </row>
    <row r="48" spans="1:28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7"/>
        <v>0</v>
      </c>
      <c r="F48" s="73"/>
      <c r="G48" s="74">
        <f t="shared" si="8"/>
        <v>0</v>
      </c>
      <c r="H48" s="73"/>
      <c r="I48" s="74">
        <f t="shared" si="1"/>
        <v>0</v>
      </c>
      <c r="J48" s="73"/>
      <c r="K48" s="111">
        <f t="shared" si="9"/>
        <v>0</v>
      </c>
      <c r="L48" s="73"/>
      <c r="M48" s="74">
        <f t="shared" si="10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11"/>
        <v>0</v>
      </c>
      <c r="T48" s="73"/>
      <c r="U48" s="74">
        <f t="shared" si="13"/>
        <v>0</v>
      </c>
      <c r="V48" s="73"/>
      <c r="W48" s="74">
        <f t="shared" si="14"/>
        <v>0</v>
      </c>
      <c r="X48" s="73"/>
      <c r="Y48" s="74">
        <f t="shared" si="5"/>
        <v>0</v>
      </c>
      <c r="Z48" s="82">
        <f t="shared" si="6"/>
        <v>0</v>
      </c>
      <c r="AA48" s="74"/>
      <c r="AB48" s="137">
        <f t="shared" si="12"/>
        <v>0</v>
      </c>
    </row>
    <row r="49" spans="1:28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7"/>
        <v>0</v>
      </c>
      <c r="F51" s="73"/>
      <c r="G51" s="74">
        <f t="shared" ca="1" si="8"/>
        <v>0</v>
      </c>
      <c r="H51" s="73"/>
      <c r="I51" s="74">
        <f t="shared" ca="1" si="1"/>
        <v>0</v>
      </c>
      <c r="J51" s="73"/>
      <c r="K51" s="111">
        <f t="shared" ca="1" si="9"/>
        <v>0</v>
      </c>
      <c r="L51" s="73"/>
      <c r="M51" s="74">
        <f t="shared" ca="1" si="10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11"/>
        <v>0</v>
      </c>
      <c r="T51" s="73"/>
      <c r="U51" s="74">
        <v>0</v>
      </c>
      <c r="V51" s="73"/>
      <c r="W51" s="74">
        <f t="shared" ref="W51:W80" ca="1" si="15">IF(D51="",0,D51*V51)</f>
        <v>0</v>
      </c>
      <c r="X51" s="73"/>
      <c r="Y51" s="74">
        <f t="shared" ca="1" si="5"/>
        <v>0</v>
      </c>
      <c r="Z51" s="82">
        <f t="shared" ca="1" si="6"/>
        <v>0</v>
      </c>
      <c r="AA51" s="74"/>
      <c r="AB51" s="137">
        <f t="shared" ca="1" si="12"/>
        <v>0</v>
      </c>
    </row>
    <row r="52" spans="1:28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ca="1" si="15"/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7"/>
        <v>87.5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>
        <v>87.5</v>
      </c>
      <c r="S56" s="111">
        <f t="shared" ca="1" si="11"/>
        <v>3062.5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3062.5</v>
      </c>
      <c r="AA56" s="74"/>
      <c r="AB56" s="137">
        <f t="shared" ca="1" si="12"/>
        <v>3062.5</v>
      </c>
    </row>
    <row r="57" spans="1:28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7"/>
        <v>0</v>
      </c>
      <c r="F58" s="73"/>
      <c r="G58" s="74">
        <f t="shared" si="8"/>
        <v>0</v>
      </c>
      <c r="H58" s="73"/>
      <c r="I58" s="74">
        <f t="shared" si="1"/>
        <v>0</v>
      </c>
      <c r="J58" s="73"/>
      <c r="K58" s="111">
        <f t="shared" si="9"/>
        <v>0</v>
      </c>
      <c r="L58" s="73"/>
      <c r="M58" s="74">
        <f t="shared" si="10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11"/>
        <v>0</v>
      </c>
      <c r="T58" s="73"/>
      <c r="U58" s="74">
        <v>0</v>
      </c>
      <c r="V58" s="73"/>
      <c r="W58" s="74">
        <f t="shared" si="15"/>
        <v>0</v>
      </c>
      <c r="X58" s="73"/>
      <c r="Y58" s="74">
        <f t="shared" si="5"/>
        <v>0</v>
      </c>
      <c r="Z58" s="82">
        <f t="shared" si="6"/>
        <v>0</v>
      </c>
      <c r="AA58" s="74"/>
      <c r="AB58" s="137">
        <f t="shared" si="12"/>
        <v>0</v>
      </c>
    </row>
    <row r="59" spans="1:28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7"/>
        <v>76.75</v>
      </c>
      <c r="F59" s="73"/>
      <c r="G59" s="74">
        <f t="shared" si="8"/>
        <v>0</v>
      </c>
      <c r="H59" s="73"/>
      <c r="I59" s="74">
        <f t="shared" si="1"/>
        <v>0</v>
      </c>
      <c r="J59" s="73">
        <v>76.75</v>
      </c>
      <c r="K59" s="111">
        <f t="shared" si="9"/>
        <v>2686.25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2686.25</v>
      </c>
      <c r="AA59" s="74"/>
      <c r="AB59" s="137">
        <f t="shared" si="12"/>
        <v>2686.25</v>
      </c>
    </row>
    <row r="60" spans="1:28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7"/>
        <v>0</v>
      </c>
      <c r="F60" s="73"/>
      <c r="G60" s="74">
        <f t="shared" ca="1" si="8"/>
        <v>0</v>
      </c>
      <c r="H60" s="73"/>
      <c r="I60" s="74">
        <f t="shared" ca="1" si="1"/>
        <v>0</v>
      </c>
      <c r="J60" s="73"/>
      <c r="K60" s="111">
        <f t="shared" ca="1" si="9"/>
        <v>0</v>
      </c>
      <c r="L60" s="73"/>
      <c r="M60" s="74">
        <f t="shared" ca="1" si="10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11"/>
        <v>0</v>
      </c>
      <c r="T60" s="73"/>
      <c r="U60" s="74">
        <v>0</v>
      </c>
      <c r="V60" s="73"/>
      <c r="W60" s="74">
        <f t="shared" ca="1" si="15"/>
        <v>0</v>
      </c>
      <c r="X60" s="73"/>
      <c r="Y60" s="74">
        <f t="shared" ca="1" si="5"/>
        <v>0</v>
      </c>
      <c r="Z60" s="82">
        <f t="shared" ca="1" si="6"/>
        <v>0</v>
      </c>
      <c r="AA60" s="74"/>
      <c r="AB60" s="137">
        <f t="shared" ca="1" si="12"/>
        <v>0</v>
      </c>
    </row>
    <row r="61" spans="1:28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7"/>
        <v>32.5</v>
      </c>
      <c r="F61" s="73"/>
      <c r="G61" s="74">
        <f t="shared" si="8"/>
        <v>0</v>
      </c>
      <c r="H61" s="73"/>
      <c r="I61" s="74">
        <f t="shared" si="1"/>
        <v>0</v>
      </c>
      <c r="J61" s="73">
        <v>32.5</v>
      </c>
      <c r="K61" s="111">
        <f t="shared" si="9"/>
        <v>3250</v>
      </c>
      <c r="L61" s="73"/>
      <c r="M61" s="74">
        <f t="shared" si="10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11"/>
        <v>0</v>
      </c>
      <c r="T61" s="73"/>
      <c r="U61" s="74">
        <v>0</v>
      </c>
      <c r="V61" s="73"/>
      <c r="W61" s="74">
        <f t="shared" si="15"/>
        <v>0</v>
      </c>
      <c r="X61" s="73"/>
      <c r="Y61" s="74">
        <f t="shared" si="5"/>
        <v>0</v>
      </c>
      <c r="Z61" s="82">
        <f t="shared" si="6"/>
        <v>3250</v>
      </c>
      <c r="AA61" s="74"/>
      <c r="AB61" s="137">
        <f t="shared" si="12"/>
        <v>3250</v>
      </c>
    </row>
    <row r="62" spans="1:28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7"/>
        <v>0</v>
      </c>
      <c r="F62" s="73"/>
      <c r="G62" s="74">
        <f t="shared" si="8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0</v>
      </c>
      <c r="AA62" s="74"/>
      <c r="AB62" s="137">
        <f t="shared" si="12"/>
        <v>0</v>
      </c>
    </row>
    <row r="63" spans="1:28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7"/>
        <v>0</v>
      </c>
      <c r="F65" s="73"/>
      <c r="G65" s="74">
        <f t="shared" ca="1" si="8"/>
        <v>0</v>
      </c>
      <c r="H65" s="73"/>
      <c r="I65" s="74">
        <f t="shared" ca="1" si="1"/>
        <v>0</v>
      </c>
      <c r="J65" s="73"/>
      <c r="K65" s="111">
        <f t="shared" ca="1" si="9"/>
        <v>0</v>
      </c>
      <c r="L65" s="73"/>
      <c r="M65" s="74">
        <f t="shared" ca="1" si="10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11"/>
        <v>0</v>
      </c>
      <c r="T65" s="73"/>
      <c r="U65" s="74">
        <v>0</v>
      </c>
      <c r="V65" s="73"/>
      <c r="W65" s="74">
        <f t="shared" ca="1" si="15"/>
        <v>0</v>
      </c>
      <c r="X65" s="73"/>
      <c r="Y65" s="74">
        <f t="shared" ca="1" si="5"/>
        <v>0</v>
      </c>
      <c r="Z65" s="82">
        <f t="shared" ca="1" si="6"/>
        <v>0</v>
      </c>
      <c r="AA65" s="74"/>
      <c r="AB65" s="137">
        <f t="shared" ca="1" si="12"/>
        <v>0</v>
      </c>
    </row>
    <row r="66" spans="1:29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7"/>
        <v>0</v>
      </c>
      <c r="F66" s="73"/>
      <c r="G66" s="74">
        <f t="shared" si="8"/>
        <v>0</v>
      </c>
      <c r="H66" s="73"/>
      <c r="I66" s="74">
        <f t="shared" si="1"/>
        <v>0</v>
      </c>
      <c r="J66" s="73"/>
      <c r="K66" s="111">
        <f t="shared" si="9"/>
        <v>0</v>
      </c>
      <c r="L66" s="73"/>
      <c r="M66" s="74">
        <f t="shared" si="10"/>
        <v>0</v>
      </c>
      <c r="N66" s="73"/>
      <c r="O66" s="111">
        <f t="shared" si="2"/>
        <v>0</v>
      </c>
      <c r="P66" s="99"/>
      <c r="Q66" s="74">
        <f t="shared" si="2"/>
        <v>0</v>
      </c>
      <c r="R66" s="73"/>
      <c r="S66" s="111">
        <f t="shared" si="11"/>
        <v>0</v>
      </c>
      <c r="T66" s="73"/>
      <c r="U66" s="74">
        <v>0</v>
      </c>
      <c r="V66" s="73"/>
      <c r="W66" s="74">
        <f t="shared" si="15"/>
        <v>0</v>
      </c>
      <c r="X66" s="73"/>
      <c r="Y66" s="74">
        <f t="shared" si="5"/>
        <v>0</v>
      </c>
      <c r="Z66" s="82">
        <f t="shared" si="6"/>
        <v>0</v>
      </c>
      <c r="AA66" s="74"/>
      <c r="AB66" s="137">
        <f t="shared" si="12"/>
        <v>0</v>
      </c>
    </row>
    <row r="67" spans="1:29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2"/>
        <v>0</v>
      </c>
    </row>
    <row r="68" spans="1:29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45">
        <f t="shared" si="12"/>
        <v>0</v>
      </c>
    </row>
    <row r="69" spans="1:29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7"/>
        <v>46.5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>
        <v>46.5</v>
      </c>
      <c r="S69" s="111">
        <f t="shared" si="11"/>
        <v>5487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5487</v>
      </c>
      <c r="AA69" s="74"/>
      <c r="AB69" s="145">
        <f t="shared" si="12"/>
        <v>5487</v>
      </c>
    </row>
    <row r="70" spans="1:29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7"/>
        <v>0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11"/>
        <v>0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0</v>
      </c>
      <c r="AA70" s="74"/>
      <c r="AB70" s="145">
        <f t="shared" si="12"/>
        <v>0</v>
      </c>
    </row>
    <row r="71" spans="1:29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7"/>
        <v>4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>
        <v>4</v>
      </c>
      <c r="M71" s="74">
        <f t="shared" si="10"/>
        <v>472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472</v>
      </c>
      <c r="AA71" s="74"/>
      <c r="AB71" s="145">
        <f t="shared" si="12"/>
        <v>472</v>
      </c>
    </row>
    <row r="72" spans="1:29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2"/>
        <v>0</v>
      </c>
    </row>
    <row r="74" spans="1:29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7"/>
        <v>0</v>
      </c>
      <c r="F74" s="73"/>
      <c r="G74" s="74">
        <f t="shared" ca="1" si="8"/>
        <v>0</v>
      </c>
      <c r="H74" s="73"/>
      <c r="I74" s="74">
        <f t="shared" ca="1" si="1"/>
        <v>0</v>
      </c>
      <c r="J74" s="73"/>
      <c r="K74" s="111">
        <f t="shared" ca="1" si="9"/>
        <v>0</v>
      </c>
      <c r="L74" s="73"/>
      <c r="M74" s="74">
        <f t="shared" ca="1" si="10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11"/>
        <v>0</v>
      </c>
      <c r="T74" s="73"/>
      <c r="U74" s="74">
        <v>0</v>
      </c>
      <c r="V74" s="73"/>
      <c r="W74" s="74">
        <f t="shared" ca="1" si="15"/>
        <v>0</v>
      </c>
      <c r="X74" s="73"/>
      <c r="Y74" s="74">
        <f t="shared" ca="1" si="5"/>
        <v>0</v>
      </c>
      <c r="Z74" s="82">
        <f t="shared" ca="1" si="6"/>
        <v>0</v>
      </c>
      <c r="AA74" s="74"/>
      <c r="AB74" s="145">
        <f t="shared" ca="1" si="12"/>
        <v>0</v>
      </c>
    </row>
    <row r="75" spans="1:29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7"/>
        <v>0</v>
      </c>
      <c r="F75" s="73"/>
      <c r="G75" s="74">
        <f t="shared" si="8"/>
        <v>0</v>
      </c>
      <c r="H75" s="73"/>
      <c r="I75" s="74">
        <f t="shared" ref="I75:I80" si="16">IF(D75="",0,D75*H75)</f>
        <v>0</v>
      </c>
      <c r="J75" s="73"/>
      <c r="K75" s="111">
        <f t="shared" si="9"/>
        <v>0</v>
      </c>
      <c r="L75" s="73"/>
      <c r="M75" s="74">
        <f t="shared" si="10"/>
        <v>0</v>
      </c>
      <c r="N75" s="73"/>
      <c r="O75" s="111">
        <f t="shared" ref="O75:O80" si="17">IF($D75="",0,$D75*N75)</f>
        <v>0</v>
      </c>
      <c r="P75" s="73"/>
      <c r="Q75" s="74">
        <f t="shared" ref="Q75:Q80" si="18">IF($D75="",0,$D75*P75)</f>
        <v>0</v>
      </c>
      <c r="R75" s="73"/>
      <c r="S75" s="111">
        <f t="shared" si="11"/>
        <v>0</v>
      </c>
      <c r="T75" s="73"/>
      <c r="U75" s="74">
        <v>0</v>
      </c>
      <c r="V75" s="73"/>
      <c r="W75" s="74">
        <f t="shared" si="15"/>
        <v>0</v>
      </c>
      <c r="X75" s="73"/>
      <c r="Y75" s="74">
        <f t="shared" ref="Y75:Y80" si="19">IF(D75="",0,D75*X75)</f>
        <v>0</v>
      </c>
      <c r="Z75" s="82">
        <f t="shared" ref="Z75:Z80" si="20">IF(D75="",0,D75*E75)</f>
        <v>0</v>
      </c>
      <c r="AA75" s="74"/>
      <c r="AB75" s="145">
        <f t="shared" si="12"/>
        <v>0</v>
      </c>
      <c r="AC75" s="139"/>
    </row>
    <row r="76" spans="1:29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ref="E76:E80" si="21">SUM(H76+J76+L76+N76+P76+R76+T76+V76+X76)</f>
        <v>34.75</v>
      </c>
      <c r="F76" s="73"/>
      <c r="G76" s="74">
        <f t="shared" ref="G76:G80" si="22">IF(D76="",0,D76*F76)</f>
        <v>0</v>
      </c>
      <c r="H76" s="73"/>
      <c r="I76" s="74">
        <f t="shared" si="16"/>
        <v>0</v>
      </c>
      <c r="J76" s="73"/>
      <c r="K76" s="111">
        <f t="shared" ref="K76:K80" si="23">IF($D76="",0,$D76*J76)</f>
        <v>0</v>
      </c>
      <c r="L76" s="73"/>
      <c r="M76" s="74">
        <f t="shared" ref="M76:M80" si="24">IF($D76="",0,$D76*L76)</f>
        <v>0</v>
      </c>
      <c r="N76" s="73"/>
      <c r="O76" s="111">
        <f t="shared" si="17"/>
        <v>1216.25</v>
      </c>
      <c r="P76" s="73"/>
      <c r="Q76" s="74">
        <f t="shared" si="18"/>
        <v>0</v>
      </c>
      <c r="R76" s="73"/>
      <c r="S76" s="111">
        <f t="shared" ref="S76" si="25">IF($D76="",0,$D76*R76)</f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si="19"/>
        <v>0</v>
      </c>
      <c r="Z76" s="82">
        <f t="shared" si="20"/>
        <v>1216.25</v>
      </c>
      <c r="AA76" s="74"/>
      <c r="AB76" s="145">
        <f t="shared" ref="AB76:AB80" si="26">SUM(Z76+AA76)</f>
        <v>1216.25</v>
      </c>
      <c r="AC76" s="139"/>
    </row>
    <row r="77" spans="1:29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21"/>
        <v>4.5</v>
      </c>
      <c r="F77" s="73"/>
      <c r="G77" s="74">
        <f t="shared" si="22"/>
        <v>0</v>
      </c>
      <c r="H77" s="73"/>
      <c r="I77" s="74">
        <f t="shared" si="16"/>
        <v>0</v>
      </c>
      <c r="J77" s="73">
        <v>4.5</v>
      </c>
      <c r="K77" s="111">
        <f t="shared" si="23"/>
        <v>531</v>
      </c>
      <c r="L77" s="73"/>
      <c r="M77" s="74">
        <f t="shared" si="24"/>
        <v>0</v>
      </c>
      <c r="N77" s="73"/>
      <c r="O77" s="111">
        <f t="shared" si="17"/>
        <v>0</v>
      </c>
      <c r="P77" s="73"/>
      <c r="Q77" s="74">
        <f t="shared" si="18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5"/>
        <v>0</v>
      </c>
      <c r="X77" s="73"/>
      <c r="Y77" s="74">
        <f t="shared" si="19"/>
        <v>0</v>
      </c>
      <c r="Z77" s="82">
        <f t="shared" si="20"/>
        <v>531</v>
      </c>
      <c r="AA77" s="74"/>
      <c r="AB77" s="145">
        <f t="shared" si="26"/>
        <v>531</v>
      </c>
      <c r="AC77" s="139"/>
    </row>
    <row r="78" spans="1:29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si="21"/>
        <v>0</v>
      </c>
      <c r="F78" s="73"/>
      <c r="G78" s="111">
        <f t="shared" si="22"/>
        <v>0</v>
      </c>
      <c r="H78" s="73"/>
      <c r="I78" s="74">
        <f t="shared" si="16"/>
        <v>0</v>
      </c>
      <c r="J78" s="166"/>
      <c r="K78" s="111">
        <f t="shared" si="23"/>
        <v>0</v>
      </c>
      <c r="L78" s="73"/>
      <c r="M78" s="74">
        <f t="shared" si="24"/>
        <v>0</v>
      </c>
      <c r="N78" s="166"/>
      <c r="O78" s="111">
        <f t="shared" si="17"/>
        <v>0</v>
      </c>
      <c r="P78" s="73"/>
      <c r="Q78" s="74">
        <f t="shared" si="18"/>
        <v>0</v>
      </c>
      <c r="R78" s="166"/>
      <c r="S78" s="111">
        <f t="shared" ref="S78:S81" si="27">IF($D78="",0,$D78*R78)</f>
        <v>0</v>
      </c>
      <c r="T78" s="73"/>
      <c r="U78" s="74">
        <f t="shared" ref="U78:U80" si="28">IF(D78="",0,D78*T78)</f>
        <v>0</v>
      </c>
      <c r="V78" s="73"/>
      <c r="W78" s="74">
        <f t="shared" si="15"/>
        <v>0</v>
      </c>
      <c r="X78" s="73"/>
      <c r="Y78" s="74">
        <f t="shared" si="19"/>
        <v>0</v>
      </c>
      <c r="Z78" s="82">
        <f t="shared" si="20"/>
        <v>0</v>
      </c>
      <c r="AA78" s="74"/>
      <c r="AB78" s="145">
        <f t="shared" si="26"/>
        <v>0</v>
      </c>
      <c r="AC78" s="139"/>
    </row>
    <row r="79" spans="1:29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si="21"/>
        <v>49.75</v>
      </c>
      <c r="F79" s="73"/>
      <c r="G79" s="111">
        <f t="shared" si="22"/>
        <v>0</v>
      </c>
      <c r="H79" s="73"/>
      <c r="I79" s="74">
        <f t="shared" si="16"/>
        <v>0</v>
      </c>
      <c r="J79" s="166"/>
      <c r="K79" s="111">
        <f t="shared" si="23"/>
        <v>0</v>
      </c>
      <c r="L79" s="73"/>
      <c r="M79" s="74">
        <f t="shared" si="24"/>
        <v>0</v>
      </c>
      <c r="N79" s="166"/>
      <c r="O79" s="111">
        <f t="shared" si="17"/>
        <v>1741.25</v>
      </c>
      <c r="P79" s="73"/>
      <c r="Q79" s="74">
        <f t="shared" si="18"/>
        <v>0</v>
      </c>
      <c r="R79" s="166"/>
      <c r="S79" s="111">
        <f t="shared" si="27"/>
        <v>0</v>
      </c>
      <c r="T79" s="73"/>
      <c r="U79" s="74">
        <f t="shared" si="28"/>
        <v>0</v>
      </c>
      <c r="V79" s="73"/>
      <c r="W79" s="74">
        <f t="shared" si="15"/>
        <v>0</v>
      </c>
      <c r="X79" s="73"/>
      <c r="Y79" s="74">
        <f t="shared" si="19"/>
        <v>0</v>
      </c>
      <c r="Z79" s="82">
        <f t="shared" si="20"/>
        <v>1741.25</v>
      </c>
      <c r="AA79" s="74"/>
      <c r="AB79" s="145">
        <f t="shared" si="26"/>
        <v>1741.25</v>
      </c>
      <c r="AC79" s="139"/>
    </row>
    <row r="80" spans="1:29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1"/>
        <v>32.75</v>
      </c>
      <c r="F80" s="73"/>
      <c r="G80" s="111">
        <f t="shared" si="22"/>
        <v>0</v>
      </c>
      <c r="H80" s="73"/>
      <c r="I80" s="74">
        <f t="shared" si="16"/>
        <v>0</v>
      </c>
      <c r="J80" s="166">
        <v>32.75</v>
      </c>
      <c r="K80" s="111">
        <f t="shared" si="23"/>
        <v>2456.25</v>
      </c>
      <c r="L80" s="73"/>
      <c r="M80" s="74">
        <f t="shared" si="24"/>
        <v>0</v>
      </c>
      <c r="N80" s="166"/>
      <c r="O80" s="111">
        <f t="shared" si="17"/>
        <v>0</v>
      </c>
      <c r="P80" s="73"/>
      <c r="Q80" s="74">
        <f t="shared" si="18"/>
        <v>0</v>
      </c>
      <c r="R80" s="166"/>
      <c r="S80" s="111">
        <f t="shared" si="27"/>
        <v>0</v>
      </c>
      <c r="T80" s="73"/>
      <c r="U80" s="74">
        <f t="shared" si="28"/>
        <v>0</v>
      </c>
      <c r="V80" s="73"/>
      <c r="W80" s="74">
        <f t="shared" si="15"/>
        <v>0</v>
      </c>
      <c r="X80" s="73"/>
      <c r="Y80" s="74">
        <f t="shared" si="19"/>
        <v>0</v>
      </c>
      <c r="Z80" s="82">
        <f t="shared" si="20"/>
        <v>2456.25</v>
      </c>
      <c r="AA80" s="74"/>
      <c r="AB80" s="145">
        <f t="shared" si="26"/>
        <v>2456.25</v>
      </c>
      <c r="AC80" s="139"/>
    </row>
    <row r="81" spans="1:29" s="149" customFormat="1" ht="15" customHeight="1" x14ac:dyDescent="0.2">
      <c r="A81" s="167" t="s">
        <v>304</v>
      </c>
      <c r="B81" s="149" t="s">
        <v>65</v>
      </c>
      <c r="C81" s="168" t="s">
        <v>8</v>
      </c>
      <c r="D81" s="150">
        <v>60</v>
      </c>
      <c r="E81" s="169">
        <f t="shared" ref="E81" si="29">SUM(H81+J81+L81+N81+P81+R81+T81+V81+X81)</f>
        <v>56</v>
      </c>
      <c r="F81" s="115"/>
      <c r="G81" s="112">
        <f t="shared" ref="G81" si="30">IF(D81="",0,D81*F81)</f>
        <v>0</v>
      </c>
      <c r="H81" s="115"/>
      <c r="I81" s="96">
        <f t="shared" ref="I81" si="31">IF(D81="",0,D81*H81)</f>
        <v>0</v>
      </c>
      <c r="J81" s="170"/>
      <c r="K81" s="112">
        <f t="shared" ref="K81" si="32">IF($D81="",0,$D81*J81)</f>
        <v>0</v>
      </c>
      <c r="L81" s="115"/>
      <c r="M81" s="96">
        <f t="shared" ref="M81" si="33">IF($D81="",0,$D81*L81)</f>
        <v>0</v>
      </c>
      <c r="N81" s="170"/>
      <c r="O81" s="112">
        <f t="shared" ref="O81" si="34">IF($D81="",0,$D81*N81)</f>
        <v>0</v>
      </c>
      <c r="P81" s="115"/>
      <c r="Q81" s="96">
        <f t="shared" ref="Q81" si="35">IF($D81="",0,$D81*P81)</f>
        <v>0</v>
      </c>
      <c r="R81" s="170">
        <v>56</v>
      </c>
      <c r="S81" s="112">
        <f t="shared" si="27"/>
        <v>3360</v>
      </c>
      <c r="T81" s="115"/>
      <c r="U81" s="96">
        <f t="shared" ref="U81" si="36">IF(D81="",0,D81*T81)</f>
        <v>0</v>
      </c>
      <c r="V81" s="115"/>
      <c r="W81" s="96">
        <f t="shared" ref="W81" si="37">IF(D81="",0,D81*V81)</f>
        <v>0</v>
      </c>
      <c r="X81" s="115"/>
      <c r="Y81" s="96">
        <f t="shared" ref="Y81" si="38">IF(D81="",0,D81*X81)</f>
        <v>0</v>
      </c>
      <c r="Z81" s="148">
        <f t="shared" ref="Z81" si="39">IF(D81="",0,D81*E81)</f>
        <v>3360</v>
      </c>
      <c r="AA81" s="96"/>
      <c r="AB81" s="171">
        <f t="shared" ref="AB81" si="40">SUM(Z81+AA81)</f>
        <v>3360</v>
      </c>
      <c r="AC81" s="172"/>
    </row>
    <row r="82" spans="1:29" s="62" customFormat="1" ht="15" customHeight="1" x14ac:dyDescent="0.2">
      <c r="A82" s="85"/>
      <c r="C82" s="63" t="s">
        <v>154</v>
      </c>
      <c r="D82" s="57"/>
      <c r="E82" s="20">
        <f t="shared" ref="E82" si="41">SUM(H82+J82+L82+N82+P82+R82+T82+V82)</f>
        <v>661.75</v>
      </c>
      <c r="F82" s="142">
        <f>SUM(F13:F80)</f>
        <v>0</v>
      </c>
      <c r="G82" s="141"/>
      <c r="H82" s="75">
        <f>SUM(H13:H81)</f>
        <v>0.5</v>
      </c>
      <c r="I82" s="76"/>
      <c r="J82" s="92">
        <f>SUM(J13:J81)</f>
        <v>174.5</v>
      </c>
      <c r="K82" s="92"/>
      <c r="L82" s="75">
        <f>SUM(L13:L81)</f>
        <v>12</v>
      </c>
      <c r="M82" s="76"/>
      <c r="N82" s="92">
        <f>SUM(N13:N81)</f>
        <v>71.75</v>
      </c>
      <c r="O82" s="92"/>
      <c r="P82" s="75">
        <f>SUM(P13:P81)</f>
        <v>2</v>
      </c>
      <c r="Q82" s="76"/>
      <c r="R82" s="92">
        <f>SUM(R13:R81)</f>
        <v>401</v>
      </c>
      <c r="S82" s="92"/>
      <c r="T82" s="75">
        <f>SUM(T13:T81)</f>
        <v>0</v>
      </c>
      <c r="U82" s="76"/>
      <c r="V82" s="75">
        <f>SUM(V13:V81)</f>
        <v>0</v>
      </c>
      <c r="W82" s="76"/>
      <c r="X82" s="75">
        <f>SUM(X13:X81)</f>
        <v>0</v>
      </c>
      <c r="Y82" s="76"/>
      <c r="Z82" s="76"/>
      <c r="AA82" s="138"/>
      <c r="AB82" s="146">
        <f t="shared" ref="AB82:AB85" si="42">SUM(Z82+AA82)</f>
        <v>0</v>
      </c>
      <c r="AC82" s="140"/>
    </row>
    <row r="83" spans="1:29" ht="4.5" customHeight="1" x14ac:dyDescent="0.2">
      <c r="A83" s="86"/>
      <c r="B83" s="40"/>
      <c r="C83" s="68"/>
      <c r="D83" s="69"/>
      <c r="E83" s="69"/>
      <c r="F83" s="69"/>
      <c r="G83" s="69"/>
      <c r="H83" s="77"/>
      <c r="I83" s="78"/>
      <c r="J83" s="69"/>
      <c r="K83" s="69"/>
      <c r="L83" s="77"/>
      <c r="M83" s="78"/>
      <c r="N83" s="69"/>
      <c r="O83" s="69"/>
      <c r="P83" s="77"/>
      <c r="Q83" s="78"/>
      <c r="R83" s="69"/>
      <c r="S83" s="69"/>
      <c r="T83" s="77"/>
      <c r="U83" s="78"/>
      <c r="V83" s="77"/>
      <c r="W83" s="78"/>
      <c r="X83" s="77"/>
      <c r="Y83" s="78"/>
      <c r="Z83" s="69"/>
      <c r="AA83" s="69"/>
      <c r="AB83" s="78"/>
    </row>
    <row r="84" spans="1:29" ht="15" customHeight="1" x14ac:dyDescent="0.2">
      <c r="A84" s="65"/>
      <c r="B84" s="65"/>
      <c r="C84" s="66" t="s">
        <v>155</v>
      </c>
      <c r="D84" s="67"/>
      <c r="E84" s="19"/>
      <c r="F84" s="143"/>
      <c r="G84" s="144">
        <f ca="1">SUM(G13:G83)</f>
        <v>0</v>
      </c>
      <c r="H84" s="79"/>
      <c r="I84" s="80">
        <f ca="1">SUM(I13:I83)</f>
        <v>60</v>
      </c>
      <c r="J84" s="93"/>
      <c r="K84" s="93">
        <f ca="1">SUM(K12:K83)</f>
        <v>12271.5</v>
      </c>
      <c r="L84" s="79"/>
      <c r="M84" s="80">
        <f ca="1">SUM(M13:M83)</f>
        <v>1482</v>
      </c>
      <c r="N84" s="93"/>
      <c r="O84" s="93">
        <f ca="1">SUM(O12:O83)</f>
        <v>10891.25</v>
      </c>
      <c r="P84" s="79"/>
      <c r="Q84" s="80">
        <f ca="1">SUM(Q13:Q83)</f>
        <v>240</v>
      </c>
      <c r="R84" s="93"/>
      <c r="S84" s="93">
        <f ca="1">SUM(S12:S83)</f>
        <v>38909.5</v>
      </c>
      <c r="T84" s="79"/>
      <c r="U84" s="80">
        <f ca="1">SUM(U13:U83)</f>
        <v>0</v>
      </c>
      <c r="V84" s="79"/>
      <c r="W84" s="80">
        <f ca="1">SUM(W13:W83)</f>
        <v>0</v>
      </c>
      <c r="X84" s="79"/>
      <c r="Y84" s="80">
        <f ca="1">SUM(Y13:Y83)</f>
        <v>0</v>
      </c>
      <c r="Z84" s="80">
        <f ca="1">SUM(G84+I84+K84+M84+O84+Q84+S84+U84+W84+Y84)</f>
        <v>63854.25</v>
      </c>
      <c r="AA84" s="135"/>
      <c r="AB84" s="147"/>
    </row>
    <row r="85" spans="1:29" x14ac:dyDescent="0.2">
      <c r="C85" s="41" t="s">
        <v>24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2">
        <f ca="1">SUM(Z13:Z81)</f>
        <v>63854.25</v>
      </c>
      <c r="AA85" s="3">
        <f>SUBTOTAL(9,AA13:AA83)</f>
        <v>0</v>
      </c>
      <c r="AB85" s="134">
        <f t="shared" ca="1" si="42"/>
        <v>63854.25</v>
      </c>
    </row>
    <row r="86" spans="1:29" x14ac:dyDescent="0.2">
      <c r="C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 spans="1:29" x14ac:dyDescent="0.2">
      <c r="A87" s="101"/>
      <c r="Z87" s="19"/>
    </row>
    <row r="96" spans="1:29" x14ac:dyDescent="0.2">
      <c r="Z96" s="21">
        <f>SUM(Z94-Z93)</f>
        <v>0</v>
      </c>
      <c r="AA96">
        <f>SUM(AA94-AA93)</f>
        <v>0</v>
      </c>
    </row>
  </sheetData>
  <autoFilter ref="A12:Z84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97"/>
  <sheetViews>
    <sheetView topLeftCell="A63" zoomScaleNormal="100" zoomScaleSheetLayoutView="110" workbookViewId="0">
      <pane xSplit="1" topLeftCell="K1" activePane="topRight" state="frozen"/>
      <selection pane="topRight" activeCell="V100" sqref="V10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98" t="s">
        <v>283</v>
      </c>
    </row>
    <row r="3" spans="1:30" s="15" customFormat="1" ht="14.25" x14ac:dyDescent="0.2">
      <c r="A3" s="97"/>
    </row>
    <row r="4" spans="1:30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98"/>
      <c r="B5" s="89"/>
      <c r="C5" s="89"/>
      <c r="D5" s="89"/>
    </row>
    <row r="6" spans="1:30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3"/>
      <c r="AC6" s="83"/>
    </row>
    <row r="7" spans="1:30" s="15" customFormat="1" ht="15" customHeight="1" x14ac:dyDescent="0.25">
      <c r="A7" s="98"/>
      <c r="AB7" s="64"/>
      <c r="AC7" s="64"/>
    </row>
    <row r="8" spans="1:30" s="8" customFormat="1" ht="15" x14ac:dyDescent="0.25">
      <c r="A8" s="98" t="s">
        <v>160</v>
      </c>
      <c r="B8" s="200">
        <v>42644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3"/>
      <c r="AC8" s="83"/>
    </row>
    <row r="9" spans="1:30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204" t="s">
        <v>306</v>
      </c>
      <c r="AA10" s="205"/>
      <c r="AB10" s="129"/>
      <c r="AC10" s="131" t="s">
        <v>281</v>
      </c>
      <c r="AD10" s="127" t="s">
        <v>282</v>
      </c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 s="65"/>
      <c r="AA11" s="65"/>
      <c r="AB11"/>
      <c r="AC11" s="1"/>
      <c r="AD11" s="132"/>
    </row>
    <row r="12" spans="1:30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75" t="s">
        <v>22</v>
      </c>
      <c r="AA12" s="175" t="s">
        <v>156</v>
      </c>
      <c r="AB12" s="128" t="s">
        <v>153</v>
      </c>
      <c r="AC12" s="130" t="s">
        <v>286</v>
      </c>
      <c r="AD12" s="133"/>
    </row>
    <row r="13" spans="1:30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SUM(H13+J13+L13+N13+P13+R13+T13+V13+X13+Z13)</f>
        <v>30.5</v>
      </c>
      <c r="F13" s="73"/>
      <c r="G13" s="74">
        <f ca="1">IF(D13="",0,D13*F13)</f>
        <v>0</v>
      </c>
      <c r="H13" s="73"/>
      <c r="I13" s="74">
        <f t="shared" ref="I13:I74" ca="1" si="1">IF(D13="",0,D13*H13)</f>
        <v>0</v>
      </c>
      <c r="J13" s="73">
        <v>6.75</v>
      </c>
      <c r="K13" s="111">
        <f ca="1">IF($D13="",0,$D13*J13)</f>
        <v>945</v>
      </c>
      <c r="L13" s="73">
        <v>7.5</v>
      </c>
      <c r="M13" s="74">
        <f ca="1">IF($D13="",0,$D13*L13)</f>
        <v>1050</v>
      </c>
      <c r="N13" s="73">
        <v>9</v>
      </c>
      <c r="O13" s="111">
        <f t="shared" ref="O13:Q74" ca="1" si="2">IF($D13="",0,$D13*N13)</f>
        <v>1260</v>
      </c>
      <c r="P13" s="99"/>
      <c r="Q13" s="74">
        <f t="shared" ca="1" si="2"/>
        <v>0</v>
      </c>
      <c r="R13" s="73">
        <v>7.25</v>
      </c>
      <c r="S13" s="111">
        <f ca="1">IF($D13="",0,$D13*R13)</f>
        <v>1015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4" ca="1" si="5">IF(D13="",0,D13*X13)</f>
        <v>0</v>
      </c>
      <c r="Z13" s="73"/>
      <c r="AA13" s="74">
        <f ca="1">IF(D13="",0,D13*Z13)</f>
        <v>0</v>
      </c>
      <c r="AB13" s="82">
        <f t="shared" ref="AB13:AB74" ca="1" si="6">IF(D13="",0,D13*E13)</f>
        <v>4270</v>
      </c>
      <c r="AC13" s="74"/>
      <c r="AD13" s="136">
        <f ca="1">SUM(AB13+AC13)</f>
        <v>4270</v>
      </c>
    </row>
    <row r="14" spans="1:30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7">SUM(H14+J14+L14+N14+P14+R14+T14+V14+X14+Z14)</f>
        <v>0</v>
      </c>
      <c r="F14" s="73"/>
      <c r="G14" s="74">
        <f t="shared" ref="G14:G75" ca="1" si="8">IF(D14="",0,D14*F14)</f>
        <v>0</v>
      </c>
      <c r="H14" s="73"/>
      <c r="I14" s="74">
        <f t="shared" ca="1" si="1"/>
        <v>0</v>
      </c>
      <c r="J14" s="73"/>
      <c r="K14" s="111">
        <f t="shared" ref="K14:K75" ca="1" si="9">IF($D14="",0,$D14*J14)</f>
        <v>0</v>
      </c>
      <c r="L14" s="73"/>
      <c r="M14" s="74">
        <f t="shared" ref="M14:M75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5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73"/>
      <c r="AA14" s="74">
        <f t="shared" ref="AA14:AA77" ca="1" si="12">IF(D14="",0,D14*Z14)</f>
        <v>0</v>
      </c>
      <c r="AB14" s="82">
        <f t="shared" ca="1" si="6"/>
        <v>0</v>
      </c>
      <c r="AC14" s="74"/>
      <c r="AD14" s="137">
        <f t="shared" ref="AD14:AD75" ca="1" si="13">SUM(AB14+AC14)</f>
        <v>0</v>
      </c>
    </row>
    <row r="15" spans="1:30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20.75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20.75</v>
      </c>
      <c r="K15" s="111">
        <f t="shared" ca="1" si="9"/>
        <v>2448.5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73"/>
      <c r="AA15" s="74">
        <f t="shared" ca="1" si="12"/>
        <v>0</v>
      </c>
      <c r="AB15" s="82">
        <f t="shared" ca="1" si="6"/>
        <v>2448.5</v>
      </c>
      <c r="AC15" s="74"/>
      <c r="AD15" s="137">
        <f t="shared" ca="1" si="13"/>
        <v>2448.5</v>
      </c>
    </row>
    <row r="16" spans="1:30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73"/>
      <c r="AA16" s="74">
        <f t="shared" ca="1" si="12"/>
        <v>0</v>
      </c>
      <c r="AB16" s="82">
        <f t="shared" ca="1" si="6"/>
        <v>0</v>
      </c>
      <c r="AC16" s="74"/>
      <c r="AD16" s="137">
        <f t="shared" ca="1" si="13"/>
        <v>0</v>
      </c>
    </row>
    <row r="17" spans="1:30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73"/>
      <c r="AA17" s="74">
        <f t="shared" si="12"/>
        <v>0</v>
      </c>
      <c r="AB17" s="82">
        <f t="shared" si="6"/>
        <v>0</v>
      </c>
      <c r="AC17" s="74"/>
      <c r="AD17" s="137">
        <f t="shared" si="13"/>
        <v>0</v>
      </c>
    </row>
    <row r="18" spans="1:30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28.25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28.25</v>
      </c>
      <c r="O18" s="111">
        <f t="shared" ca="1" si="2"/>
        <v>3955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73"/>
      <c r="AA18" s="74">
        <f t="shared" ca="1" si="12"/>
        <v>0</v>
      </c>
      <c r="AB18" s="82">
        <f t="shared" ca="1" si="6"/>
        <v>3955</v>
      </c>
      <c r="AC18" s="74"/>
      <c r="AD18" s="137">
        <f t="shared" ca="1" si="13"/>
        <v>3955</v>
      </c>
    </row>
    <row r="19" spans="1:30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73"/>
      <c r="AA19" s="74">
        <f t="shared" ca="1" si="12"/>
        <v>0</v>
      </c>
      <c r="AB19" s="82">
        <f t="shared" ca="1" si="6"/>
        <v>0</v>
      </c>
      <c r="AC19" s="74"/>
      <c r="AD19" s="137">
        <f t="shared" ca="1" si="13"/>
        <v>0</v>
      </c>
    </row>
    <row r="20" spans="1:30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73"/>
      <c r="AA20" s="74">
        <f t="shared" ca="1" si="12"/>
        <v>0</v>
      </c>
      <c r="AB20" s="82">
        <f t="shared" ca="1" si="6"/>
        <v>0</v>
      </c>
      <c r="AC20" s="74"/>
      <c r="AD20" s="137">
        <f t="shared" ca="1" si="13"/>
        <v>0</v>
      </c>
    </row>
    <row r="21" spans="1:30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73"/>
      <c r="AA21" s="74">
        <f t="shared" ca="1" si="12"/>
        <v>0</v>
      </c>
      <c r="AB21" s="82">
        <f t="shared" ca="1" si="6"/>
        <v>0</v>
      </c>
      <c r="AC21" s="74"/>
      <c r="AD21" s="137">
        <f t="shared" ca="1" si="13"/>
        <v>0</v>
      </c>
    </row>
    <row r="22" spans="1:30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20.5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>
        <v>20.5</v>
      </c>
      <c r="O22" s="111">
        <f t="shared" ca="1" si="2"/>
        <v>2050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73"/>
      <c r="AA22" s="74">
        <f t="shared" ca="1" si="12"/>
        <v>0</v>
      </c>
      <c r="AB22" s="82">
        <f t="shared" ca="1" si="6"/>
        <v>2050</v>
      </c>
      <c r="AC22" s="74"/>
      <c r="AD22" s="137">
        <f t="shared" ca="1" si="13"/>
        <v>2050</v>
      </c>
    </row>
    <row r="23" spans="1:30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1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73"/>
      <c r="AA23" s="74">
        <f t="shared" ca="1" si="12"/>
        <v>0</v>
      </c>
      <c r="AB23" s="82">
        <f t="shared" ca="1" si="6"/>
        <v>0</v>
      </c>
      <c r="AC23" s="74"/>
      <c r="AD23" s="137">
        <f t="shared" ca="1" si="13"/>
        <v>0</v>
      </c>
    </row>
    <row r="24" spans="1:30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69.5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69.5</v>
      </c>
      <c r="S24" s="111">
        <f t="shared" ca="1" si="11"/>
        <v>9730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73"/>
      <c r="AA24" s="74">
        <f t="shared" ca="1" si="12"/>
        <v>0</v>
      </c>
      <c r="AB24" s="82">
        <f t="shared" ca="1" si="6"/>
        <v>9730</v>
      </c>
      <c r="AC24" s="74"/>
      <c r="AD24" s="137">
        <f t="shared" ca="1" si="13"/>
        <v>9730</v>
      </c>
    </row>
    <row r="25" spans="1:30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64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64</v>
      </c>
      <c r="S25" s="111">
        <f t="shared" ca="1" si="11"/>
        <v>7552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73"/>
      <c r="AA25" s="74">
        <f t="shared" ca="1" si="12"/>
        <v>0</v>
      </c>
      <c r="AB25" s="82">
        <f t="shared" ca="1" si="6"/>
        <v>7552</v>
      </c>
      <c r="AC25" s="74"/>
      <c r="AD25" s="137">
        <f t="shared" ca="1" si="13"/>
        <v>7552</v>
      </c>
    </row>
    <row r="26" spans="1:30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5.5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>
        <v>5.5</v>
      </c>
      <c r="S26" s="111">
        <f t="shared" ca="1" si="11"/>
        <v>649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73"/>
      <c r="AA26" s="74">
        <f t="shared" ca="1" si="12"/>
        <v>0</v>
      </c>
      <c r="AB26" s="82">
        <f t="shared" ca="1" si="6"/>
        <v>649</v>
      </c>
      <c r="AC26" s="74"/>
      <c r="AD26" s="137">
        <f t="shared" ca="1" si="13"/>
        <v>649</v>
      </c>
    </row>
    <row r="27" spans="1:30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73"/>
      <c r="AA27" s="74">
        <f t="shared" ca="1" si="12"/>
        <v>0</v>
      </c>
      <c r="AB27" s="82">
        <f t="shared" ca="1" si="6"/>
        <v>0</v>
      </c>
      <c r="AC27" s="74"/>
      <c r="AD27" s="137">
        <f t="shared" ca="1" si="13"/>
        <v>0</v>
      </c>
    </row>
    <row r="28" spans="1:30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73"/>
      <c r="AA28" s="74">
        <f t="shared" ca="1" si="12"/>
        <v>0</v>
      </c>
      <c r="AB28" s="82">
        <f t="shared" ca="1" si="6"/>
        <v>0</v>
      </c>
      <c r="AC28" s="74"/>
      <c r="AD28" s="137">
        <f t="shared" ca="1" si="13"/>
        <v>0</v>
      </c>
    </row>
    <row r="29" spans="1:30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73"/>
      <c r="AA29" s="74">
        <f t="shared" ca="1" si="12"/>
        <v>0</v>
      </c>
      <c r="AB29" s="82">
        <f t="shared" ca="1" si="6"/>
        <v>0</v>
      </c>
      <c r="AC29" s="74"/>
      <c r="AD29" s="137">
        <f t="shared" ca="1" si="13"/>
        <v>0</v>
      </c>
    </row>
    <row r="30" spans="1:30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1</v>
      </c>
      <c r="F30" s="73"/>
      <c r="G30" s="74">
        <f t="shared" ca="1" si="8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>
        <v>1</v>
      </c>
      <c r="S30" s="111">
        <f t="shared" ca="1" si="11"/>
        <v>100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73"/>
      <c r="AA30" s="74">
        <f t="shared" ca="1" si="12"/>
        <v>0</v>
      </c>
      <c r="AB30" s="82">
        <f t="shared" ca="1" si="6"/>
        <v>100</v>
      </c>
      <c r="AC30" s="74"/>
      <c r="AD30" s="137">
        <f t="shared" ca="1" si="13"/>
        <v>100</v>
      </c>
    </row>
    <row r="31" spans="1:30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73"/>
      <c r="AA31" s="74">
        <f t="shared" ca="1" si="12"/>
        <v>0</v>
      </c>
      <c r="AB31" s="82">
        <f t="shared" ca="1" si="6"/>
        <v>0</v>
      </c>
      <c r="AC31" s="74"/>
      <c r="AD31" s="137">
        <f t="shared" ca="1" si="13"/>
        <v>0</v>
      </c>
    </row>
    <row r="32" spans="1:30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14.25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>
        <v>1</v>
      </c>
      <c r="O32" s="111">
        <f t="shared" ca="1" si="2"/>
        <v>140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73">
        <v>13.25</v>
      </c>
      <c r="AA32" s="74">
        <f t="shared" ca="1" si="12"/>
        <v>1855</v>
      </c>
      <c r="AB32" s="82">
        <f t="shared" ca="1" si="6"/>
        <v>1995</v>
      </c>
      <c r="AC32" s="74"/>
      <c r="AD32" s="137">
        <f t="shared" ca="1" si="13"/>
        <v>1995</v>
      </c>
    </row>
    <row r="33" spans="1:30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73"/>
      <c r="AA33" s="74">
        <f t="shared" ca="1" si="12"/>
        <v>0</v>
      </c>
      <c r="AB33" s="82">
        <f t="shared" ca="1" si="6"/>
        <v>0</v>
      </c>
      <c r="AC33" s="74"/>
      <c r="AD33" s="137">
        <f t="shared" ca="1" si="13"/>
        <v>0</v>
      </c>
    </row>
    <row r="34" spans="1:30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52.25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>
        <v>13.5</v>
      </c>
      <c r="M34" s="74">
        <f t="shared" si="10"/>
        <v>1350</v>
      </c>
      <c r="N34" s="73">
        <v>38.75</v>
      </c>
      <c r="O34" s="111">
        <f t="shared" si="2"/>
        <v>3875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73"/>
      <c r="AA34" s="74">
        <f t="shared" si="12"/>
        <v>0</v>
      </c>
      <c r="AB34" s="82">
        <f t="shared" si="6"/>
        <v>5225</v>
      </c>
      <c r="AC34" s="74"/>
      <c r="AD34" s="137">
        <f t="shared" si="13"/>
        <v>5225</v>
      </c>
    </row>
    <row r="35" spans="1:30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73"/>
      <c r="AA35" s="74">
        <f t="shared" ca="1" si="12"/>
        <v>0</v>
      </c>
      <c r="AB35" s="82">
        <f t="shared" ca="1" si="6"/>
        <v>0</v>
      </c>
      <c r="AC35" s="74"/>
      <c r="AD35" s="137">
        <f t="shared" ca="1" si="13"/>
        <v>0</v>
      </c>
    </row>
    <row r="36" spans="1:30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0.5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>
        <v>0.5</v>
      </c>
      <c r="S36" s="111">
        <f t="shared" ca="1" si="11"/>
        <v>50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73"/>
      <c r="AA36" s="74">
        <f t="shared" ca="1" si="12"/>
        <v>0</v>
      </c>
      <c r="AB36" s="82">
        <f t="shared" ca="1" si="6"/>
        <v>50</v>
      </c>
      <c r="AC36" s="74"/>
      <c r="AD36" s="137">
        <f t="shared" ca="1" si="13"/>
        <v>50</v>
      </c>
    </row>
    <row r="37" spans="1:30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9.25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>
        <v>9.25</v>
      </c>
      <c r="M37" s="74">
        <f t="shared" ca="1" si="10"/>
        <v>555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73"/>
      <c r="AA37" s="74">
        <f t="shared" ca="1" si="12"/>
        <v>0</v>
      </c>
      <c r="AB37" s="82">
        <f t="shared" ca="1" si="6"/>
        <v>555</v>
      </c>
      <c r="AC37" s="74"/>
      <c r="AD37" s="137">
        <f t="shared" ca="1" si="13"/>
        <v>555</v>
      </c>
    </row>
    <row r="38" spans="1:30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2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>
        <v>2</v>
      </c>
      <c r="O38" s="111">
        <f t="shared" ca="1" si="2"/>
        <v>280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73"/>
      <c r="AA38" s="74">
        <f t="shared" ca="1" si="12"/>
        <v>0</v>
      </c>
      <c r="AB38" s="82">
        <f t="shared" ca="1" si="6"/>
        <v>280</v>
      </c>
      <c r="AC38" s="74"/>
      <c r="AD38" s="137">
        <f t="shared" ca="1" si="13"/>
        <v>280</v>
      </c>
    </row>
    <row r="39" spans="1:30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73"/>
      <c r="AA39" s="74">
        <f t="shared" ca="1" si="12"/>
        <v>0</v>
      </c>
      <c r="AB39" s="82">
        <f t="shared" ca="1" si="6"/>
        <v>0</v>
      </c>
      <c r="AC39" s="74"/>
      <c r="AD39" s="137">
        <f t="shared" ca="1" si="13"/>
        <v>0</v>
      </c>
    </row>
    <row r="40" spans="1:30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7"/>
        <v>0</v>
      </c>
      <c r="F40" s="73"/>
      <c r="G40" s="74">
        <f t="shared" si="8"/>
        <v>0</v>
      </c>
      <c r="H40" s="73"/>
      <c r="I40" s="74">
        <f t="shared" si="1"/>
        <v>0</v>
      </c>
      <c r="J40" s="73"/>
      <c r="K40" s="111">
        <f t="shared" si="9"/>
        <v>0</v>
      </c>
      <c r="L40" s="73"/>
      <c r="M40" s="74">
        <f t="shared" si="10"/>
        <v>0</v>
      </c>
      <c r="N40" s="73"/>
      <c r="O40" s="111">
        <f t="shared" si="2"/>
        <v>0</v>
      </c>
      <c r="P40" s="99"/>
      <c r="Q40" s="74">
        <f t="shared" si="2"/>
        <v>0</v>
      </c>
      <c r="R40" s="73"/>
      <c r="S40" s="111">
        <f t="shared" si="11"/>
        <v>0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73"/>
      <c r="AA40" s="74">
        <f t="shared" si="12"/>
        <v>0</v>
      </c>
      <c r="AB40" s="82">
        <f t="shared" si="6"/>
        <v>0</v>
      </c>
      <c r="AC40" s="74"/>
      <c r="AD40" s="137">
        <f t="shared" si="13"/>
        <v>0</v>
      </c>
    </row>
    <row r="41" spans="1:30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73"/>
      <c r="AA41" s="74">
        <f t="shared" si="12"/>
        <v>0</v>
      </c>
      <c r="AB41" s="82">
        <f t="shared" si="6"/>
        <v>0</v>
      </c>
      <c r="AC41" s="74"/>
      <c r="AD41" s="137">
        <f t="shared" si="13"/>
        <v>0</v>
      </c>
    </row>
    <row r="42" spans="1:30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7"/>
        <v>0</v>
      </c>
      <c r="F42" s="73"/>
      <c r="G42" s="74">
        <f t="shared" ca="1" si="8"/>
        <v>0</v>
      </c>
      <c r="H42" s="73"/>
      <c r="I42" s="74">
        <f t="shared" ca="1" si="1"/>
        <v>0</v>
      </c>
      <c r="J42" s="73"/>
      <c r="K42" s="111">
        <f t="shared" ca="1" si="9"/>
        <v>0</v>
      </c>
      <c r="L42" s="73"/>
      <c r="M42" s="74">
        <f t="shared" ca="1" si="10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11"/>
        <v>0</v>
      </c>
      <c r="T42" s="73"/>
      <c r="U42" s="74">
        <f t="shared" ref="U42:U49" ca="1" si="14">IF(D42="",0,D42*T42)</f>
        <v>0</v>
      </c>
      <c r="V42" s="73"/>
      <c r="W42" s="74">
        <f t="shared" ref="W42:W49" ca="1" si="15">IF(D42="",0,D42*V42)</f>
        <v>0</v>
      </c>
      <c r="X42" s="73"/>
      <c r="Y42" s="74">
        <f t="shared" ca="1" si="5"/>
        <v>0</v>
      </c>
      <c r="Z42" s="73"/>
      <c r="AA42" s="74">
        <f t="shared" ca="1" si="12"/>
        <v>0</v>
      </c>
      <c r="AB42" s="82">
        <f t="shared" ca="1" si="6"/>
        <v>0</v>
      </c>
      <c r="AC42" s="74"/>
      <c r="AD42" s="137">
        <f t="shared" ca="1" si="13"/>
        <v>0</v>
      </c>
    </row>
    <row r="43" spans="1:30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7"/>
        <v>0</v>
      </c>
      <c r="F43" s="73"/>
      <c r="G43" s="74">
        <f t="shared" si="8"/>
        <v>0</v>
      </c>
      <c r="H43" s="73"/>
      <c r="I43" s="74">
        <f t="shared" si="1"/>
        <v>0</v>
      </c>
      <c r="J43" s="73"/>
      <c r="K43" s="111">
        <f t="shared" si="9"/>
        <v>0</v>
      </c>
      <c r="L43" s="73"/>
      <c r="M43" s="74">
        <f t="shared" si="10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11"/>
        <v>0</v>
      </c>
      <c r="T43" s="73"/>
      <c r="U43" s="74">
        <f t="shared" si="14"/>
        <v>0</v>
      </c>
      <c r="V43" s="73"/>
      <c r="W43" s="74">
        <f t="shared" si="15"/>
        <v>0</v>
      </c>
      <c r="X43" s="73"/>
      <c r="Y43" s="74">
        <f t="shared" si="5"/>
        <v>0</v>
      </c>
      <c r="Z43" s="73"/>
      <c r="AA43" s="74">
        <f t="shared" si="12"/>
        <v>0</v>
      </c>
      <c r="AB43" s="82">
        <f t="shared" si="6"/>
        <v>0</v>
      </c>
      <c r="AC43" s="74"/>
      <c r="AD43" s="137">
        <f t="shared" si="13"/>
        <v>0</v>
      </c>
    </row>
    <row r="44" spans="1:30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7"/>
        <v>0</v>
      </c>
      <c r="F44" s="73"/>
      <c r="G44" s="74">
        <f t="shared" ca="1" si="8"/>
        <v>0</v>
      </c>
      <c r="H44" s="73"/>
      <c r="I44" s="74">
        <f t="shared" ca="1" si="1"/>
        <v>0</v>
      </c>
      <c r="J44" s="73"/>
      <c r="K44" s="111">
        <f t="shared" ca="1" si="9"/>
        <v>0</v>
      </c>
      <c r="L44" s="73"/>
      <c r="M44" s="74">
        <f t="shared" ca="1" si="10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11"/>
        <v>0</v>
      </c>
      <c r="T44" s="73"/>
      <c r="U44" s="74">
        <f t="shared" ca="1" si="14"/>
        <v>0</v>
      </c>
      <c r="V44" s="73"/>
      <c r="W44" s="74">
        <f t="shared" ca="1" si="15"/>
        <v>0</v>
      </c>
      <c r="X44" s="73"/>
      <c r="Y44" s="74">
        <f t="shared" ca="1" si="5"/>
        <v>0</v>
      </c>
      <c r="Z44" s="73"/>
      <c r="AA44" s="74">
        <f t="shared" ca="1" si="12"/>
        <v>0</v>
      </c>
      <c r="AB44" s="82">
        <f t="shared" ca="1" si="6"/>
        <v>0</v>
      </c>
      <c r="AC44" s="74"/>
      <c r="AD44" s="137">
        <f t="shared" ca="1" si="13"/>
        <v>0</v>
      </c>
    </row>
    <row r="45" spans="1:30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7"/>
        <v>0</v>
      </c>
      <c r="F45" s="73"/>
      <c r="G45" s="74">
        <f t="shared" si="8"/>
        <v>0</v>
      </c>
      <c r="H45" s="73"/>
      <c r="I45" s="74">
        <f t="shared" si="1"/>
        <v>0</v>
      </c>
      <c r="J45" s="73"/>
      <c r="K45" s="111">
        <f t="shared" si="9"/>
        <v>0</v>
      </c>
      <c r="L45" s="73"/>
      <c r="M45" s="74">
        <f t="shared" si="10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11"/>
        <v>0</v>
      </c>
      <c r="T45" s="73"/>
      <c r="U45" s="74">
        <f t="shared" si="14"/>
        <v>0</v>
      </c>
      <c r="V45" s="73"/>
      <c r="W45" s="74">
        <f t="shared" si="15"/>
        <v>0</v>
      </c>
      <c r="X45" s="73"/>
      <c r="Y45" s="74">
        <f t="shared" si="5"/>
        <v>0</v>
      </c>
      <c r="Z45" s="73"/>
      <c r="AA45" s="74">
        <f t="shared" si="12"/>
        <v>0</v>
      </c>
      <c r="AB45" s="82">
        <f t="shared" si="6"/>
        <v>0</v>
      </c>
      <c r="AC45" s="74"/>
      <c r="AD45" s="137">
        <f t="shared" si="13"/>
        <v>0</v>
      </c>
    </row>
    <row r="46" spans="1:30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7"/>
        <v>1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>
        <v>1</v>
      </c>
      <c r="S46" s="111">
        <f t="shared" si="11"/>
        <v>100</v>
      </c>
      <c r="T46" s="73"/>
      <c r="U46" s="74">
        <f t="shared" si="14"/>
        <v>0</v>
      </c>
      <c r="V46" s="73"/>
      <c r="W46" s="74">
        <f t="shared" si="15"/>
        <v>0</v>
      </c>
      <c r="X46" s="73"/>
      <c r="Y46" s="74">
        <f t="shared" si="5"/>
        <v>0</v>
      </c>
      <c r="Z46" s="73"/>
      <c r="AA46" s="74">
        <f t="shared" si="12"/>
        <v>0</v>
      </c>
      <c r="AB46" s="82">
        <f t="shared" si="6"/>
        <v>100</v>
      </c>
      <c r="AC46" s="74"/>
      <c r="AD46" s="137">
        <f t="shared" si="13"/>
        <v>100</v>
      </c>
    </row>
    <row r="47" spans="1:30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7"/>
        <v>0</v>
      </c>
      <c r="F47" s="73"/>
      <c r="G47" s="74">
        <f t="shared" ca="1" si="8"/>
        <v>0</v>
      </c>
      <c r="H47" s="73"/>
      <c r="I47" s="74">
        <f t="shared" ca="1" si="1"/>
        <v>0</v>
      </c>
      <c r="J47" s="73"/>
      <c r="K47" s="111">
        <f t="shared" ca="1" si="9"/>
        <v>0</v>
      </c>
      <c r="L47" s="73"/>
      <c r="M47" s="74">
        <f t="shared" ca="1" si="10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11"/>
        <v>0</v>
      </c>
      <c r="T47" s="73"/>
      <c r="U47" s="74">
        <f t="shared" ca="1" si="14"/>
        <v>0</v>
      </c>
      <c r="V47" s="73"/>
      <c r="W47" s="74">
        <f t="shared" ca="1" si="15"/>
        <v>0</v>
      </c>
      <c r="X47" s="73"/>
      <c r="Y47" s="74">
        <f t="shared" ca="1" si="5"/>
        <v>0</v>
      </c>
      <c r="Z47" s="73"/>
      <c r="AA47" s="74">
        <f t="shared" ca="1" si="12"/>
        <v>0</v>
      </c>
      <c r="AB47" s="82">
        <f t="shared" ca="1" si="6"/>
        <v>0</v>
      </c>
      <c r="AC47" s="74"/>
      <c r="AD47" s="137">
        <f t="shared" ca="1" si="13"/>
        <v>0</v>
      </c>
    </row>
    <row r="48" spans="1:30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7"/>
        <v>0</v>
      </c>
      <c r="F48" s="73"/>
      <c r="G48" s="74">
        <f t="shared" si="8"/>
        <v>0</v>
      </c>
      <c r="H48" s="73"/>
      <c r="I48" s="74">
        <f t="shared" si="1"/>
        <v>0</v>
      </c>
      <c r="J48" s="73"/>
      <c r="K48" s="111">
        <f t="shared" si="9"/>
        <v>0</v>
      </c>
      <c r="L48" s="73"/>
      <c r="M48" s="74">
        <f t="shared" si="10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11"/>
        <v>0</v>
      </c>
      <c r="T48" s="73"/>
      <c r="U48" s="74">
        <f t="shared" si="14"/>
        <v>0</v>
      </c>
      <c r="V48" s="73"/>
      <c r="W48" s="74">
        <f t="shared" si="15"/>
        <v>0</v>
      </c>
      <c r="X48" s="73"/>
      <c r="Y48" s="74">
        <f t="shared" si="5"/>
        <v>0</v>
      </c>
      <c r="Z48" s="73"/>
      <c r="AA48" s="74">
        <f t="shared" si="12"/>
        <v>0</v>
      </c>
      <c r="AB48" s="82">
        <f t="shared" si="6"/>
        <v>0</v>
      </c>
      <c r="AC48" s="74"/>
      <c r="AD48" s="137">
        <f t="shared" si="13"/>
        <v>0</v>
      </c>
    </row>
    <row r="49" spans="1:30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4"/>
        <v>0</v>
      </c>
      <c r="V49" s="73"/>
      <c r="W49" s="74">
        <f t="shared" si="15"/>
        <v>0</v>
      </c>
      <c r="X49" s="73"/>
      <c r="Y49" s="74">
        <f t="shared" si="5"/>
        <v>0</v>
      </c>
      <c r="Z49" s="73"/>
      <c r="AA49" s="74">
        <f t="shared" si="12"/>
        <v>0</v>
      </c>
      <c r="AB49" s="82">
        <f t="shared" si="6"/>
        <v>0</v>
      </c>
      <c r="AC49" s="74"/>
      <c r="AD49" s="137">
        <f t="shared" si="13"/>
        <v>0</v>
      </c>
    </row>
    <row r="50" spans="1:30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73"/>
      <c r="AA50" s="74">
        <f t="shared" si="12"/>
        <v>0</v>
      </c>
      <c r="AB50" s="82">
        <f t="shared" si="6"/>
        <v>0</v>
      </c>
      <c r="AC50" s="74"/>
      <c r="AD50" s="137">
        <f t="shared" si="13"/>
        <v>0</v>
      </c>
    </row>
    <row r="51" spans="1:30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7"/>
        <v>0</v>
      </c>
      <c r="F51" s="73"/>
      <c r="G51" s="74">
        <f t="shared" ca="1" si="8"/>
        <v>0</v>
      </c>
      <c r="H51" s="73"/>
      <c r="I51" s="74">
        <f t="shared" ca="1" si="1"/>
        <v>0</v>
      </c>
      <c r="J51" s="73"/>
      <c r="K51" s="111">
        <f t="shared" ca="1" si="9"/>
        <v>0</v>
      </c>
      <c r="L51" s="73"/>
      <c r="M51" s="74">
        <f t="shared" ca="1" si="10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11"/>
        <v>0</v>
      </c>
      <c r="T51" s="73"/>
      <c r="U51" s="74">
        <v>0</v>
      </c>
      <c r="V51" s="73"/>
      <c r="W51" s="74">
        <f t="shared" ref="W51:W81" ca="1" si="16">IF(D51="",0,D51*V51)</f>
        <v>0</v>
      </c>
      <c r="X51" s="73"/>
      <c r="Y51" s="74">
        <f t="shared" ca="1" si="5"/>
        <v>0</v>
      </c>
      <c r="Z51" s="73"/>
      <c r="AA51" s="74">
        <f t="shared" ca="1" si="12"/>
        <v>0</v>
      </c>
      <c r="AB51" s="82">
        <f t="shared" ca="1" si="6"/>
        <v>0</v>
      </c>
      <c r="AC51" s="74"/>
      <c r="AD51" s="137">
        <f t="shared" ca="1" si="13"/>
        <v>0</v>
      </c>
    </row>
    <row r="52" spans="1:30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1.5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>
        <v>1.5</v>
      </c>
      <c r="S52" s="111">
        <f t="shared" ca="1" si="11"/>
        <v>150</v>
      </c>
      <c r="T52" s="73"/>
      <c r="U52" s="74">
        <v>0</v>
      </c>
      <c r="V52" s="73"/>
      <c r="W52" s="74">
        <f t="shared" ca="1" si="16"/>
        <v>0</v>
      </c>
      <c r="X52" s="73"/>
      <c r="Y52" s="74">
        <f t="shared" ca="1" si="5"/>
        <v>0</v>
      </c>
      <c r="Z52" s="73"/>
      <c r="AA52" s="74">
        <f t="shared" ca="1" si="12"/>
        <v>0</v>
      </c>
      <c r="AB52" s="82">
        <f t="shared" ca="1" si="6"/>
        <v>150</v>
      </c>
      <c r="AC52" s="74"/>
      <c r="AD52" s="137">
        <f t="shared" ca="1" si="13"/>
        <v>150</v>
      </c>
    </row>
    <row r="53" spans="1:30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6"/>
        <v>0</v>
      </c>
      <c r="X53" s="73"/>
      <c r="Y53" s="74">
        <f t="shared" ca="1" si="5"/>
        <v>0</v>
      </c>
      <c r="Z53" s="73"/>
      <c r="AA53" s="74">
        <f t="shared" ca="1" si="12"/>
        <v>0</v>
      </c>
      <c r="AB53" s="82">
        <f t="shared" ca="1" si="6"/>
        <v>0</v>
      </c>
      <c r="AC53" s="74"/>
      <c r="AD53" s="137">
        <f t="shared" ca="1" si="13"/>
        <v>0</v>
      </c>
    </row>
    <row r="54" spans="1:30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6"/>
        <v>0</v>
      </c>
      <c r="X54" s="73"/>
      <c r="Y54" s="74">
        <f t="shared" ca="1" si="5"/>
        <v>0</v>
      </c>
      <c r="Z54" s="73"/>
      <c r="AA54" s="74">
        <f t="shared" ca="1" si="12"/>
        <v>0</v>
      </c>
      <c r="AB54" s="82">
        <f t="shared" ca="1" si="6"/>
        <v>0</v>
      </c>
      <c r="AC54" s="74"/>
      <c r="AD54" s="137">
        <f t="shared" ca="1" si="13"/>
        <v>0</v>
      </c>
    </row>
    <row r="55" spans="1:30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6"/>
        <v>0</v>
      </c>
      <c r="X55" s="73"/>
      <c r="Y55" s="74">
        <f t="shared" ca="1" si="5"/>
        <v>0</v>
      </c>
      <c r="Z55" s="73"/>
      <c r="AA55" s="74">
        <f t="shared" ca="1" si="12"/>
        <v>0</v>
      </c>
      <c r="AB55" s="82">
        <f t="shared" ca="1" si="6"/>
        <v>0</v>
      </c>
      <c r="AC55" s="74"/>
      <c r="AD55" s="137">
        <f t="shared" ca="1" si="13"/>
        <v>0</v>
      </c>
    </row>
    <row r="56" spans="1:30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7"/>
        <v>121.75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>
        <v>7.75</v>
      </c>
      <c r="M56" s="74">
        <f t="shared" ca="1" si="10"/>
        <v>271.25</v>
      </c>
      <c r="N56" s="73">
        <v>83.25</v>
      </c>
      <c r="O56" s="111">
        <f t="shared" ca="1" si="2"/>
        <v>2913.75</v>
      </c>
      <c r="P56" s="99"/>
      <c r="Q56" s="74">
        <f t="shared" ca="1" si="2"/>
        <v>0</v>
      </c>
      <c r="R56" s="73">
        <v>30.75</v>
      </c>
      <c r="S56" s="111">
        <f t="shared" ca="1" si="11"/>
        <v>1076.25</v>
      </c>
      <c r="T56" s="73"/>
      <c r="U56" s="74">
        <v>0</v>
      </c>
      <c r="V56" s="73"/>
      <c r="W56" s="74">
        <f t="shared" ca="1" si="16"/>
        <v>0</v>
      </c>
      <c r="X56" s="73"/>
      <c r="Y56" s="74">
        <f t="shared" ca="1" si="5"/>
        <v>0</v>
      </c>
      <c r="Z56" s="73"/>
      <c r="AA56" s="74">
        <f t="shared" ca="1" si="12"/>
        <v>0</v>
      </c>
      <c r="AB56" s="82">
        <f t="shared" ca="1" si="6"/>
        <v>4261.25</v>
      </c>
      <c r="AC56" s="74"/>
      <c r="AD56" s="137">
        <f t="shared" ca="1" si="13"/>
        <v>4261.25</v>
      </c>
    </row>
    <row r="57" spans="1:30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6"/>
        <v>0</v>
      </c>
      <c r="X57" s="73"/>
      <c r="Y57" s="74">
        <f t="shared" ca="1" si="5"/>
        <v>0</v>
      </c>
      <c r="Z57" s="73"/>
      <c r="AA57" s="74">
        <f t="shared" ca="1" si="12"/>
        <v>0</v>
      </c>
      <c r="AB57" s="82">
        <f t="shared" ca="1" si="6"/>
        <v>0</v>
      </c>
      <c r="AC57" s="74"/>
      <c r="AD57" s="137">
        <f t="shared" ca="1" si="13"/>
        <v>0</v>
      </c>
    </row>
    <row r="58" spans="1:30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7"/>
        <v>0</v>
      </c>
      <c r="F58" s="73"/>
      <c r="G58" s="74">
        <f t="shared" si="8"/>
        <v>0</v>
      </c>
      <c r="H58" s="73"/>
      <c r="I58" s="74">
        <f t="shared" si="1"/>
        <v>0</v>
      </c>
      <c r="J58" s="73"/>
      <c r="K58" s="111">
        <f t="shared" si="9"/>
        <v>0</v>
      </c>
      <c r="L58" s="73"/>
      <c r="M58" s="74">
        <f t="shared" si="10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11"/>
        <v>0</v>
      </c>
      <c r="T58" s="73"/>
      <c r="U58" s="74">
        <v>0</v>
      </c>
      <c r="V58" s="73"/>
      <c r="W58" s="74">
        <f t="shared" si="16"/>
        <v>0</v>
      </c>
      <c r="X58" s="73"/>
      <c r="Y58" s="74">
        <f t="shared" si="5"/>
        <v>0</v>
      </c>
      <c r="Z58" s="73"/>
      <c r="AA58" s="74">
        <f t="shared" si="12"/>
        <v>0</v>
      </c>
      <c r="AB58" s="82">
        <f t="shared" si="6"/>
        <v>0</v>
      </c>
      <c r="AC58" s="74"/>
      <c r="AD58" s="137">
        <f t="shared" si="13"/>
        <v>0</v>
      </c>
    </row>
    <row r="59" spans="1:30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6"/>
        <v>0</v>
      </c>
      <c r="X59" s="73"/>
      <c r="Y59" s="74">
        <f t="shared" si="5"/>
        <v>0</v>
      </c>
      <c r="Z59" s="73"/>
      <c r="AA59" s="74">
        <f t="shared" si="12"/>
        <v>0</v>
      </c>
      <c r="AB59" s="82">
        <f t="shared" si="6"/>
        <v>0</v>
      </c>
      <c r="AC59" s="74"/>
      <c r="AD59" s="137">
        <f t="shared" si="13"/>
        <v>0</v>
      </c>
    </row>
    <row r="60" spans="1:30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7"/>
        <v>0</v>
      </c>
      <c r="F60" s="73"/>
      <c r="G60" s="74">
        <f t="shared" ca="1" si="8"/>
        <v>0</v>
      </c>
      <c r="H60" s="73"/>
      <c r="I60" s="74">
        <f t="shared" ca="1" si="1"/>
        <v>0</v>
      </c>
      <c r="J60" s="73"/>
      <c r="K60" s="111">
        <f t="shared" ca="1" si="9"/>
        <v>0</v>
      </c>
      <c r="L60" s="73"/>
      <c r="M60" s="74">
        <f t="shared" ca="1" si="10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11"/>
        <v>0</v>
      </c>
      <c r="T60" s="73"/>
      <c r="U60" s="74">
        <v>0</v>
      </c>
      <c r="V60" s="73"/>
      <c r="W60" s="74">
        <f t="shared" ca="1" si="16"/>
        <v>0</v>
      </c>
      <c r="X60" s="73"/>
      <c r="Y60" s="74">
        <f t="shared" ca="1" si="5"/>
        <v>0</v>
      </c>
      <c r="Z60" s="73"/>
      <c r="AA60" s="74">
        <f t="shared" ca="1" si="12"/>
        <v>0</v>
      </c>
      <c r="AB60" s="82">
        <f t="shared" ca="1" si="6"/>
        <v>0</v>
      </c>
      <c r="AC60" s="74"/>
      <c r="AD60" s="137">
        <f t="shared" ca="1" si="13"/>
        <v>0</v>
      </c>
    </row>
    <row r="61" spans="1:30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7"/>
        <v>10</v>
      </c>
      <c r="F61" s="73"/>
      <c r="G61" s="74">
        <f t="shared" si="8"/>
        <v>0</v>
      </c>
      <c r="H61" s="73"/>
      <c r="I61" s="74">
        <f t="shared" si="1"/>
        <v>0</v>
      </c>
      <c r="J61" s="73">
        <v>10</v>
      </c>
      <c r="K61" s="111">
        <f t="shared" si="9"/>
        <v>1000</v>
      </c>
      <c r="L61" s="73"/>
      <c r="M61" s="74">
        <f t="shared" si="10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11"/>
        <v>0</v>
      </c>
      <c r="T61" s="73"/>
      <c r="U61" s="74">
        <v>0</v>
      </c>
      <c r="V61" s="73"/>
      <c r="W61" s="74">
        <f t="shared" si="16"/>
        <v>0</v>
      </c>
      <c r="X61" s="73"/>
      <c r="Y61" s="74">
        <f t="shared" si="5"/>
        <v>0</v>
      </c>
      <c r="Z61" s="73"/>
      <c r="AA61" s="74">
        <f t="shared" si="12"/>
        <v>0</v>
      </c>
      <c r="AB61" s="82">
        <f t="shared" si="6"/>
        <v>1000</v>
      </c>
      <c r="AC61" s="74"/>
      <c r="AD61" s="137">
        <f t="shared" si="13"/>
        <v>1000</v>
      </c>
    </row>
    <row r="62" spans="1:30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7"/>
        <v>0</v>
      </c>
      <c r="F62" s="73"/>
      <c r="G62" s="74">
        <f t="shared" si="8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6"/>
        <v>0</v>
      </c>
      <c r="X62" s="73"/>
      <c r="Y62" s="74">
        <f t="shared" si="5"/>
        <v>0</v>
      </c>
      <c r="Z62" s="73"/>
      <c r="AA62" s="74">
        <f t="shared" si="12"/>
        <v>0</v>
      </c>
      <c r="AB62" s="82">
        <f t="shared" si="6"/>
        <v>0</v>
      </c>
      <c r="AC62" s="74"/>
      <c r="AD62" s="137">
        <f t="shared" si="13"/>
        <v>0</v>
      </c>
    </row>
    <row r="63" spans="1:30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6"/>
        <v>0</v>
      </c>
      <c r="X63" s="73"/>
      <c r="Y63" s="74">
        <f t="shared" si="5"/>
        <v>0</v>
      </c>
      <c r="Z63" s="73"/>
      <c r="AA63" s="74">
        <f t="shared" si="12"/>
        <v>0</v>
      </c>
      <c r="AB63" s="82">
        <f t="shared" si="6"/>
        <v>0</v>
      </c>
      <c r="AC63" s="74"/>
      <c r="AD63" s="137">
        <f t="shared" si="13"/>
        <v>0</v>
      </c>
    </row>
    <row r="64" spans="1:30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6"/>
        <v>0</v>
      </c>
      <c r="X64" s="73"/>
      <c r="Y64" s="74">
        <f t="shared" si="5"/>
        <v>0</v>
      </c>
      <c r="Z64" s="73"/>
      <c r="AA64" s="74">
        <f t="shared" si="12"/>
        <v>0</v>
      </c>
      <c r="AB64" s="82">
        <f t="shared" si="6"/>
        <v>0</v>
      </c>
      <c r="AC64" s="74"/>
      <c r="AD64" s="137">
        <f t="shared" si="13"/>
        <v>0</v>
      </c>
    </row>
    <row r="65" spans="1:31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7"/>
        <v>0</v>
      </c>
      <c r="F65" s="73"/>
      <c r="G65" s="74">
        <f t="shared" ca="1" si="8"/>
        <v>0</v>
      </c>
      <c r="H65" s="73"/>
      <c r="I65" s="74">
        <f t="shared" ca="1" si="1"/>
        <v>0</v>
      </c>
      <c r="J65" s="73"/>
      <c r="K65" s="111">
        <f t="shared" ca="1" si="9"/>
        <v>0</v>
      </c>
      <c r="L65" s="73"/>
      <c r="M65" s="74">
        <f t="shared" ca="1" si="10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11"/>
        <v>0</v>
      </c>
      <c r="T65" s="73"/>
      <c r="U65" s="74">
        <v>0</v>
      </c>
      <c r="V65" s="73"/>
      <c r="W65" s="74">
        <f t="shared" ca="1" si="16"/>
        <v>0</v>
      </c>
      <c r="X65" s="73"/>
      <c r="Y65" s="74">
        <f t="shared" ca="1" si="5"/>
        <v>0</v>
      </c>
      <c r="Z65" s="73"/>
      <c r="AA65" s="74">
        <f t="shared" ca="1" si="12"/>
        <v>0</v>
      </c>
      <c r="AB65" s="82">
        <f t="shared" ca="1" si="6"/>
        <v>0</v>
      </c>
      <c r="AC65" s="74"/>
      <c r="AD65" s="137">
        <f t="shared" ca="1" si="13"/>
        <v>0</v>
      </c>
    </row>
    <row r="66" spans="1:31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7"/>
        <v>71</v>
      </c>
      <c r="F66" s="73"/>
      <c r="G66" s="74">
        <f t="shared" si="8"/>
        <v>0</v>
      </c>
      <c r="H66" s="73"/>
      <c r="I66" s="74">
        <f t="shared" si="1"/>
        <v>0</v>
      </c>
      <c r="J66" s="73">
        <v>21.25</v>
      </c>
      <c r="K66" s="111">
        <f t="shared" si="9"/>
        <v>1275</v>
      </c>
      <c r="L66" s="73"/>
      <c r="M66" s="74">
        <f t="shared" si="10"/>
        <v>0</v>
      </c>
      <c r="N66" s="73">
        <v>49.75</v>
      </c>
      <c r="O66" s="111">
        <f t="shared" si="2"/>
        <v>2985</v>
      </c>
      <c r="P66" s="99"/>
      <c r="Q66" s="74">
        <f t="shared" si="2"/>
        <v>0</v>
      </c>
      <c r="R66" s="73"/>
      <c r="S66" s="111">
        <f t="shared" si="11"/>
        <v>0</v>
      </c>
      <c r="T66" s="73"/>
      <c r="U66" s="74">
        <v>0</v>
      </c>
      <c r="V66" s="73"/>
      <c r="W66" s="74">
        <f t="shared" si="16"/>
        <v>0</v>
      </c>
      <c r="X66" s="73"/>
      <c r="Y66" s="74">
        <f t="shared" si="5"/>
        <v>0</v>
      </c>
      <c r="Z66" s="73"/>
      <c r="AA66" s="74">
        <f t="shared" si="12"/>
        <v>0</v>
      </c>
      <c r="AB66" s="82">
        <f t="shared" si="6"/>
        <v>4260</v>
      </c>
      <c r="AC66" s="74"/>
      <c r="AD66" s="137">
        <f t="shared" si="13"/>
        <v>4260</v>
      </c>
    </row>
    <row r="67" spans="1:31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6"/>
        <v>0</v>
      </c>
      <c r="X67" s="73"/>
      <c r="Y67" s="74">
        <f t="shared" si="5"/>
        <v>0</v>
      </c>
      <c r="Z67" s="73"/>
      <c r="AA67" s="74">
        <f t="shared" si="12"/>
        <v>0</v>
      </c>
      <c r="AB67" s="82">
        <f t="shared" si="6"/>
        <v>0</v>
      </c>
      <c r="AC67" s="74"/>
      <c r="AD67" s="137">
        <f t="shared" si="13"/>
        <v>0</v>
      </c>
    </row>
    <row r="68" spans="1:31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6"/>
        <v>0</v>
      </c>
      <c r="X68" s="73"/>
      <c r="Y68" s="74">
        <f t="shared" si="5"/>
        <v>0</v>
      </c>
      <c r="Z68" s="73"/>
      <c r="AA68" s="74">
        <f t="shared" si="12"/>
        <v>0</v>
      </c>
      <c r="AB68" s="82">
        <f t="shared" si="6"/>
        <v>0</v>
      </c>
      <c r="AC68" s="74"/>
      <c r="AD68" s="145">
        <f t="shared" si="13"/>
        <v>0</v>
      </c>
    </row>
    <row r="69" spans="1:31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6"/>
        <v>0</v>
      </c>
      <c r="X69" s="73"/>
      <c r="Y69" s="74">
        <f t="shared" si="5"/>
        <v>0</v>
      </c>
      <c r="Z69" s="73"/>
      <c r="AA69" s="74">
        <f t="shared" si="12"/>
        <v>0</v>
      </c>
      <c r="AB69" s="82">
        <f t="shared" si="6"/>
        <v>0</v>
      </c>
      <c r="AC69" s="74"/>
      <c r="AD69" s="145">
        <f t="shared" si="13"/>
        <v>0</v>
      </c>
    </row>
    <row r="70" spans="1:31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7"/>
        <v>0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11"/>
        <v>0</v>
      </c>
      <c r="T70" s="73"/>
      <c r="U70" s="74">
        <v>0</v>
      </c>
      <c r="V70" s="73"/>
      <c r="W70" s="74">
        <f t="shared" si="16"/>
        <v>0</v>
      </c>
      <c r="X70" s="73"/>
      <c r="Y70" s="74">
        <f t="shared" si="5"/>
        <v>0</v>
      </c>
      <c r="Z70" s="73"/>
      <c r="AA70" s="74">
        <f t="shared" si="12"/>
        <v>0</v>
      </c>
      <c r="AB70" s="82">
        <f t="shared" si="6"/>
        <v>0</v>
      </c>
      <c r="AC70" s="74"/>
      <c r="AD70" s="145">
        <f t="shared" si="13"/>
        <v>0</v>
      </c>
    </row>
    <row r="71" spans="1:31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6"/>
        <v>0</v>
      </c>
      <c r="X71" s="73"/>
      <c r="Y71" s="74">
        <f t="shared" si="5"/>
        <v>0</v>
      </c>
      <c r="Z71" s="73"/>
      <c r="AA71" s="74">
        <f t="shared" si="12"/>
        <v>0</v>
      </c>
      <c r="AB71" s="82">
        <f t="shared" si="6"/>
        <v>0</v>
      </c>
      <c r="AC71" s="74"/>
      <c r="AD71" s="145">
        <f t="shared" si="13"/>
        <v>0</v>
      </c>
    </row>
    <row r="72" spans="1:31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7"/>
        <v>16.25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>
        <v>15.5</v>
      </c>
      <c r="M72" s="74">
        <f t="shared" si="10"/>
        <v>1550</v>
      </c>
      <c r="N72" s="73">
        <v>0.75</v>
      </c>
      <c r="O72" s="111">
        <f t="shared" si="2"/>
        <v>75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6"/>
        <v>0</v>
      </c>
      <c r="X72" s="73"/>
      <c r="Y72" s="74">
        <f t="shared" si="5"/>
        <v>0</v>
      </c>
      <c r="Z72" s="73"/>
      <c r="AA72" s="74">
        <f t="shared" si="12"/>
        <v>0</v>
      </c>
      <c r="AB72" s="82">
        <f t="shared" si="6"/>
        <v>1625</v>
      </c>
      <c r="AC72" s="74"/>
      <c r="AD72" s="145">
        <f t="shared" si="13"/>
        <v>1625</v>
      </c>
    </row>
    <row r="73" spans="1:31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6"/>
        <v>0</v>
      </c>
      <c r="X73" s="73"/>
      <c r="Y73" s="74">
        <f t="shared" si="5"/>
        <v>0</v>
      </c>
      <c r="Z73" s="73"/>
      <c r="AA73" s="74">
        <f t="shared" si="12"/>
        <v>0</v>
      </c>
      <c r="AB73" s="82">
        <f t="shared" si="6"/>
        <v>0</v>
      </c>
      <c r="AC73" s="74"/>
      <c r="AD73" s="145">
        <f t="shared" si="13"/>
        <v>0</v>
      </c>
    </row>
    <row r="74" spans="1:31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7"/>
        <v>0</v>
      </c>
      <c r="F74" s="73"/>
      <c r="G74" s="74">
        <f t="shared" ca="1" si="8"/>
        <v>0</v>
      </c>
      <c r="H74" s="73"/>
      <c r="I74" s="74">
        <f t="shared" ca="1" si="1"/>
        <v>0</v>
      </c>
      <c r="J74" s="73"/>
      <c r="K74" s="111">
        <f t="shared" ca="1" si="9"/>
        <v>0</v>
      </c>
      <c r="L74" s="73"/>
      <c r="M74" s="74">
        <f t="shared" ca="1" si="10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11"/>
        <v>0</v>
      </c>
      <c r="T74" s="73"/>
      <c r="U74" s="74">
        <v>0</v>
      </c>
      <c r="V74" s="73"/>
      <c r="W74" s="74">
        <f t="shared" ca="1" si="16"/>
        <v>0</v>
      </c>
      <c r="X74" s="73"/>
      <c r="Y74" s="74">
        <f t="shared" ca="1" si="5"/>
        <v>0</v>
      </c>
      <c r="Z74" s="73"/>
      <c r="AA74" s="74">
        <f t="shared" ca="1" si="12"/>
        <v>0</v>
      </c>
      <c r="AB74" s="82">
        <f t="shared" ca="1" si="6"/>
        <v>0</v>
      </c>
      <c r="AC74" s="74"/>
      <c r="AD74" s="145">
        <f t="shared" ca="1" si="13"/>
        <v>0</v>
      </c>
    </row>
    <row r="75" spans="1:31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7"/>
        <v>0</v>
      </c>
      <c r="F75" s="73"/>
      <c r="G75" s="74">
        <f t="shared" si="8"/>
        <v>0</v>
      </c>
      <c r="H75" s="73"/>
      <c r="I75" s="74">
        <f t="shared" ref="I75:I81" si="17">IF(D75="",0,D75*H75)</f>
        <v>0</v>
      </c>
      <c r="J75" s="73"/>
      <c r="K75" s="111">
        <f t="shared" si="9"/>
        <v>0</v>
      </c>
      <c r="L75" s="73"/>
      <c r="M75" s="74">
        <f t="shared" si="10"/>
        <v>0</v>
      </c>
      <c r="N75" s="73"/>
      <c r="O75" s="111">
        <f t="shared" ref="O75:O81" si="18">IF($D75="",0,$D75*N75)</f>
        <v>0</v>
      </c>
      <c r="P75" s="73"/>
      <c r="Q75" s="74">
        <f t="shared" ref="Q75:Q81" si="19">IF($D75="",0,$D75*P75)</f>
        <v>0</v>
      </c>
      <c r="R75" s="73"/>
      <c r="S75" s="111">
        <f t="shared" si="11"/>
        <v>0</v>
      </c>
      <c r="T75" s="73"/>
      <c r="U75" s="74">
        <v>0</v>
      </c>
      <c r="V75" s="73"/>
      <c r="W75" s="74">
        <f t="shared" si="16"/>
        <v>0</v>
      </c>
      <c r="X75" s="73"/>
      <c r="Y75" s="74">
        <f t="shared" ref="Y75:Y81" si="20">IF(D75="",0,D75*X75)</f>
        <v>0</v>
      </c>
      <c r="Z75" s="73"/>
      <c r="AA75" s="74">
        <f t="shared" si="12"/>
        <v>0</v>
      </c>
      <c r="AB75" s="82">
        <f t="shared" ref="AB75:AB81" si="21">IF(D75="",0,D75*E75)</f>
        <v>0</v>
      </c>
      <c r="AC75" s="74"/>
      <c r="AD75" s="145">
        <f t="shared" si="13"/>
        <v>0</v>
      </c>
      <c r="AE75" s="139"/>
    </row>
    <row r="76" spans="1:31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7"/>
        <v>1.5</v>
      </c>
      <c r="F76" s="73"/>
      <c r="G76" s="74">
        <f t="shared" ref="G76:G81" si="22">IF(D76="",0,D76*F76)</f>
        <v>0</v>
      </c>
      <c r="H76" s="73"/>
      <c r="I76" s="74">
        <f t="shared" si="17"/>
        <v>0</v>
      </c>
      <c r="J76" s="73"/>
      <c r="K76" s="111">
        <f t="shared" ref="K76:K81" si="23">IF($D76="",0,$D76*J76)</f>
        <v>0</v>
      </c>
      <c r="L76" s="73"/>
      <c r="M76" s="74">
        <f t="shared" ref="M76:M81" si="24">IF($D76="",0,$D76*L76)</f>
        <v>0</v>
      </c>
      <c r="N76" s="73">
        <v>1.5</v>
      </c>
      <c r="O76" s="111">
        <f t="shared" si="18"/>
        <v>52.5</v>
      </c>
      <c r="P76" s="73"/>
      <c r="Q76" s="74">
        <f t="shared" si="19"/>
        <v>0</v>
      </c>
      <c r="R76" s="73"/>
      <c r="S76" s="111">
        <f t="shared" ref="S76" si="25">IF($D76="",0,$D76*R76)</f>
        <v>0</v>
      </c>
      <c r="T76" s="73"/>
      <c r="U76" s="74">
        <v>0</v>
      </c>
      <c r="V76" s="73"/>
      <c r="W76" s="74">
        <f t="shared" si="16"/>
        <v>0</v>
      </c>
      <c r="X76" s="73"/>
      <c r="Y76" s="74">
        <f t="shared" si="20"/>
        <v>0</v>
      </c>
      <c r="Z76" s="73"/>
      <c r="AA76" s="74">
        <f t="shared" si="12"/>
        <v>0</v>
      </c>
      <c r="AB76" s="82">
        <f t="shared" si="21"/>
        <v>52.5</v>
      </c>
      <c r="AC76" s="74"/>
      <c r="AD76" s="145">
        <f t="shared" ref="AD76:AD81" si="26">SUM(AB76+AC76)</f>
        <v>52.5</v>
      </c>
      <c r="AE76" s="139"/>
    </row>
    <row r="77" spans="1:31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7"/>
        <v>0</v>
      </c>
      <c r="F77" s="73"/>
      <c r="G77" s="74">
        <f t="shared" si="22"/>
        <v>0</v>
      </c>
      <c r="H77" s="73"/>
      <c r="I77" s="74">
        <f t="shared" si="17"/>
        <v>0</v>
      </c>
      <c r="J77" s="73"/>
      <c r="K77" s="111">
        <f t="shared" si="23"/>
        <v>0</v>
      </c>
      <c r="L77" s="73"/>
      <c r="M77" s="74">
        <f t="shared" si="24"/>
        <v>0</v>
      </c>
      <c r="N77" s="73"/>
      <c r="O77" s="111">
        <f t="shared" si="18"/>
        <v>0</v>
      </c>
      <c r="P77" s="73"/>
      <c r="Q77" s="74">
        <f t="shared" si="19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6"/>
        <v>0</v>
      </c>
      <c r="X77" s="73"/>
      <c r="Y77" s="74">
        <f t="shared" si="20"/>
        <v>0</v>
      </c>
      <c r="Z77" s="73"/>
      <c r="AA77" s="74">
        <f t="shared" si="12"/>
        <v>0</v>
      </c>
      <c r="AB77" s="82">
        <f t="shared" si="21"/>
        <v>0</v>
      </c>
      <c r="AC77" s="74"/>
      <c r="AD77" s="145">
        <f t="shared" si="26"/>
        <v>0</v>
      </c>
      <c r="AE77" s="139"/>
    </row>
    <row r="78" spans="1:31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ref="E78:E82" si="27">SUM(H78+J78+L78+N78+P78+R78+T78+V78+X78+Z78)</f>
        <v>0</v>
      </c>
      <c r="F78" s="73"/>
      <c r="G78" s="111">
        <f t="shared" si="22"/>
        <v>0</v>
      </c>
      <c r="H78" s="73"/>
      <c r="I78" s="74">
        <f t="shared" si="17"/>
        <v>0</v>
      </c>
      <c r="J78" s="166"/>
      <c r="K78" s="111">
        <f t="shared" si="23"/>
        <v>0</v>
      </c>
      <c r="L78" s="73"/>
      <c r="M78" s="74">
        <f t="shared" si="24"/>
        <v>0</v>
      </c>
      <c r="N78" s="166"/>
      <c r="O78" s="111">
        <f t="shared" si="18"/>
        <v>0</v>
      </c>
      <c r="P78" s="73"/>
      <c r="Q78" s="74">
        <f t="shared" si="19"/>
        <v>0</v>
      </c>
      <c r="R78" s="166"/>
      <c r="S78" s="111">
        <f t="shared" ref="S78:S82" si="28">IF($D78="",0,$D78*R78)</f>
        <v>0</v>
      </c>
      <c r="T78" s="73"/>
      <c r="U78" s="74">
        <f t="shared" ref="U78:U81" si="29">IF(D78="",0,D78*T78)</f>
        <v>0</v>
      </c>
      <c r="V78" s="73"/>
      <c r="W78" s="74">
        <f t="shared" si="16"/>
        <v>0</v>
      </c>
      <c r="X78" s="73"/>
      <c r="Y78" s="74">
        <f t="shared" si="20"/>
        <v>0</v>
      </c>
      <c r="Z78" s="73"/>
      <c r="AA78" s="74">
        <f t="shared" ref="AA78:AA82" si="30">IF(D78="",0,D78*Z78)</f>
        <v>0</v>
      </c>
      <c r="AB78" s="82">
        <f t="shared" si="21"/>
        <v>0</v>
      </c>
      <c r="AC78" s="74"/>
      <c r="AD78" s="145">
        <f t="shared" si="26"/>
        <v>0</v>
      </c>
      <c r="AE78" s="139"/>
    </row>
    <row r="79" spans="1:31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si="27"/>
        <v>36.25</v>
      </c>
      <c r="F79" s="73"/>
      <c r="G79" s="111">
        <f t="shared" si="22"/>
        <v>0</v>
      </c>
      <c r="H79" s="73"/>
      <c r="I79" s="74">
        <f t="shared" si="17"/>
        <v>0</v>
      </c>
      <c r="J79" s="166"/>
      <c r="K79" s="111">
        <f t="shared" si="23"/>
        <v>0</v>
      </c>
      <c r="L79" s="73"/>
      <c r="M79" s="74">
        <f t="shared" si="24"/>
        <v>0</v>
      </c>
      <c r="N79" s="166">
        <v>36.25</v>
      </c>
      <c r="O79" s="111">
        <f t="shared" si="18"/>
        <v>1268.75</v>
      </c>
      <c r="P79" s="73"/>
      <c r="Q79" s="74">
        <f t="shared" si="19"/>
        <v>0</v>
      </c>
      <c r="R79" s="166"/>
      <c r="S79" s="111">
        <f t="shared" si="28"/>
        <v>0</v>
      </c>
      <c r="T79" s="73"/>
      <c r="U79" s="74">
        <f t="shared" si="29"/>
        <v>0</v>
      </c>
      <c r="V79" s="73"/>
      <c r="W79" s="74">
        <f t="shared" si="16"/>
        <v>0</v>
      </c>
      <c r="X79" s="73"/>
      <c r="Y79" s="74">
        <f t="shared" si="20"/>
        <v>0</v>
      </c>
      <c r="Z79" s="73"/>
      <c r="AA79" s="74">
        <f t="shared" si="30"/>
        <v>0</v>
      </c>
      <c r="AB79" s="82">
        <f t="shared" si="21"/>
        <v>1268.75</v>
      </c>
      <c r="AC79" s="74"/>
      <c r="AD79" s="145">
        <f t="shared" si="26"/>
        <v>1268.75</v>
      </c>
      <c r="AE79" s="139"/>
    </row>
    <row r="80" spans="1:31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7"/>
        <v>32.75</v>
      </c>
      <c r="F80" s="73"/>
      <c r="G80" s="111">
        <f t="shared" si="22"/>
        <v>0</v>
      </c>
      <c r="H80" s="73"/>
      <c r="I80" s="74">
        <f t="shared" si="17"/>
        <v>0</v>
      </c>
      <c r="J80" s="166">
        <v>32.75</v>
      </c>
      <c r="K80" s="111">
        <f t="shared" si="23"/>
        <v>2456.25</v>
      </c>
      <c r="L80" s="73"/>
      <c r="M80" s="74">
        <f t="shared" si="24"/>
        <v>0</v>
      </c>
      <c r="N80" s="166"/>
      <c r="O80" s="111">
        <f t="shared" si="18"/>
        <v>0</v>
      </c>
      <c r="P80" s="73"/>
      <c r="Q80" s="74">
        <f t="shared" si="19"/>
        <v>0</v>
      </c>
      <c r="R80" s="166"/>
      <c r="S80" s="111">
        <f t="shared" si="28"/>
        <v>0</v>
      </c>
      <c r="T80" s="73"/>
      <c r="U80" s="74">
        <f t="shared" si="29"/>
        <v>0</v>
      </c>
      <c r="V80" s="73"/>
      <c r="W80" s="74">
        <f t="shared" si="16"/>
        <v>0</v>
      </c>
      <c r="X80" s="73"/>
      <c r="Y80" s="74">
        <f t="shared" si="20"/>
        <v>0</v>
      </c>
      <c r="Z80" s="73"/>
      <c r="AA80" s="74">
        <f t="shared" si="30"/>
        <v>0</v>
      </c>
      <c r="AB80" s="82">
        <f t="shared" si="21"/>
        <v>2456.25</v>
      </c>
      <c r="AC80" s="74"/>
      <c r="AD80" s="145">
        <f t="shared" si="26"/>
        <v>2456.25</v>
      </c>
      <c r="AE80" s="139"/>
    </row>
    <row r="81" spans="1:31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182">
        <f t="shared" si="27"/>
        <v>2.25</v>
      </c>
      <c r="F81" s="99"/>
      <c r="G81" s="154">
        <f t="shared" si="22"/>
        <v>0</v>
      </c>
      <c r="H81" s="99"/>
      <c r="I81" s="152">
        <f t="shared" si="17"/>
        <v>0</v>
      </c>
      <c r="J81" s="173"/>
      <c r="K81" s="154">
        <f t="shared" si="23"/>
        <v>0</v>
      </c>
      <c r="L81" s="99"/>
      <c r="M81" s="152">
        <f t="shared" si="24"/>
        <v>0</v>
      </c>
      <c r="N81" s="173"/>
      <c r="O81" s="154">
        <f t="shared" si="18"/>
        <v>0</v>
      </c>
      <c r="P81" s="99"/>
      <c r="Q81" s="152">
        <f t="shared" si="19"/>
        <v>0</v>
      </c>
      <c r="R81" s="173">
        <v>2.25</v>
      </c>
      <c r="S81" s="154">
        <f t="shared" si="28"/>
        <v>135</v>
      </c>
      <c r="T81" s="99"/>
      <c r="U81" s="152">
        <f t="shared" si="29"/>
        <v>0</v>
      </c>
      <c r="V81" s="99"/>
      <c r="W81" s="152">
        <f t="shared" si="16"/>
        <v>0</v>
      </c>
      <c r="X81" s="99"/>
      <c r="Y81" s="152">
        <f t="shared" si="20"/>
        <v>0</v>
      </c>
      <c r="Z81" s="99"/>
      <c r="AA81" s="152">
        <f t="shared" si="30"/>
        <v>0</v>
      </c>
      <c r="AB81" s="156">
        <f t="shared" si="21"/>
        <v>135</v>
      </c>
      <c r="AC81" s="152"/>
      <c r="AD81" s="145">
        <f t="shared" si="26"/>
        <v>135</v>
      </c>
      <c r="AE81" s="174"/>
    </row>
    <row r="82" spans="1:31" s="14" customFormat="1" ht="15" customHeight="1" x14ac:dyDescent="0.2">
      <c r="A82" s="90" t="s">
        <v>305</v>
      </c>
      <c r="B82" s="14" t="s">
        <v>65</v>
      </c>
      <c r="C82" s="18" t="s">
        <v>6</v>
      </c>
      <c r="D82" s="162">
        <v>100</v>
      </c>
      <c r="E82" s="20">
        <f t="shared" si="27"/>
        <v>29</v>
      </c>
      <c r="F82" s="99"/>
      <c r="G82" s="154">
        <f t="shared" ref="G82" si="31">IF(D82="",0,D82*F82)</f>
        <v>0</v>
      </c>
      <c r="H82" s="99"/>
      <c r="I82" s="152">
        <f t="shared" ref="I82" si="32">IF(D82="",0,D82*H82)</f>
        <v>0</v>
      </c>
      <c r="J82" s="173"/>
      <c r="K82" s="154">
        <f t="shared" ref="K82" si="33">IF($D82="",0,$D82*J82)</f>
        <v>0</v>
      </c>
      <c r="L82" s="99"/>
      <c r="M82" s="152">
        <f t="shared" ref="M82" si="34">IF($D82="",0,$D82*L82)</f>
        <v>0</v>
      </c>
      <c r="N82" s="173"/>
      <c r="O82" s="154">
        <f t="shared" ref="O82" si="35">IF($D82="",0,$D82*N82)</f>
        <v>0</v>
      </c>
      <c r="P82" s="99"/>
      <c r="Q82" s="152">
        <f t="shared" ref="Q82" si="36">IF($D82="",0,$D82*P82)</f>
        <v>0</v>
      </c>
      <c r="R82" s="173">
        <v>29</v>
      </c>
      <c r="S82" s="154">
        <f t="shared" si="28"/>
        <v>2900</v>
      </c>
      <c r="T82" s="99"/>
      <c r="U82" s="152">
        <f t="shared" ref="U82" si="37">IF(D82="",0,D82*T82)</f>
        <v>0</v>
      </c>
      <c r="V82" s="99"/>
      <c r="W82" s="152">
        <f t="shared" ref="W82" si="38">IF(D82="",0,D82*V82)</f>
        <v>0</v>
      </c>
      <c r="X82" s="99"/>
      <c r="Y82" s="152">
        <f t="shared" ref="Y82" si="39">IF(D82="",0,D82*X82)</f>
        <v>0</v>
      </c>
      <c r="Z82" s="73"/>
      <c r="AA82" s="74">
        <f t="shared" si="30"/>
        <v>0</v>
      </c>
      <c r="AB82" s="156">
        <f t="shared" ref="AB82" si="40">IF(D82="",0,D82*E82)</f>
        <v>2900</v>
      </c>
      <c r="AC82" s="152"/>
      <c r="AD82" s="145">
        <f t="shared" ref="AD82" si="41">SUM(AB82+AC82)</f>
        <v>2900</v>
      </c>
      <c r="AE82" s="174"/>
    </row>
    <row r="83" spans="1:31" s="62" customFormat="1" ht="15" customHeight="1" x14ac:dyDescent="0.2">
      <c r="A83" s="85"/>
      <c r="C83" s="63" t="s">
        <v>154</v>
      </c>
      <c r="D83" s="57"/>
      <c r="E83" s="20">
        <f t="shared" ref="E83" si="42">SUM(H83+J83+L83+N83+P83+R83+T83+V83+X83)</f>
        <v>628.25</v>
      </c>
      <c r="F83" s="142">
        <f ca="1">SUM(F13:F821)</f>
        <v>0</v>
      </c>
      <c r="G83" s="141"/>
      <c r="H83" s="75">
        <f>SUM(H13:H82)</f>
        <v>0</v>
      </c>
      <c r="I83" s="76"/>
      <c r="J83" s="92">
        <f>SUM(J13:J81)</f>
        <v>91.5</v>
      </c>
      <c r="K83" s="92"/>
      <c r="L83" s="75">
        <f>SUM(L13:L82)</f>
        <v>53.5</v>
      </c>
      <c r="M83" s="76"/>
      <c r="N83" s="92">
        <f>SUM(N13:N82)</f>
        <v>271</v>
      </c>
      <c r="O83" s="92"/>
      <c r="P83" s="75">
        <f>SUM(P13:P82)</f>
        <v>0</v>
      </c>
      <c r="Q83" s="76"/>
      <c r="R83" s="92">
        <f>SUM(R13:R82)</f>
        <v>212.25</v>
      </c>
      <c r="S83" s="92"/>
      <c r="T83" s="75">
        <f>SUM(T13:T82)</f>
        <v>0</v>
      </c>
      <c r="U83" s="76"/>
      <c r="V83" s="75">
        <f>SUM(V13:V82)</f>
        <v>0</v>
      </c>
      <c r="W83" s="76"/>
      <c r="X83" s="75">
        <f>SUM(X13:X82)</f>
        <v>0</v>
      </c>
      <c r="Y83" s="76"/>
      <c r="Z83" s="92">
        <f>SUM(Z13:Z82)</f>
        <v>13.25</v>
      </c>
      <c r="AA83" s="94"/>
      <c r="AB83" s="76"/>
      <c r="AC83" s="138"/>
      <c r="AD83" s="146">
        <f t="shared" ref="AD83:AD86" si="43">SUM(AB83+AC83)</f>
        <v>0</v>
      </c>
      <c r="AE83" s="140"/>
    </row>
    <row r="84" spans="1:31" ht="4.5" customHeight="1" x14ac:dyDescent="0.2">
      <c r="A84" s="86"/>
      <c r="B84" s="40"/>
      <c r="C84" s="68"/>
      <c r="D84" s="69"/>
      <c r="E84" s="69"/>
      <c r="F84" s="69"/>
      <c r="G84" s="69"/>
      <c r="H84" s="77"/>
      <c r="I84" s="78"/>
      <c r="J84" s="69"/>
      <c r="K84" s="69"/>
      <c r="L84" s="77"/>
      <c r="M84" s="78"/>
      <c r="N84" s="69"/>
      <c r="O84" s="69"/>
      <c r="P84" s="77"/>
      <c r="Q84" s="78"/>
      <c r="R84" s="69"/>
      <c r="S84" s="69"/>
      <c r="T84" s="77"/>
      <c r="U84" s="78"/>
      <c r="V84" s="77"/>
      <c r="W84" s="78"/>
      <c r="X84" s="77"/>
      <c r="Y84" s="78"/>
      <c r="Z84" s="69"/>
      <c r="AA84" s="69"/>
      <c r="AB84" s="69"/>
      <c r="AC84" s="69"/>
      <c r="AD84" s="78"/>
    </row>
    <row r="85" spans="1:31" ht="15" customHeight="1" x14ac:dyDescent="0.2">
      <c r="A85" s="65"/>
      <c r="B85" s="65"/>
      <c r="C85" s="66" t="s">
        <v>155</v>
      </c>
      <c r="D85" s="67"/>
      <c r="E85" s="19"/>
      <c r="F85" s="143"/>
      <c r="G85" s="144">
        <f ca="1">SUM(G13:G84)</f>
        <v>0</v>
      </c>
      <c r="H85" s="79"/>
      <c r="I85" s="80">
        <f ca="1">SUM(I13:I84)</f>
        <v>0</v>
      </c>
      <c r="J85" s="93"/>
      <c r="K85" s="93">
        <f ca="1">SUM(K12:K84)</f>
        <v>8124.75</v>
      </c>
      <c r="L85" s="79"/>
      <c r="M85" s="80">
        <f ca="1">SUM(M13:M84)</f>
        <v>4776.25</v>
      </c>
      <c r="N85" s="93"/>
      <c r="O85" s="93">
        <f ca="1">SUM(O12:O84)</f>
        <v>18855</v>
      </c>
      <c r="P85" s="79"/>
      <c r="Q85" s="80">
        <f ca="1">SUM(Q13:Q84)</f>
        <v>0</v>
      </c>
      <c r="R85" s="93"/>
      <c r="S85" s="93">
        <f ca="1">SUM(S12:S84)</f>
        <v>23457.25</v>
      </c>
      <c r="T85" s="79"/>
      <c r="U85" s="80">
        <f ca="1">SUM(U13:U84)</f>
        <v>0</v>
      </c>
      <c r="V85" s="79"/>
      <c r="W85" s="80">
        <f ca="1">SUM(W13:W84)</f>
        <v>0</v>
      </c>
      <c r="X85" s="79"/>
      <c r="Y85" s="80">
        <f ca="1">SUM(Y13:Y84)</f>
        <v>0</v>
      </c>
      <c r="Z85" s="93"/>
      <c r="AA85" s="144">
        <f ca="1">SUM(AA13:AA84)</f>
        <v>1855</v>
      </c>
      <c r="AB85" s="80">
        <f ca="1">SUM(G85+I85+K85+M85+O85+Q85+S85+U85+W85+Y85+AA85)</f>
        <v>57068.25</v>
      </c>
      <c r="AC85" s="135"/>
      <c r="AD85" s="147"/>
    </row>
    <row r="86" spans="1:31" x14ac:dyDescent="0.2">
      <c r="C86" s="41" t="s">
        <v>24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2">
        <f ca="1">SUM(AB13:AB83)</f>
        <v>57068.25</v>
      </c>
      <c r="AC86" s="3">
        <f>SUBTOTAL(9,AC13:AC84)</f>
        <v>0</v>
      </c>
      <c r="AD86" s="134">
        <f t="shared" ca="1" si="43"/>
        <v>57068.25</v>
      </c>
    </row>
    <row r="87" spans="1:31" x14ac:dyDescent="0.2">
      <c r="C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31" x14ac:dyDescent="0.2">
      <c r="A88" s="101"/>
      <c r="AB88" s="19"/>
    </row>
    <row r="97" spans="28:29" x14ac:dyDescent="0.2">
      <c r="AB97" s="21">
        <f>SUM(AB95-AB94)</f>
        <v>0</v>
      </c>
      <c r="AC97">
        <f>SUM(AC95-AC94)</f>
        <v>0</v>
      </c>
    </row>
  </sheetData>
  <autoFilter ref="A12:AB85"/>
  <mergeCells count="13">
    <mergeCell ref="L10:M10"/>
    <mergeCell ref="B6:D6"/>
    <mergeCell ref="B8:D8"/>
    <mergeCell ref="F10:G10"/>
    <mergeCell ref="H10:I10"/>
    <mergeCell ref="J10:K10"/>
    <mergeCell ref="Z10:AA10"/>
    <mergeCell ref="N10:O10"/>
    <mergeCell ref="P10:Q10"/>
    <mergeCell ref="R10:S10"/>
    <mergeCell ref="T10:U10"/>
    <mergeCell ref="V10:W10"/>
    <mergeCell ref="X10:Y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97"/>
  <sheetViews>
    <sheetView topLeftCell="A10" zoomScale="110" zoomScaleNormal="110" zoomScaleSheetLayoutView="110" workbookViewId="0">
      <pane xSplit="10" ySplit="17" topLeftCell="V81" activePane="bottomRight" state="frozen"/>
      <selection activeCell="A10" sqref="A10"/>
      <selection pane="topRight" activeCell="K10" sqref="K10"/>
      <selection pane="bottomLeft" activeCell="A27" sqref="A27"/>
      <selection pane="bottomRight" activeCell="W97" sqref="W9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98" t="s">
        <v>283</v>
      </c>
    </row>
    <row r="3" spans="1:30" s="15" customFormat="1" ht="14.25" x14ac:dyDescent="0.2">
      <c r="A3" s="97"/>
    </row>
    <row r="4" spans="1:30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98"/>
      <c r="B5" s="89"/>
      <c r="C5" s="89"/>
      <c r="D5" s="89"/>
    </row>
    <row r="6" spans="1:30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3"/>
      <c r="AC6" s="83"/>
    </row>
    <row r="7" spans="1:30" s="15" customFormat="1" ht="15" customHeight="1" x14ac:dyDescent="0.25">
      <c r="A7" s="98"/>
      <c r="AB7" s="64"/>
      <c r="AC7" s="64"/>
    </row>
    <row r="8" spans="1:30" s="8" customFormat="1" ht="15" x14ac:dyDescent="0.25">
      <c r="A8" s="98" t="s">
        <v>160</v>
      </c>
      <c r="B8" s="200">
        <v>42675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3"/>
      <c r="AC8" s="83"/>
    </row>
    <row r="9" spans="1:30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204" t="s">
        <v>306</v>
      </c>
      <c r="AA10" s="205"/>
      <c r="AB10" s="129"/>
      <c r="AC10" s="131" t="s">
        <v>281</v>
      </c>
      <c r="AD10" s="127" t="s">
        <v>282</v>
      </c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 s="65"/>
      <c r="AA11" s="65"/>
      <c r="AB11"/>
      <c r="AC11" s="1"/>
      <c r="AD11" s="132"/>
    </row>
    <row r="12" spans="1:30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75" t="s">
        <v>22</v>
      </c>
      <c r="AA12" s="175" t="s">
        <v>156</v>
      </c>
      <c r="AB12" s="128" t="s">
        <v>153</v>
      </c>
      <c r="AC12" s="130" t="s">
        <v>286</v>
      </c>
      <c r="AD12" s="133"/>
    </row>
    <row r="13" spans="1:30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SUM(H13+J13+L13+N13+P13+R13+T13+V13+X13+Z13)</f>
        <v>68</v>
      </c>
      <c r="F13" s="73"/>
      <c r="G13" s="74">
        <f ca="1">IF(D13="",0,F13*F13)</f>
        <v>0</v>
      </c>
      <c r="H13" s="73"/>
      <c r="I13" s="74">
        <f t="shared" ref="I13:I74" ca="1" si="1">IF(D13="",0,D13*H13)</f>
        <v>0</v>
      </c>
      <c r="J13" s="73">
        <v>6.75</v>
      </c>
      <c r="K13" s="111">
        <f ca="1">IF($D13="",0,$D13*J13)</f>
        <v>945</v>
      </c>
      <c r="L13" s="73"/>
      <c r="M13" s="74">
        <f ca="1">IF($D13="",0,$D13*L13)</f>
        <v>0</v>
      </c>
      <c r="N13" s="73">
        <v>16</v>
      </c>
      <c r="O13" s="111">
        <f t="shared" ref="O13:Q74" ca="1" si="2">IF($D13="",0,$D13*N13)</f>
        <v>2240</v>
      </c>
      <c r="P13" s="99"/>
      <c r="Q13" s="74">
        <f t="shared" ca="1" si="2"/>
        <v>0</v>
      </c>
      <c r="R13" s="73">
        <v>11.25</v>
      </c>
      <c r="S13" s="111">
        <f ca="1">IF($D13="",0,$D13*R13)</f>
        <v>1575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4" ca="1" si="5">IF(D13="",0,D13*X13)</f>
        <v>0</v>
      </c>
      <c r="Z13" s="73">
        <v>34</v>
      </c>
      <c r="AA13" s="74">
        <f ca="1">IF(D13="",0,D13*Z13)</f>
        <v>4760</v>
      </c>
      <c r="AB13" s="82">
        <f t="shared" ref="AB13:AB74" ca="1" si="6">IF(D13="",0,D13*E13)</f>
        <v>9520</v>
      </c>
      <c r="AC13" s="74"/>
      <c r="AD13" s="136">
        <f ca="1">SUM(AB13+AC13)</f>
        <v>9520</v>
      </c>
    </row>
    <row r="14" spans="1:30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7">SUM(H14+J14+L14+N14+P14+R14+T14+V14+X14+Z14)</f>
        <v>0</v>
      </c>
      <c r="F14" s="73"/>
      <c r="G14" s="74">
        <f t="shared" ref="G14:G75" ca="1" si="8">IF(D14="",0,F14*F14)</f>
        <v>0</v>
      </c>
      <c r="H14" s="73"/>
      <c r="I14" s="74">
        <f t="shared" ca="1" si="1"/>
        <v>0</v>
      </c>
      <c r="J14" s="73"/>
      <c r="K14" s="111">
        <f t="shared" ref="K14:K75" ca="1" si="9">IF($D14="",0,$D14*J14)</f>
        <v>0</v>
      </c>
      <c r="L14" s="73"/>
      <c r="M14" s="74">
        <f t="shared" ref="M14:M75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5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73"/>
      <c r="AA14" s="74">
        <f t="shared" ref="AA14:AA77" ca="1" si="12">IF(D14="",0,D14*Z14)</f>
        <v>0</v>
      </c>
      <c r="AB14" s="82">
        <f t="shared" ca="1" si="6"/>
        <v>0</v>
      </c>
      <c r="AC14" s="74"/>
      <c r="AD14" s="137">
        <f t="shared" ref="AD14:AD75" ca="1" si="13">SUM(AB14+AC14)</f>
        <v>0</v>
      </c>
    </row>
    <row r="15" spans="1:30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27.5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27.5</v>
      </c>
      <c r="K15" s="111">
        <f t="shared" ca="1" si="9"/>
        <v>3245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73"/>
      <c r="AA15" s="74">
        <f t="shared" ca="1" si="12"/>
        <v>0</v>
      </c>
      <c r="AB15" s="82">
        <f t="shared" ca="1" si="6"/>
        <v>3245</v>
      </c>
      <c r="AC15" s="74"/>
      <c r="AD15" s="137">
        <f t="shared" ca="1" si="13"/>
        <v>3245</v>
      </c>
    </row>
    <row r="16" spans="1:30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73"/>
      <c r="AA16" s="74">
        <f t="shared" ca="1" si="12"/>
        <v>0</v>
      </c>
      <c r="AB16" s="82">
        <f t="shared" ca="1" si="6"/>
        <v>0</v>
      </c>
      <c r="AC16" s="74"/>
      <c r="AD16" s="137">
        <f t="shared" ca="1" si="13"/>
        <v>0</v>
      </c>
    </row>
    <row r="17" spans="1:30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73"/>
      <c r="AA17" s="74">
        <f t="shared" si="12"/>
        <v>0</v>
      </c>
      <c r="AB17" s="82">
        <f t="shared" si="6"/>
        <v>0</v>
      </c>
      <c r="AC17" s="74"/>
      <c r="AD17" s="137">
        <f t="shared" si="13"/>
        <v>0</v>
      </c>
    </row>
    <row r="18" spans="1:30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11.5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11.5</v>
      </c>
      <c r="O18" s="111">
        <f t="shared" ca="1" si="2"/>
        <v>1610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73"/>
      <c r="AA18" s="74">
        <f t="shared" ca="1" si="12"/>
        <v>0</v>
      </c>
      <c r="AB18" s="82">
        <f t="shared" ca="1" si="6"/>
        <v>1610</v>
      </c>
      <c r="AC18" s="74"/>
      <c r="AD18" s="137">
        <f t="shared" ca="1" si="13"/>
        <v>1610</v>
      </c>
    </row>
    <row r="19" spans="1:30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73"/>
      <c r="AA19" s="74">
        <f t="shared" ca="1" si="12"/>
        <v>0</v>
      </c>
      <c r="AB19" s="82">
        <f t="shared" ca="1" si="6"/>
        <v>0</v>
      </c>
      <c r="AC19" s="74"/>
      <c r="AD19" s="137">
        <f t="shared" ca="1" si="13"/>
        <v>0</v>
      </c>
    </row>
    <row r="20" spans="1:30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73"/>
      <c r="AA20" s="74">
        <f t="shared" ca="1" si="12"/>
        <v>0</v>
      </c>
      <c r="AB20" s="82">
        <f t="shared" ca="1" si="6"/>
        <v>0</v>
      </c>
      <c r="AC20" s="74"/>
      <c r="AD20" s="137">
        <f t="shared" ca="1" si="13"/>
        <v>0</v>
      </c>
    </row>
    <row r="21" spans="1:30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73"/>
      <c r="AA21" s="74">
        <f t="shared" ca="1" si="12"/>
        <v>0</v>
      </c>
      <c r="AB21" s="82">
        <f t="shared" ca="1" si="6"/>
        <v>0</v>
      </c>
      <c r="AC21" s="74"/>
      <c r="AD21" s="137">
        <f t="shared" ca="1" si="13"/>
        <v>0</v>
      </c>
    </row>
    <row r="22" spans="1:30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73"/>
      <c r="AA22" s="74">
        <f t="shared" ca="1" si="12"/>
        <v>0</v>
      </c>
      <c r="AB22" s="82">
        <f t="shared" ca="1" si="6"/>
        <v>0</v>
      </c>
      <c r="AC22" s="74"/>
      <c r="AD22" s="137">
        <f t="shared" ca="1" si="13"/>
        <v>0</v>
      </c>
    </row>
    <row r="23" spans="1:30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1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73"/>
      <c r="AA23" s="74">
        <f t="shared" ca="1" si="12"/>
        <v>0</v>
      </c>
      <c r="AB23" s="82">
        <f t="shared" ca="1" si="6"/>
        <v>0</v>
      </c>
      <c r="AC23" s="74"/>
      <c r="AD23" s="137">
        <f t="shared" ca="1" si="13"/>
        <v>0</v>
      </c>
    </row>
    <row r="24" spans="1:30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20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20</v>
      </c>
      <c r="S24" s="111">
        <f t="shared" ca="1" si="11"/>
        <v>2800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73"/>
      <c r="AA24" s="74">
        <f t="shared" ca="1" si="12"/>
        <v>0</v>
      </c>
      <c r="AB24" s="82">
        <f t="shared" ca="1" si="6"/>
        <v>2800</v>
      </c>
      <c r="AC24" s="74"/>
      <c r="AD24" s="137">
        <f t="shared" ca="1" si="13"/>
        <v>2800</v>
      </c>
    </row>
    <row r="25" spans="1:30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91.75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91.75</v>
      </c>
      <c r="S25" s="111">
        <f t="shared" ca="1" si="11"/>
        <v>10826.5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73"/>
      <c r="AA25" s="74">
        <f t="shared" ca="1" si="12"/>
        <v>0</v>
      </c>
      <c r="AB25" s="82">
        <f t="shared" ca="1" si="6"/>
        <v>10826.5</v>
      </c>
      <c r="AC25" s="74"/>
      <c r="AD25" s="137">
        <f t="shared" ca="1" si="13"/>
        <v>10826.5</v>
      </c>
    </row>
    <row r="26" spans="1:30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1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>
        <v>1</v>
      </c>
      <c r="S26" s="111">
        <f t="shared" ca="1" si="11"/>
        <v>118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73"/>
      <c r="AA26" s="74">
        <f t="shared" ca="1" si="12"/>
        <v>0</v>
      </c>
      <c r="AB26" s="82">
        <f t="shared" ca="1" si="6"/>
        <v>118</v>
      </c>
      <c r="AC26" s="74"/>
      <c r="AD26" s="137">
        <f t="shared" ca="1" si="13"/>
        <v>118</v>
      </c>
    </row>
    <row r="27" spans="1:30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73"/>
      <c r="AA27" s="74">
        <f t="shared" ca="1" si="12"/>
        <v>0</v>
      </c>
      <c r="AB27" s="82">
        <f t="shared" ca="1" si="6"/>
        <v>0</v>
      </c>
      <c r="AC27" s="74"/>
      <c r="AD27" s="137">
        <f t="shared" ca="1" si="13"/>
        <v>0</v>
      </c>
    </row>
    <row r="28" spans="1:30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73"/>
      <c r="AA28" s="74">
        <f t="shared" ca="1" si="12"/>
        <v>0</v>
      </c>
      <c r="AB28" s="82">
        <f t="shared" ca="1" si="6"/>
        <v>0</v>
      </c>
      <c r="AC28" s="74"/>
      <c r="AD28" s="137">
        <f t="shared" ca="1" si="13"/>
        <v>0</v>
      </c>
    </row>
    <row r="29" spans="1:30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73"/>
      <c r="AA29" s="74">
        <f t="shared" ca="1" si="12"/>
        <v>0</v>
      </c>
      <c r="AB29" s="82">
        <f t="shared" ca="1" si="6"/>
        <v>0</v>
      </c>
      <c r="AC29" s="74"/>
      <c r="AD29" s="137">
        <f t="shared" ca="1" si="13"/>
        <v>0</v>
      </c>
    </row>
    <row r="30" spans="1:30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0</v>
      </c>
      <c r="F30" s="73"/>
      <c r="G30" s="74">
        <f t="shared" ca="1" si="8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73"/>
      <c r="AA30" s="74">
        <f t="shared" ca="1" si="12"/>
        <v>0</v>
      </c>
      <c r="AB30" s="82">
        <f t="shared" ca="1" si="6"/>
        <v>0</v>
      </c>
      <c r="AC30" s="74"/>
      <c r="AD30" s="137">
        <f t="shared" ca="1" si="13"/>
        <v>0</v>
      </c>
    </row>
    <row r="31" spans="1:30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73"/>
      <c r="AA31" s="74">
        <f t="shared" ca="1" si="12"/>
        <v>0</v>
      </c>
      <c r="AB31" s="82">
        <f t="shared" ca="1" si="6"/>
        <v>0</v>
      </c>
      <c r="AC31" s="74"/>
      <c r="AD31" s="137">
        <f t="shared" ca="1" si="13"/>
        <v>0</v>
      </c>
    </row>
    <row r="32" spans="1:30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0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73"/>
      <c r="AA32" s="74">
        <f t="shared" ca="1" si="12"/>
        <v>0</v>
      </c>
      <c r="AB32" s="82">
        <f t="shared" ca="1" si="6"/>
        <v>0</v>
      </c>
      <c r="AC32" s="74"/>
      <c r="AD32" s="137">
        <f t="shared" ca="1" si="13"/>
        <v>0</v>
      </c>
    </row>
    <row r="33" spans="1:30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73"/>
      <c r="AA33" s="74">
        <f t="shared" ca="1" si="12"/>
        <v>0</v>
      </c>
      <c r="AB33" s="82">
        <f t="shared" ca="1" si="6"/>
        <v>0</v>
      </c>
      <c r="AC33" s="74"/>
      <c r="AD33" s="137">
        <f t="shared" ca="1" si="13"/>
        <v>0</v>
      </c>
    </row>
    <row r="34" spans="1:30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31.25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>
        <v>5</v>
      </c>
      <c r="M34" s="74">
        <f t="shared" si="10"/>
        <v>500</v>
      </c>
      <c r="N34" s="73">
        <v>26.25</v>
      </c>
      <c r="O34" s="111">
        <f t="shared" si="2"/>
        <v>2625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73"/>
      <c r="AA34" s="74">
        <f t="shared" si="12"/>
        <v>0</v>
      </c>
      <c r="AB34" s="82">
        <f t="shared" si="6"/>
        <v>3125</v>
      </c>
      <c r="AC34" s="74"/>
      <c r="AD34" s="137">
        <f t="shared" si="13"/>
        <v>3125</v>
      </c>
    </row>
    <row r="35" spans="1:30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73"/>
      <c r="AA35" s="74">
        <f t="shared" ca="1" si="12"/>
        <v>0</v>
      </c>
      <c r="AB35" s="82">
        <f t="shared" ca="1" si="6"/>
        <v>0</v>
      </c>
      <c r="AC35" s="74"/>
      <c r="AD35" s="137">
        <f t="shared" ca="1" si="13"/>
        <v>0</v>
      </c>
    </row>
    <row r="36" spans="1:30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73"/>
      <c r="AA36" s="74">
        <f t="shared" ca="1" si="12"/>
        <v>0</v>
      </c>
      <c r="AB36" s="82">
        <f t="shared" ca="1" si="6"/>
        <v>0</v>
      </c>
      <c r="AC36" s="74"/>
      <c r="AD36" s="137">
        <f t="shared" ca="1" si="13"/>
        <v>0</v>
      </c>
    </row>
    <row r="37" spans="1:30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73"/>
      <c r="AA37" s="74">
        <f t="shared" ca="1" si="12"/>
        <v>0</v>
      </c>
      <c r="AB37" s="82">
        <f t="shared" ca="1" si="6"/>
        <v>0</v>
      </c>
      <c r="AC37" s="74"/>
      <c r="AD37" s="137">
        <f t="shared" ca="1" si="13"/>
        <v>0</v>
      </c>
    </row>
    <row r="38" spans="1:30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73"/>
      <c r="AA38" s="74">
        <f t="shared" ca="1" si="12"/>
        <v>0</v>
      </c>
      <c r="AB38" s="82">
        <f t="shared" ca="1" si="6"/>
        <v>0</v>
      </c>
      <c r="AC38" s="74"/>
      <c r="AD38" s="137">
        <f t="shared" ca="1" si="13"/>
        <v>0</v>
      </c>
    </row>
    <row r="39" spans="1:30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73"/>
      <c r="AA39" s="74">
        <f t="shared" ca="1" si="12"/>
        <v>0</v>
      </c>
      <c r="AB39" s="82">
        <f t="shared" ca="1" si="6"/>
        <v>0</v>
      </c>
      <c r="AC39" s="74"/>
      <c r="AD39" s="137">
        <f t="shared" ca="1" si="13"/>
        <v>0</v>
      </c>
    </row>
    <row r="40" spans="1:30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7"/>
        <v>13.25</v>
      </c>
      <c r="F40" s="73"/>
      <c r="G40" s="74">
        <f t="shared" si="8"/>
        <v>0</v>
      </c>
      <c r="H40" s="73"/>
      <c r="I40" s="74">
        <f t="shared" si="1"/>
        <v>0</v>
      </c>
      <c r="J40" s="73"/>
      <c r="K40" s="111">
        <f t="shared" si="9"/>
        <v>0</v>
      </c>
      <c r="L40" s="73"/>
      <c r="M40" s="74">
        <f t="shared" si="10"/>
        <v>0</v>
      </c>
      <c r="N40" s="73"/>
      <c r="O40" s="111">
        <f t="shared" si="2"/>
        <v>0</v>
      </c>
      <c r="P40" s="99"/>
      <c r="Q40" s="74">
        <f t="shared" si="2"/>
        <v>0</v>
      </c>
      <c r="R40" s="73">
        <v>13.25</v>
      </c>
      <c r="S40" s="111">
        <f t="shared" si="11"/>
        <v>993.75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73"/>
      <c r="AA40" s="74">
        <f t="shared" si="12"/>
        <v>0</v>
      </c>
      <c r="AB40" s="82">
        <f t="shared" si="6"/>
        <v>993.75</v>
      </c>
      <c r="AC40" s="74"/>
      <c r="AD40" s="137">
        <f t="shared" si="13"/>
        <v>993.75</v>
      </c>
    </row>
    <row r="41" spans="1:30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73"/>
      <c r="AA41" s="74">
        <f t="shared" si="12"/>
        <v>0</v>
      </c>
      <c r="AB41" s="82">
        <f t="shared" si="6"/>
        <v>0</v>
      </c>
      <c r="AC41" s="74"/>
      <c r="AD41" s="137">
        <f t="shared" si="13"/>
        <v>0</v>
      </c>
    </row>
    <row r="42" spans="1:30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7"/>
        <v>0</v>
      </c>
      <c r="F42" s="73"/>
      <c r="G42" s="74">
        <f t="shared" ca="1" si="8"/>
        <v>0</v>
      </c>
      <c r="H42" s="73"/>
      <c r="I42" s="74">
        <f t="shared" ca="1" si="1"/>
        <v>0</v>
      </c>
      <c r="J42" s="73"/>
      <c r="K42" s="111">
        <f t="shared" ca="1" si="9"/>
        <v>0</v>
      </c>
      <c r="L42" s="73"/>
      <c r="M42" s="74">
        <f t="shared" ca="1" si="10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11"/>
        <v>0</v>
      </c>
      <c r="T42" s="73"/>
      <c r="U42" s="74">
        <f t="shared" ref="U42:U49" ca="1" si="14">IF(D42="",0,D42*T42)</f>
        <v>0</v>
      </c>
      <c r="V42" s="73"/>
      <c r="W42" s="74">
        <f t="shared" ref="W42:W49" ca="1" si="15">IF(D42="",0,D42*V42)</f>
        <v>0</v>
      </c>
      <c r="X42" s="73"/>
      <c r="Y42" s="74">
        <f t="shared" ca="1" si="5"/>
        <v>0</v>
      </c>
      <c r="Z42" s="73"/>
      <c r="AA42" s="74">
        <f t="shared" ca="1" si="12"/>
        <v>0</v>
      </c>
      <c r="AB42" s="82">
        <f t="shared" ca="1" si="6"/>
        <v>0</v>
      </c>
      <c r="AC42" s="74"/>
      <c r="AD42" s="137">
        <f t="shared" ca="1" si="13"/>
        <v>0</v>
      </c>
    </row>
    <row r="43" spans="1:30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7"/>
        <v>0</v>
      </c>
      <c r="F43" s="73"/>
      <c r="G43" s="74">
        <f t="shared" si="8"/>
        <v>0</v>
      </c>
      <c r="H43" s="73"/>
      <c r="I43" s="74">
        <f t="shared" si="1"/>
        <v>0</v>
      </c>
      <c r="J43" s="73"/>
      <c r="K43" s="111">
        <f t="shared" si="9"/>
        <v>0</v>
      </c>
      <c r="L43" s="73"/>
      <c r="M43" s="74">
        <f t="shared" si="10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11"/>
        <v>0</v>
      </c>
      <c r="T43" s="73"/>
      <c r="U43" s="74">
        <f t="shared" si="14"/>
        <v>0</v>
      </c>
      <c r="V43" s="73"/>
      <c r="W43" s="74">
        <f t="shared" si="15"/>
        <v>0</v>
      </c>
      <c r="X43" s="73"/>
      <c r="Y43" s="74">
        <f t="shared" si="5"/>
        <v>0</v>
      </c>
      <c r="Z43" s="73"/>
      <c r="AA43" s="74">
        <f t="shared" si="12"/>
        <v>0</v>
      </c>
      <c r="AB43" s="82">
        <f t="shared" si="6"/>
        <v>0</v>
      </c>
      <c r="AC43" s="74"/>
      <c r="AD43" s="137">
        <f t="shared" si="13"/>
        <v>0</v>
      </c>
    </row>
    <row r="44" spans="1:30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7"/>
        <v>0</v>
      </c>
      <c r="F44" s="73"/>
      <c r="G44" s="74">
        <f t="shared" ca="1" si="8"/>
        <v>0</v>
      </c>
      <c r="H44" s="73"/>
      <c r="I44" s="74">
        <f t="shared" ca="1" si="1"/>
        <v>0</v>
      </c>
      <c r="J44" s="73"/>
      <c r="K44" s="111">
        <f t="shared" ca="1" si="9"/>
        <v>0</v>
      </c>
      <c r="L44" s="73"/>
      <c r="M44" s="74">
        <f t="shared" ca="1" si="10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11"/>
        <v>0</v>
      </c>
      <c r="T44" s="73"/>
      <c r="U44" s="74">
        <f t="shared" ca="1" si="14"/>
        <v>0</v>
      </c>
      <c r="V44" s="73"/>
      <c r="W44" s="74">
        <f t="shared" ca="1" si="15"/>
        <v>0</v>
      </c>
      <c r="X44" s="73"/>
      <c r="Y44" s="74">
        <f t="shared" ca="1" si="5"/>
        <v>0</v>
      </c>
      <c r="Z44" s="73"/>
      <c r="AA44" s="74">
        <f t="shared" ca="1" si="12"/>
        <v>0</v>
      </c>
      <c r="AB44" s="82">
        <f t="shared" ca="1" si="6"/>
        <v>0</v>
      </c>
      <c r="AC44" s="74"/>
      <c r="AD44" s="137">
        <f t="shared" ca="1" si="13"/>
        <v>0</v>
      </c>
    </row>
    <row r="45" spans="1:30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7"/>
        <v>0</v>
      </c>
      <c r="F45" s="73"/>
      <c r="G45" s="74">
        <f t="shared" si="8"/>
        <v>0</v>
      </c>
      <c r="H45" s="73"/>
      <c r="I45" s="74">
        <f t="shared" si="1"/>
        <v>0</v>
      </c>
      <c r="J45" s="73"/>
      <c r="K45" s="111">
        <f t="shared" si="9"/>
        <v>0</v>
      </c>
      <c r="L45" s="73"/>
      <c r="M45" s="74">
        <f t="shared" si="10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11"/>
        <v>0</v>
      </c>
      <c r="T45" s="73"/>
      <c r="U45" s="74">
        <f t="shared" si="14"/>
        <v>0</v>
      </c>
      <c r="V45" s="73"/>
      <c r="W45" s="74">
        <f t="shared" si="15"/>
        <v>0</v>
      </c>
      <c r="X45" s="73"/>
      <c r="Y45" s="74">
        <f t="shared" si="5"/>
        <v>0</v>
      </c>
      <c r="Z45" s="73"/>
      <c r="AA45" s="74">
        <f t="shared" si="12"/>
        <v>0</v>
      </c>
      <c r="AB45" s="82">
        <f t="shared" si="6"/>
        <v>0</v>
      </c>
      <c r="AC45" s="74"/>
      <c r="AD45" s="137">
        <f t="shared" si="13"/>
        <v>0</v>
      </c>
    </row>
    <row r="46" spans="1:30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7"/>
        <v>0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1"/>
        <v>0</v>
      </c>
      <c r="T46" s="73"/>
      <c r="U46" s="74">
        <f t="shared" si="14"/>
        <v>0</v>
      </c>
      <c r="V46" s="73"/>
      <c r="W46" s="74">
        <f t="shared" si="15"/>
        <v>0</v>
      </c>
      <c r="X46" s="73"/>
      <c r="Y46" s="74">
        <f t="shared" si="5"/>
        <v>0</v>
      </c>
      <c r="Z46" s="73"/>
      <c r="AA46" s="74">
        <f t="shared" si="12"/>
        <v>0</v>
      </c>
      <c r="AB46" s="82">
        <f t="shared" si="6"/>
        <v>0</v>
      </c>
      <c r="AC46" s="74"/>
      <c r="AD46" s="137">
        <f t="shared" si="13"/>
        <v>0</v>
      </c>
    </row>
    <row r="47" spans="1:30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7"/>
        <v>0</v>
      </c>
      <c r="F47" s="73"/>
      <c r="G47" s="74">
        <f t="shared" ca="1" si="8"/>
        <v>0</v>
      </c>
      <c r="H47" s="73"/>
      <c r="I47" s="74">
        <f t="shared" ca="1" si="1"/>
        <v>0</v>
      </c>
      <c r="J47" s="73"/>
      <c r="K47" s="111">
        <f t="shared" ca="1" si="9"/>
        <v>0</v>
      </c>
      <c r="L47" s="73"/>
      <c r="M47" s="74">
        <f t="shared" ca="1" si="10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11"/>
        <v>0</v>
      </c>
      <c r="T47" s="73"/>
      <c r="U47" s="74">
        <f t="shared" ca="1" si="14"/>
        <v>0</v>
      </c>
      <c r="V47" s="73"/>
      <c r="W47" s="74">
        <f t="shared" ca="1" si="15"/>
        <v>0</v>
      </c>
      <c r="X47" s="73"/>
      <c r="Y47" s="74">
        <f t="shared" ca="1" si="5"/>
        <v>0</v>
      </c>
      <c r="Z47" s="73"/>
      <c r="AA47" s="74">
        <f t="shared" ca="1" si="12"/>
        <v>0</v>
      </c>
      <c r="AB47" s="82">
        <f t="shared" ca="1" si="6"/>
        <v>0</v>
      </c>
      <c r="AC47" s="74"/>
      <c r="AD47" s="137">
        <f t="shared" ca="1" si="13"/>
        <v>0</v>
      </c>
    </row>
    <row r="48" spans="1:30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7"/>
        <v>0</v>
      </c>
      <c r="F48" s="73"/>
      <c r="G48" s="74">
        <f t="shared" si="8"/>
        <v>0</v>
      </c>
      <c r="H48" s="73"/>
      <c r="I48" s="74">
        <f t="shared" si="1"/>
        <v>0</v>
      </c>
      <c r="J48" s="73"/>
      <c r="K48" s="111">
        <f t="shared" si="9"/>
        <v>0</v>
      </c>
      <c r="L48" s="73"/>
      <c r="M48" s="74">
        <f t="shared" si="10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11"/>
        <v>0</v>
      </c>
      <c r="T48" s="73"/>
      <c r="U48" s="74">
        <f t="shared" si="14"/>
        <v>0</v>
      </c>
      <c r="V48" s="73"/>
      <c r="W48" s="74">
        <f t="shared" si="15"/>
        <v>0</v>
      </c>
      <c r="X48" s="73"/>
      <c r="Y48" s="74">
        <f t="shared" si="5"/>
        <v>0</v>
      </c>
      <c r="Z48" s="73"/>
      <c r="AA48" s="74">
        <f t="shared" si="12"/>
        <v>0</v>
      </c>
      <c r="AB48" s="82">
        <f t="shared" si="6"/>
        <v>0</v>
      </c>
      <c r="AC48" s="74"/>
      <c r="AD48" s="137">
        <f t="shared" si="13"/>
        <v>0</v>
      </c>
    </row>
    <row r="49" spans="1:30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4"/>
        <v>0</v>
      </c>
      <c r="V49" s="73"/>
      <c r="W49" s="74">
        <f t="shared" si="15"/>
        <v>0</v>
      </c>
      <c r="X49" s="73"/>
      <c r="Y49" s="74">
        <f t="shared" si="5"/>
        <v>0</v>
      </c>
      <c r="Z49" s="73"/>
      <c r="AA49" s="74">
        <f t="shared" si="12"/>
        <v>0</v>
      </c>
      <c r="AB49" s="82">
        <f t="shared" si="6"/>
        <v>0</v>
      </c>
      <c r="AC49" s="74"/>
      <c r="AD49" s="137">
        <f t="shared" si="13"/>
        <v>0</v>
      </c>
    </row>
    <row r="50" spans="1:30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73"/>
      <c r="AA50" s="74">
        <f t="shared" si="12"/>
        <v>0</v>
      </c>
      <c r="AB50" s="82">
        <f t="shared" si="6"/>
        <v>0</v>
      </c>
      <c r="AC50" s="74"/>
      <c r="AD50" s="137">
        <f t="shared" si="13"/>
        <v>0</v>
      </c>
    </row>
    <row r="51" spans="1:30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7"/>
        <v>0</v>
      </c>
      <c r="F51" s="73"/>
      <c r="G51" s="74">
        <f t="shared" ca="1" si="8"/>
        <v>0</v>
      </c>
      <c r="H51" s="73"/>
      <c r="I51" s="74">
        <f t="shared" ca="1" si="1"/>
        <v>0</v>
      </c>
      <c r="J51" s="73"/>
      <c r="K51" s="111">
        <f t="shared" ca="1" si="9"/>
        <v>0</v>
      </c>
      <c r="L51" s="73"/>
      <c r="M51" s="74">
        <f t="shared" ca="1" si="10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11"/>
        <v>0</v>
      </c>
      <c r="T51" s="73"/>
      <c r="U51" s="74">
        <v>0</v>
      </c>
      <c r="V51" s="73"/>
      <c r="W51" s="74">
        <f t="shared" ref="W51:W82" ca="1" si="16">IF(D51="",0,D51*V51)</f>
        <v>0</v>
      </c>
      <c r="X51" s="73"/>
      <c r="Y51" s="74">
        <f t="shared" ca="1" si="5"/>
        <v>0</v>
      </c>
      <c r="Z51" s="73"/>
      <c r="AA51" s="74">
        <f t="shared" ca="1" si="12"/>
        <v>0</v>
      </c>
      <c r="AB51" s="82">
        <f t="shared" ca="1" si="6"/>
        <v>0</v>
      </c>
      <c r="AC51" s="74"/>
      <c r="AD51" s="137">
        <f t="shared" ca="1" si="13"/>
        <v>0</v>
      </c>
    </row>
    <row r="52" spans="1:30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ca="1" si="16"/>
        <v>0</v>
      </c>
      <c r="X52" s="73"/>
      <c r="Y52" s="74">
        <f t="shared" ca="1" si="5"/>
        <v>0</v>
      </c>
      <c r="Z52" s="73"/>
      <c r="AA52" s="74">
        <f t="shared" ca="1" si="12"/>
        <v>0</v>
      </c>
      <c r="AB52" s="82">
        <f t="shared" ca="1" si="6"/>
        <v>0</v>
      </c>
      <c r="AC52" s="74"/>
      <c r="AD52" s="137">
        <f t="shared" ca="1" si="13"/>
        <v>0</v>
      </c>
    </row>
    <row r="53" spans="1:30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6"/>
        <v>0</v>
      </c>
      <c r="X53" s="73"/>
      <c r="Y53" s="74">
        <f t="shared" ca="1" si="5"/>
        <v>0</v>
      </c>
      <c r="Z53" s="73"/>
      <c r="AA53" s="74">
        <f t="shared" ca="1" si="12"/>
        <v>0</v>
      </c>
      <c r="AB53" s="82">
        <f t="shared" ca="1" si="6"/>
        <v>0</v>
      </c>
      <c r="AC53" s="74"/>
      <c r="AD53" s="137">
        <f t="shared" ca="1" si="13"/>
        <v>0</v>
      </c>
    </row>
    <row r="54" spans="1:30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6"/>
        <v>0</v>
      </c>
      <c r="X54" s="73"/>
      <c r="Y54" s="74">
        <f t="shared" ca="1" si="5"/>
        <v>0</v>
      </c>
      <c r="Z54" s="73"/>
      <c r="AA54" s="74">
        <f t="shared" ca="1" si="12"/>
        <v>0</v>
      </c>
      <c r="AB54" s="82">
        <f t="shared" ca="1" si="6"/>
        <v>0</v>
      </c>
      <c r="AC54" s="74"/>
      <c r="AD54" s="137">
        <f t="shared" ca="1" si="13"/>
        <v>0</v>
      </c>
    </row>
    <row r="55" spans="1:30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6"/>
        <v>0</v>
      </c>
      <c r="X55" s="73"/>
      <c r="Y55" s="74">
        <f t="shared" ca="1" si="5"/>
        <v>0</v>
      </c>
      <c r="Z55" s="73"/>
      <c r="AA55" s="74">
        <f t="shared" ca="1" si="12"/>
        <v>0</v>
      </c>
      <c r="AB55" s="82">
        <f t="shared" ca="1" si="6"/>
        <v>0</v>
      </c>
      <c r="AC55" s="74"/>
      <c r="AD55" s="137">
        <f t="shared" ca="1" si="13"/>
        <v>0</v>
      </c>
    </row>
    <row r="56" spans="1:30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7"/>
        <v>50.5</v>
      </c>
      <c r="F56" s="73"/>
      <c r="G56" s="74">
        <f t="shared" ca="1" si="8"/>
        <v>0</v>
      </c>
      <c r="H56" s="73"/>
      <c r="I56" s="74">
        <f t="shared" ca="1" si="1"/>
        <v>0</v>
      </c>
      <c r="J56" s="73">
        <v>3</v>
      </c>
      <c r="K56" s="111">
        <f t="shared" ca="1" si="9"/>
        <v>105</v>
      </c>
      <c r="L56" s="73"/>
      <c r="M56" s="74">
        <f t="shared" ca="1" si="10"/>
        <v>0</v>
      </c>
      <c r="N56" s="73">
        <v>29.75</v>
      </c>
      <c r="O56" s="111">
        <f t="shared" ca="1" si="2"/>
        <v>1041.25</v>
      </c>
      <c r="P56" s="99"/>
      <c r="Q56" s="74">
        <f t="shared" ca="1" si="2"/>
        <v>0</v>
      </c>
      <c r="R56" s="73">
        <v>17.75</v>
      </c>
      <c r="S56" s="111">
        <f t="shared" ca="1" si="11"/>
        <v>621.25</v>
      </c>
      <c r="T56" s="73"/>
      <c r="U56" s="74">
        <v>0</v>
      </c>
      <c r="V56" s="73"/>
      <c r="W56" s="74">
        <f t="shared" ca="1" si="16"/>
        <v>0</v>
      </c>
      <c r="X56" s="73"/>
      <c r="Y56" s="74">
        <f t="shared" ca="1" si="5"/>
        <v>0</v>
      </c>
      <c r="Z56" s="73"/>
      <c r="AA56" s="74">
        <f t="shared" ca="1" si="12"/>
        <v>0</v>
      </c>
      <c r="AB56" s="82">
        <f t="shared" ca="1" si="6"/>
        <v>1767.5</v>
      </c>
      <c r="AC56" s="74"/>
      <c r="AD56" s="137">
        <f t="shared" ca="1" si="13"/>
        <v>1767.5</v>
      </c>
    </row>
    <row r="57" spans="1:30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6"/>
        <v>0</v>
      </c>
      <c r="X57" s="73"/>
      <c r="Y57" s="74">
        <f t="shared" ca="1" si="5"/>
        <v>0</v>
      </c>
      <c r="Z57" s="73"/>
      <c r="AA57" s="74">
        <f t="shared" ca="1" si="12"/>
        <v>0</v>
      </c>
      <c r="AB57" s="82">
        <f t="shared" ca="1" si="6"/>
        <v>0</v>
      </c>
      <c r="AC57" s="74"/>
      <c r="AD57" s="137">
        <f t="shared" ca="1" si="13"/>
        <v>0</v>
      </c>
    </row>
    <row r="58" spans="1:30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7"/>
        <v>0</v>
      </c>
      <c r="F58" s="73"/>
      <c r="G58" s="74">
        <f t="shared" si="8"/>
        <v>0</v>
      </c>
      <c r="H58" s="73"/>
      <c r="I58" s="74">
        <f t="shared" si="1"/>
        <v>0</v>
      </c>
      <c r="J58" s="73"/>
      <c r="K58" s="111">
        <f t="shared" si="9"/>
        <v>0</v>
      </c>
      <c r="L58" s="73"/>
      <c r="M58" s="74">
        <f t="shared" si="10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11"/>
        <v>0</v>
      </c>
      <c r="T58" s="73"/>
      <c r="U58" s="74">
        <v>0</v>
      </c>
      <c r="V58" s="73"/>
      <c r="W58" s="74">
        <f t="shared" si="16"/>
        <v>0</v>
      </c>
      <c r="X58" s="73"/>
      <c r="Y58" s="74">
        <f t="shared" si="5"/>
        <v>0</v>
      </c>
      <c r="Z58" s="73"/>
      <c r="AA58" s="74">
        <f t="shared" si="12"/>
        <v>0</v>
      </c>
      <c r="AB58" s="82">
        <f t="shared" si="6"/>
        <v>0</v>
      </c>
      <c r="AC58" s="74"/>
      <c r="AD58" s="137">
        <f t="shared" si="13"/>
        <v>0</v>
      </c>
    </row>
    <row r="59" spans="1:30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6"/>
        <v>0</v>
      </c>
      <c r="X59" s="73"/>
      <c r="Y59" s="74">
        <f t="shared" si="5"/>
        <v>0</v>
      </c>
      <c r="Z59" s="73"/>
      <c r="AA59" s="74">
        <f t="shared" si="12"/>
        <v>0</v>
      </c>
      <c r="AB59" s="82">
        <f t="shared" si="6"/>
        <v>0</v>
      </c>
      <c r="AC59" s="74"/>
      <c r="AD59" s="137">
        <f t="shared" si="13"/>
        <v>0</v>
      </c>
    </row>
    <row r="60" spans="1:30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7"/>
        <v>0</v>
      </c>
      <c r="F60" s="73"/>
      <c r="G60" s="74">
        <f t="shared" ca="1" si="8"/>
        <v>0</v>
      </c>
      <c r="H60" s="73"/>
      <c r="I60" s="74">
        <f t="shared" ca="1" si="1"/>
        <v>0</v>
      </c>
      <c r="J60" s="73"/>
      <c r="K60" s="111">
        <f t="shared" ca="1" si="9"/>
        <v>0</v>
      </c>
      <c r="L60" s="73"/>
      <c r="M60" s="74">
        <f t="shared" ca="1" si="10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11"/>
        <v>0</v>
      </c>
      <c r="T60" s="73"/>
      <c r="U60" s="74">
        <v>0</v>
      </c>
      <c r="V60" s="73"/>
      <c r="W60" s="74">
        <f t="shared" ca="1" si="16"/>
        <v>0</v>
      </c>
      <c r="X60" s="73"/>
      <c r="Y60" s="74">
        <f t="shared" ca="1" si="5"/>
        <v>0</v>
      </c>
      <c r="Z60" s="73"/>
      <c r="AA60" s="74">
        <f t="shared" ca="1" si="12"/>
        <v>0</v>
      </c>
      <c r="AB60" s="82">
        <f t="shared" ca="1" si="6"/>
        <v>0</v>
      </c>
      <c r="AC60" s="74"/>
      <c r="AD60" s="137">
        <f t="shared" ca="1" si="13"/>
        <v>0</v>
      </c>
    </row>
    <row r="61" spans="1:30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7"/>
        <v>10</v>
      </c>
      <c r="F61" s="73"/>
      <c r="G61" s="74">
        <f t="shared" si="8"/>
        <v>0</v>
      </c>
      <c r="H61" s="73"/>
      <c r="I61" s="74">
        <f t="shared" si="1"/>
        <v>0</v>
      </c>
      <c r="J61" s="73">
        <v>6.5</v>
      </c>
      <c r="K61" s="111">
        <f t="shared" si="9"/>
        <v>650</v>
      </c>
      <c r="L61" s="73">
        <v>0.5</v>
      </c>
      <c r="M61" s="74">
        <f t="shared" si="10"/>
        <v>50</v>
      </c>
      <c r="N61" s="73">
        <v>3</v>
      </c>
      <c r="O61" s="111">
        <f t="shared" si="2"/>
        <v>300</v>
      </c>
      <c r="P61" s="99"/>
      <c r="Q61" s="74">
        <f t="shared" si="2"/>
        <v>0</v>
      </c>
      <c r="R61" s="73"/>
      <c r="S61" s="111">
        <f t="shared" si="11"/>
        <v>0</v>
      </c>
      <c r="T61" s="73"/>
      <c r="U61" s="74">
        <v>0</v>
      </c>
      <c r="V61" s="73"/>
      <c r="W61" s="74">
        <f t="shared" si="16"/>
        <v>0</v>
      </c>
      <c r="X61" s="73"/>
      <c r="Y61" s="74">
        <f t="shared" si="5"/>
        <v>0</v>
      </c>
      <c r="Z61" s="73"/>
      <c r="AA61" s="74">
        <f t="shared" si="12"/>
        <v>0</v>
      </c>
      <c r="AB61" s="82">
        <f t="shared" si="6"/>
        <v>1000</v>
      </c>
      <c r="AC61" s="74"/>
      <c r="AD61" s="137">
        <f t="shared" si="13"/>
        <v>1000</v>
      </c>
    </row>
    <row r="62" spans="1:30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7"/>
        <v>0</v>
      </c>
      <c r="F62" s="73"/>
      <c r="G62" s="74">
        <f t="shared" si="8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6"/>
        <v>0</v>
      </c>
      <c r="X62" s="73"/>
      <c r="Y62" s="74">
        <f t="shared" si="5"/>
        <v>0</v>
      </c>
      <c r="Z62" s="73"/>
      <c r="AA62" s="74">
        <f t="shared" si="12"/>
        <v>0</v>
      </c>
      <c r="AB62" s="82">
        <f t="shared" si="6"/>
        <v>0</v>
      </c>
      <c r="AC62" s="74"/>
      <c r="AD62" s="137">
        <f t="shared" si="13"/>
        <v>0</v>
      </c>
    </row>
    <row r="63" spans="1:30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6"/>
        <v>0</v>
      </c>
      <c r="X63" s="73"/>
      <c r="Y63" s="74">
        <f t="shared" si="5"/>
        <v>0</v>
      </c>
      <c r="Z63" s="73"/>
      <c r="AA63" s="74">
        <f t="shared" si="12"/>
        <v>0</v>
      </c>
      <c r="AB63" s="82">
        <f t="shared" si="6"/>
        <v>0</v>
      </c>
      <c r="AC63" s="74"/>
      <c r="AD63" s="137">
        <f t="shared" si="13"/>
        <v>0</v>
      </c>
    </row>
    <row r="64" spans="1:30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6"/>
        <v>0</v>
      </c>
      <c r="X64" s="73"/>
      <c r="Y64" s="74">
        <f t="shared" si="5"/>
        <v>0</v>
      </c>
      <c r="Z64" s="73"/>
      <c r="AA64" s="74">
        <f t="shared" si="12"/>
        <v>0</v>
      </c>
      <c r="AB64" s="82">
        <f t="shared" si="6"/>
        <v>0</v>
      </c>
      <c r="AC64" s="74"/>
      <c r="AD64" s="137">
        <f t="shared" si="13"/>
        <v>0</v>
      </c>
    </row>
    <row r="65" spans="1:31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7"/>
        <v>0</v>
      </c>
      <c r="F65" s="73"/>
      <c r="G65" s="74">
        <f t="shared" ca="1" si="8"/>
        <v>0</v>
      </c>
      <c r="H65" s="73"/>
      <c r="I65" s="74">
        <f t="shared" ca="1" si="1"/>
        <v>0</v>
      </c>
      <c r="J65" s="73"/>
      <c r="K65" s="111">
        <f t="shared" ca="1" si="9"/>
        <v>0</v>
      </c>
      <c r="L65" s="73"/>
      <c r="M65" s="74">
        <f t="shared" ca="1" si="10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11"/>
        <v>0</v>
      </c>
      <c r="T65" s="73"/>
      <c r="U65" s="74">
        <v>0</v>
      </c>
      <c r="V65" s="73"/>
      <c r="W65" s="74">
        <f t="shared" ca="1" si="16"/>
        <v>0</v>
      </c>
      <c r="X65" s="73"/>
      <c r="Y65" s="74">
        <f t="shared" ca="1" si="5"/>
        <v>0</v>
      </c>
      <c r="Z65" s="73"/>
      <c r="AA65" s="74">
        <f t="shared" ca="1" si="12"/>
        <v>0</v>
      </c>
      <c r="AB65" s="82">
        <f t="shared" ca="1" si="6"/>
        <v>0</v>
      </c>
      <c r="AC65" s="74"/>
      <c r="AD65" s="137">
        <f t="shared" ca="1" si="13"/>
        <v>0</v>
      </c>
    </row>
    <row r="66" spans="1:31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7"/>
        <v>70.75</v>
      </c>
      <c r="F66" s="73"/>
      <c r="G66" s="74">
        <f t="shared" si="8"/>
        <v>0</v>
      </c>
      <c r="H66" s="73"/>
      <c r="I66" s="74">
        <f t="shared" si="1"/>
        <v>0</v>
      </c>
      <c r="J66" s="73">
        <v>62.25</v>
      </c>
      <c r="K66" s="111">
        <f t="shared" si="9"/>
        <v>3735</v>
      </c>
      <c r="L66" s="73"/>
      <c r="M66" s="74">
        <f t="shared" si="10"/>
        <v>0</v>
      </c>
      <c r="N66" s="73">
        <v>5.25</v>
      </c>
      <c r="O66" s="111">
        <f t="shared" si="2"/>
        <v>315</v>
      </c>
      <c r="P66" s="99"/>
      <c r="Q66" s="74">
        <f t="shared" si="2"/>
        <v>0</v>
      </c>
      <c r="R66" s="73">
        <v>3.25</v>
      </c>
      <c r="S66" s="111">
        <f t="shared" si="11"/>
        <v>195</v>
      </c>
      <c r="T66" s="73"/>
      <c r="U66" s="74">
        <v>0</v>
      </c>
      <c r="V66" s="73"/>
      <c r="W66" s="74">
        <f t="shared" si="16"/>
        <v>0</v>
      </c>
      <c r="X66" s="73"/>
      <c r="Y66" s="74">
        <f t="shared" si="5"/>
        <v>0</v>
      </c>
      <c r="Z66" s="73"/>
      <c r="AA66" s="74">
        <f t="shared" si="12"/>
        <v>0</v>
      </c>
      <c r="AB66" s="82">
        <f t="shared" si="6"/>
        <v>4245</v>
      </c>
      <c r="AC66" s="74"/>
      <c r="AD66" s="137">
        <f t="shared" si="13"/>
        <v>4245</v>
      </c>
    </row>
    <row r="67" spans="1:31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6"/>
        <v>0</v>
      </c>
      <c r="X67" s="73"/>
      <c r="Y67" s="74">
        <f t="shared" si="5"/>
        <v>0</v>
      </c>
      <c r="Z67" s="73"/>
      <c r="AA67" s="74">
        <f t="shared" si="12"/>
        <v>0</v>
      </c>
      <c r="AB67" s="82">
        <f t="shared" si="6"/>
        <v>0</v>
      </c>
      <c r="AC67" s="74"/>
      <c r="AD67" s="137">
        <f t="shared" si="13"/>
        <v>0</v>
      </c>
    </row>
    <row r="68" spans="1:31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6"/>
        <v>0</v>
      </c>
      <c r="X68" s="73"/>
      <c r="Y68" s="74">
        <f t="shared" si="5"/>
        <v>0</v>
      </c>
      <c r="Z68" s="73"/>
      <c r="AA68" s="74">
        <f t="shared" si="12"/>
        <v>0</v>
      </c>
      <c r="AB68" s="82">
        <f t="shared" si="6"/>
        <v>0</v>
      </c>
      <c r="AC68" s="74"/>
      <c r="AD68" s="145">
        <f t="shared" si="13"/>
        <v>0</v>
      </c>
    </row>
    <row r="69" spans="1:31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6"/>
        <v>0</v>
      </c>
      <c r="X69" s="73"/>
      <c r="Y69" s="74">
        <f t="shared" si="5"/>
        <v>0</v>
      </c>
      <c r="Z69" s="73"/>
      <c r="AA69" s="74">
        <f t="shared" si="12"/>
        <v>0</v>
      </c>
      <c r="AB69" s="82">
        <f t="shared" si="6"/>
        <v>0</v>
      </c>
      <c r="AC69" s="74"/>
      <c r="AD69" s="145">
        <f t="shared" si="13"/>
        <v>0</v>
      </c>
    </row>
    <row r="70" spans="1:31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7"/>
        <v>0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11"/>
        <v>0</v>
      </c>
      <c r="T70" s="73"/>
      <c r="U70" s="74">
        <v>0</v>
      </c>
      <c r="V70" s="73"/>
      <c r="W70" s="74">
        <f t="shared" si="16"/>
        <v>0</v>
      </c>
      <c r="X70" s="73"/>
      <c r="Y70" s="74">
        <f t="shared" si="5"/>
        <v>0</v>
      </c>
      <c r="Z70" s="73"/>
      <c r="AA70" s="74">
        <f t="shared" si="12"/>
        <v>0</v>
      </c>
      <c r="AB70" s="82">
        <f t="shared" si="6"/>
        <v>0</v>
      </c>
      <c r="AC70" s="74"/>
      <c r="AD70" s="145">
        <f t="shared" si="13"/>
        <v>0</v>
      </c>
    </row>
    <row r="71" spans="1:31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6"/>
        <v>0</v>
      </c>
      <c r="X71" s="73"/>
      <c r="Y71" s="74">
        <f t="shared" si="5"/>
        <v>0</v>
      </c>
      <c r="Z71" s="73"/>
      <c r="AA71" s="74">
        <f t="shared" si="12"/>
        <v>0</v>
      </c>
      <c r="AB71" s="82">
        <f t="shared" si="6"/>
        <v>0</v>
      </c>
      <c r="AC71" s="74"/>
      <c r="AD71" s="145">
        <f t="shared" si="13"/>
        <v>0</v>
      </c>
    </row>
    <row r="72" spans="1:31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6"/>
        <v>0</v>
      </c>
      <c r="X72" s="73"/>
      <c r="Y72" s="74">
        <f t="shared" si="5"/>
        <v>0</v>
      </c>
      <c r="Z72" s="73"/>
      <c r="AA72" s="74">
        <f t="shared" si="12"/>
        <v>0</v>
      </c>
      <c r="AB72" s="82">
        <f t="shared" si="6"/>
        <v>0</v>
      </c>
      <c r="AC72" s="74"/>
      <c r="AD72" s="145">
        <f t="shared" si="13"/>
        <v>0</v>
      </c>
    </row>
    <row r="73" spans="1:31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6"/>
        <v>0</v>
      </c>
      <c r="X73" s="73"/>
      <c r="Y73" s="74">
        <f t="shared" si="5"/>
        <v>0</v>
      </c>
      <c r="Z73" s="73"/>
      <c r="AA73" s="74">
        <f t="shared" si="12"/>
        <v>0</v>
      </c>
      <c r="AB73" s="82">
        <f t="shared" si="6"/>
        <v>0</v>
      </c>
      <c r="AC73" s="74"/>
      <c r="AD73" s="145">
        <f t="shared" si="13"/>
        <v>0</v>
      </c>
    </row>
    <row r="74" spans="1:31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7"/>
        <v>0</v>
      </c>
      <c r="F74" s="73"/>
      <c r="G74" s="74">
        <f t="shared" ca="1" si="8"/>
        <v>0</v>
      </c>
      <c r="H74" s="73"/>
      <c r="I74" s="74">
        <f t="shared" ca="1" si="1"/>
        <v>0</v>
      </c>
      <c r="J74" s="73"/>
      <c r="K74" s="111">
        <f t="shared" ca="1" si="9"/>
        <v>0</v>
      </c>
      <c r="L74" s="73"/>
      <c r="M74" s="74">
        <f t="shared" ca="1" si="10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11"/>
        <v>0</v>
      </c>
      <c r="T74" s="73"/>
      <c r="U74" s="74">
        <v>0</v>
      </c>
      <c r="V74" s="73"/>
      <c r="W74" s="74">
        <f t="shared" ca="1" si="16"/>
        <v>0</v>
      </c>
      <c r="X74" s="73"/>
      <c r="Y74" s="74">
        <f t="shared" ca="1" si="5"/>
        <v>0</v>
      </c>
      <c r="Z74" s="73"/>
      <c r="AA74" s="74">
        <f t="shared" ca="1" si="12"/>
        <v>0</v>
      </c>
      <c r="AB74" s="82">
        <f t="shared" ca="1" si="6"/>
        <v>0</v>
      </c>
      <c r="AC74" s="74"/>
      <c r="AD74" s="145">
        <f t="shared" ca="1" si="13"/>
        <v>0</v>
      </c>
    </row>
    <row r="75" spans="1:31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7"/>
        <v>0</v>
      </c>
      <c r="F75" s="73"/>
      <c r="G75" s="74">
        <f t="shared" si="8"/>
        <v>0</v>
      </c>
      <c r="H75" s="73"/>
      <c r="I75" s="74">
        <f t="shared" ref="I75:I82" si="17">IF(D75="",0,D75*H75)</f>
        <v>0</v>
      </c>
      <c r="J75" s="73"/>
      <c r="K75" s="111">
        <f t="shared" si="9"/>
        <v>0</v>
      </c>
      <c r="L75" s="73"/>
      <c r="M75" s="74">
        <f t="shared" si="10"/>
        <v>0</v>
      </c>
      <c r="N75" s="73"/>
      <c r="O75" s="111">
        <f t="shared" ref="O75:O82" si="18">IF($D75="",0,$D75*N75)</f>
        <v>0</v>
      </c>
      <c r="P75" s="73"/>
      <c r="Q75" s="74">
        <f t="shared" ref="Q75:Q82" si="19">IF($D75="",0,$D75*P75)</f>
        <v>0</v>
      </c>
      <c r="R75" s="73"/>
      <c r="S75" s="111">
        <f t="shared" si="11"/>
        <v>0</v>
      </c>
      <c r="T75" s="73"/>
      <c r="U75" s="74">
        <v>0</v>
      </c>
      <c r="V75" s="73"/>
      <c r="W75" s="74">
        <f t="shared" si="16"/>
        <v>0</v>
      </c>
      <c r="X75" s="73"/>
      <c r="Y75" s="74">
        <f t="shared" ref="Y75:Y82" si="20">IF(D75="",0,D75*X75)</f>
        <v>0</v>
      </c>
      <c r="Z75" s="73"/>
      <c r="AA75" s="74">
        <f t="shared" si="12"/>
        <v>0</v>
      </c>
      <c r="AB75" s="82">
        <f t="shared" ref="AB75:AB82" si="21">IF(D75="",0,D75*E75)</f>
        <v>0</v>
      </c>
      <c r="AC75" s="74"/>
      <c r="AD75" s="145">
        <f t="shared" si="13"/>
        <v>0</v>
      </c>
      <c r="AE75" s="139"/>
    </row>
    <row r="76" spans="1:31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7"/>
        <v>1</v>
      </c>
      <c r="F76" s="73"/>
      <c r="G76" s="74">
        <f t="shared" ref="G76:G82" si="22">IF(D76="",0,D76*F76)</f>
        <v>0</v>
      </c>
      <c r="H76" s="73"/>
      <c r="I76" s="74">
        <f t="shared" si="17"/>
        <v>0</v>
      </c>
      <c r="J76" s="73"/>
      <c r="K76" s="111">
        <f t="shared" ref="K76:K82" si="23">IF($D76="",0,$D76*J76)</f>
        <v>0</v>
      </c>
      <c r="L76" s="73"/>
      <c r="M76" s="74">
        <f t="shared" ref="M76:M82" si="24">IF($D76="",0,$D76*L76)</f>
        <v>0</v>
      </c>
      <c r="N76" s="73">
        <v>1</v>
      </c>
      <c r="O76" s="111">
        <f t="shared" si="18"/>
        <v>35</v>
      </c>
      <c r="P76" s="73"/>
      <c r="Q76" s="74">
        <f t="shared" si="19"/>
        <v>0</v>
      </c>
      <c r="R76" s="73"/>
      <c r="S76" s="111">
        <f t="shared" ref="S76" si="25">IF($D76="",0,$D76*R76)</f>
        <v>0</v>
      </c>
      <c r="T76" s="73"/>
      <c r="U76" s="74">
        <v>0</v>
      </c>
      <c r="V76" s="73"/>
      <c r="W76" s="74">
        <f t="shared" si="16"/>
        <v>0</v>
      </c>
      <c r="X76" s="73"/>
      <c r="Y76" s="74">
        <f t="shared" si="20"/>
        <v>0</v>
      </c>
      <c r="Z76" s="73"/>
      <c r="AA76" s="74">
        <f t="shared" si="12"/>
        <v>0</v>
      </c>
      <c r="AB76" s="82">
        <f t="shared" si="21"/>
        <v>35</v>
      </c>
      <c r="AC76" s="74"/>
      <c r="AD76" s="145">
        <f t="shared" ref="AD76:AD82" si="26">SUM(AB76+AC76)</f>
        <v>35</v>
      </c>
      <c r="AE76" s="139"/>
    </row>
    <row r="77" spans="1:31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7"/>
        <v>0</v>
      </c>
      <c r="F77" s="73"/>
      <c r="G77" s="74">
        <f t="shared" si="22"/>
        <v>0</v>
      </c>
      <c r="H77" s="73"/>
      <c r="I77" s="74">
        <f t="shared" si="17"/>
        <v>0</v>
      </c>
      <c r="J77" s="73"/>
      <c r="K77" s="111">
        <f t="shared" si="23"/>
        <v>0</v>
      </c>
      <c r="L77" s="73"/>
      <c r="M77" s="74">
        <f t="shared" si="24"/>
        <v>0</v>
      </c>
      <c r="N77" s="73"/>
      <c r="O77" s="111">
        <f t="shared" si="18"/>
        <v>0</v>
      </c>
      <c r="P77" s="73"/>
      <c r="Q77" s="74">
        <f t="shared" si="19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6"/>
        <v>0</v>
      </c>
      <c r="X77" s="73"/>
      <c r="Y77" s="74">
        <f t="shared" si="20"/>
        <v>0</v>
      </c>
      <c r="Z77" s="73"/>
      <c r="AA77" s="74">
        <f t="shared" si="12"/>
        <v>0</v>
      </c>
      <c r="AB77" s="82">
        <f t="shared" si="21"/>
        <v>0</v>
      </c>
      <c r="AC77" s="74"/>
      <c r="AD77" s="145">
        <f t="shared" si="26"/>
        <v>0</v>
      </c>
      <c r="AE77" s="139"/>
    </row>
    <row r="78" spans="1:31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ref="E78:E82" si="27">SUM(H78+J78+L78+N78+P78+R78+T78+V78+X78+Z78)</f>
        <v>0</v>
      </c>
      <c r="F78" s="73"/>
      <c r="G78" s="111">
        <f t="shared" si="22"/>
        <v>0</v>
      </c>
      <c r="H78" s="73"/>
      <c r="I78" s="74">
        <f t="shared" si="17"/>
        <v>0</v>
      </c>
      <c r="J78" s="166"/>
      <c r="K78" s="111">
        <f t="shared" si="23"/>
        <v>0</v>
      </c>
      <c r="L78" s="73"/>
      <c r="M78" s="74">
        <f t="shared" si="24"/>
        <v>0</v>
      </c>
      <c r="N78" s="166"/>
      <c r="O78" s="111">
        <f t="shared" si="18"/>
        <v>0</v>
      </c>
      <c r="P78" s="73"/>
      <c r="Q78" s="74">
        <f t="shared" si="19"/>
        <v>0</v>
      </c>
      <c r="R78" s="166"/>
      <c r="S78" s="111">
        <f t="shared" ref="S78:S82" si="28">IF($D78="",0,$D78*R78)</f>
        <v>0</v>
      </c>
      <c r="T78" s="73"/>
      <c r="U78" s="74">
        <f t="shared" ref="U78:U82" si="29">IF(D78="",0,D78*T78)</f>
        <v>0</v>
      </c>
      <c r="V78" s="73"/>
      <c r="W78" s="74">
        <f t="shared" si="16"/>
        <v>0</v>
      </c>
      <c r="X78" s="73"/>
      <c r="Y78" s="74">
        <f t="shared" si="20"/>
        <v>0</v>
      </c>
      <c r="Z78" s="73"/>
      <c r="AA78" s="74">
        <f t="shared" ref="AA78:AA82" si="30">IF(D78="",0,D78*Z78)</f>
        <v>0</v>
      </c>
      <c r="AB78" s="82">
        <f t="shared" si="21"/>
        <v>0</v>
      </c>
      <c r="AC78" s="74"/>
      <c r="AD78" s="145">
        <f t="shared" si="26"/>
        <v>0</v>
      </c>
      <c r="AE78" s="139"/>
    </row>
    <row r="79" spans="1:31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si="27"/>
        <v>0</v>
      </c>
      <c r="F79" s="73"/>
      <c r="G79" s="111">
        <f t="shared" si="22"/>
        <v>0</v>
      </c>
      <c r="H79" s="73"/>
      <c r="I79" s="74">
        <f t="shared" si="17"/>
        <v>0</v>
      </c>
      <c r="J79" s="166"/>
      <c r="K79" s="111">
        <f t="shared" si="23"/>
        <v>0</v>
      </c>
      <c r="L79" s="73"/>
      <c r="M79" s="74">
        <f t="shared" si="24"/>
        <v>0</v>
      </c>
      <c r="N79" s="166"/>
      <c r="O79" s="111">
        <f t="shared" si="18"/>
        <v>0</v>
      </c>
      <c r="P79" s="73"/>
      <c r="Q79" s="74">
        <f t="shared" si="19"/>
        <v>0</v>
      </c>
      <c r="R79" s="166"/>
      <c r="S79" s="111">
        <f t="shared" si="28"/>
        <v>0</v>
      </c>
      <c r="T79" s="73"/>
      <c r="U79" s="74">
        <f t="shared" si="29"/>
        <v>0</v>
      </c>
      <c r="V79" s="73"/>
      <c r="W79" s="74">
        <f t="shared" si="16"/>
        <v>0</v>
      </c>
      <c r="X79" s="73"/>
      <c r="Y79" s="74">
        <f t="shared" si="20"/>
        <v>0</v>
      </c>
      <c r="Z79" s="73"/>
      <c r="AA79" s="74">
        <f t="shared" si="30"/>
        <v>0</v>
      </c>
      <c r="AB79" s="82">
        <f t="shared" si="21"/>
        <v>0</v>
      </c>
      <c r="AC79" s="74"/>
      <c r="AD79" s="145">
        <f t="shared" si="26"/>
        <v>0</v>
      </c>
      <c r="AE79" s="139"/>
    </row>
    <row r="80" spans="1:31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7"/>
        <v>38</v>
      </c>
      <c r="F80" s="73"/>
      <c r="G80" s="111">
        <f t="shared" si="22"/>
        <v>0</v>
      </c>
      <c r="H80" s="73"/>
      <c r="I80" s="74">
        <f t="shared" si="17"/>
        <v>0</v>
      </c>
      <c r="J80" s="166"/>
      <c r="K80" s="111">
        <f t="shared" si="23"/>
        <v>0</v>
      </c>
      <c r="L80" s="73">
        <v>38</v>
      </c>
      <c r="M80" s="74">
        <f t="shared" si="24"/>
        <v>2850</v>
      </c>
      <c r="N80" s="166"/>
      <c r="O80" s="111">
        <f t="shared" si="18"/>
        <v>0</v>
      </c>
      <c r="P80" s="73"/>
      <c r="Q80" s="74">
        <f t="shared" si="19"/>
        <v>0</v>
      </c>
      <c r="R80" s="166"/>
      <c r="S80" s="111">
        <f t="shared" si="28"/>
        <v>0</v>
      </c>
      <c r="T80" s="73"/>
      <c r="U80" s="74">
        <f t="shared" si="29"/>
        <v>0</v>
      </c>
      <c r="V80" s="73"/>
      <c r="W80" s="74">
        <f t="shared" si="16"/>
        <v>0</v>
      </c>
      <c r="X80" s="73"/>
      <c r="Y80" s="74">
        <f t="shared" si="20"/>
        <v>0</v>
      </c>
      <c r="Z80" s="73"/>
      <c r="AA80" s="74">
        <f t="shared" si="30"/>
        <v>0</v>
      </c>
      <c r="AB80" s="82">
        <f t="shared" si="21"/>
        <v>2850</v>
      </c>
      <c r="AC80" s="74"/>
      <c r="AD80" s="145">
        <f t="shared" si="26"/>
        <v>2850</v>
      </c>
      <c r="AE80" s="139"/>
    </row>
    <row r="81" spans="1:31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182">
        <f t="shared" si="27"/>
        <v>0</v>
      </c>
      <c r="F81" s="99"/>
      <c r="G81" s="154">
        <f t="shared" si="22"/>
        <v>0</v>
      </c>
      <c r="H81" s="99"/>
      <c r="I81" s="152">
        <f t="shared" si="17"/>
        <v>0</v>
      </c>
      <c r="J81" s="173"/>
      <c r="K81" s="154">
        <f t="shared" si="23"/>
        <v>0</v>
      </c>
      <c r="L81" s="99"/>
      <c r="M81" s="152">
        <f t="shared" si="24"/>
        <v>0</v>
      </c>
      <c r="N81" s="173"/>
      <c r="O81" s="154">
        <f t="shared" si="18"/>
        <v>0</v>
      </c>
      <c r="P81" s="99"/>
      <c r="Q81" s="152">
        <f t="shared" si="19"/>
        <v>0</v>
      </c>
      <c r="R81" s="173"/>
      <c r="S81" s="154">
        <f t="shared" si="28"/>
        <v>0</v>
      </c>
      <c r="T81" s="99"/>
      <c r="U81" s="152">
        <f t="shared" si="29"/>
        <v>0</v>
      </c>
      <c r="V81" s="99"/>
      <c r="W81" s="152">
        <f t="shared" si="16"/>
        <v>0</v>
      </c>
      <c r="X81" s="99"/>
      <c r="Y81" s="152">
        <f t="shared" si="20"/>
        <v>0</v>
      </c>
      <c r="Z81" s="99"/>
      <c r="AA81" s="152">
        <f t="shared" si="30"/>
        <v>0</v>
      </c>
      <c r="AB81" s="156">
        <f t="shared" si="21"/>
        <v>0</v>
      </c>
      <c r="AC81" s="152"/>
      <c r="AD81" s="145">
        <f t="shared" si="26"/>
        <v>0</v>
      </c>
      <c r="AE81" s="174"/>
    </row>
    <row r="82" spans="1:31" s="14" customFormat="1" ht="15" customHeight="1" x14ac:dyDescent="0.2">
      <c r="A82" s="90" t="s">
        <v>305</v>
      </c>
      <c r="B82" s="14" t="s">
        <v>65</v>
      </c>
      <c r="C82" s="18" t="s">
        <v>6</v>
      </c>
      <c r="D82" s="162">
        <v>100</v>
      </c>
      <c r="E82" s="20">
        <f t="shared" si="27"/>
        <v>0</v>
      </c>
      <c r="F82" s="99"/>
      <c r="G82" s="154">
        <f t="shared" si="22"/>
        <v>0</v>
      </c>
      <c r="H82" s="99"/>
      <c r="I82" s="152">
        <f t="shared" si="17"/>
        <v>0</v>
      </c>
      <c r="J82" s="173"/>
      <c r="K82" s="154">
        <f t="shared" si="23"/>
        <v>0</v>
      </c>
      <c r="L82" s="99"/>
      <c r="M82" s="152">
        <f t="shared" si="24"/>
        <v>0</v>
      </c>
      <c r="N82" s="173"/>
      <c r="O82" s="154">
        <f t="shared" si="18"/>
        <v>0</v>
      </c>
      <c r="P82" s="99"/>
      <c r="Q82" s="152">
        <f t="shared" si="19"/>
        <v>0</v>
      </c>
      <c r="R82" s="173"/>
      <c r="S82" s="154">
        <f t="shared" si="28"/>
        <v>0</v>
      </c>
      <c r="T82" s="99"/>
      <c r="U82" s="152">
        <f t="shared" si="29"/>
        <v>0</v>
      </c>
      <c r="V82" s="99"/>
      <c r="W82" s="152">
        <f t="shared" si="16"/>
        <v>0</v>
      </c>
      <c r="X82" s="99"/>
      <c r="Y82" s="152">
        <f t="shared" si="20"/>
        <v>0</v>
      </c>
      <c r="Z82" s="73"/>
      <c r="AA82" s="152">
        <f t="shared" si="30"/>
        <v>0</v>
      </c>
      <c r="AB82" s="156">
        <f t="shared" si="21"/>
        <v>0</v>
      </c>
      <c r="AC82" s="152"/>
      <c r="AD82" s="145">
        <f t="shared" si="26"/>
        <v>0</v>
      </c>
      <c r="AE82" s="174"/>
    </row>
    <row r="83" spans="1:31" s="62" customFormat="1" ht="15" customHeight="1" x14ac:dyDescent="0.2">
      <c r="A83" s="85"/>
      <c r="C83" s="63" t="s">
        <v>154</v>
      </c>
      <c r="D83" s="57"/>
      <c r="E83" s="20">
        <f t="shared" ref="E83" si="31">SUM(H83+J83+L83+N83+P83+R83+T83+V83+X83)</f>
        <v>400.5</v>
      </c>
      <c r="F83" s="142">
        <f>SUM(F13:F81)</f>
        <v>0</v>
      </c>
      <c r="G83" s="141"/>
      <c r="H83" s="75">
        <f>SUM(H13:H81)</f>
        <v>0</v>
      </c>
      <c r="I83" s="76"/>
      <c r="J83" s="92">
        <f>SUM(J13:J81)</f>
        <v>106</v>
      </c>
      <c r="K83" s="92"/>
      <c r="L83" s="75">
        <f>SUM(L13:L81)</f>
        <v>43.5</v>
      </c>
      <c r="M83" s="76"/>
      <c r="N83" s="92">
        <f>SUM(N13:N81)</f>
        <v>92.75</v>
      </c>
      <c r="O83" s="92"/>
      <c r="P83" s="75">
        <f>SUM(P13:P81)</f>
        <v>0</v>
      </c>
      <c r="Q83" s="76"/>
      <c r="R83" s="92">
        <f>SUM(R13:R81)</f>
        <v>158.25</v>
      </c>
      <c r="S83" s="92"/>
      <c r="T83" s="75">
        <f>SUM(T13:T81)</f>
        <v>0</v>
      </c>
      <c r="U83" s="76"/>
      <c r="V83" s="75">
        <f>SUM(V13:V81)</f>
        <v>0</v>
      </c>
      <c r="W83" s="76"/>
      <c r="X83" s="75">
        <f>SUM(X13:X81)</f>
        <v>0</v>
      </c>
      <c r="Y83" s="76"/>
      <c r="Z83" s="92">
        <f>SUM(Z13:Z81)</f>
        <v>34</v>
      </c>
      <c r="AA83" s="76"/>
      <c r="AB83" s="76"/>
      <c r="AC83" s="138"/>
      <c r="AD83" s="146">
        <f t="shared" ref="AD83:AD86" si="32">SUM(AB83+AC83)</f>
        <v>0</v>
      </c>
      <c r="AE83" s="140"/>
    </row>
    <row r="84" spans="1:31" ht="4.5" customHeight="1" x14ac:dyDescent="0.2">
      <c r="A84" s="86"/>
      <c r="B84" s="40"/>
      <c r="C84" s="68"/>
      <c r="D84" s="69"/>
      <c r="E84" s="69"/>
      <c r="F84" s="69"/>
      <c r="G84" s="69"/>
      <c r="H84" s="77"/>
      <c r="I84" s="78"/>
      <c r="J84" s="69"/>
      <c r="K84" s="69"/>
      <c r="L84" s="77"/>
      <c r="M84" s="78"/>
      <c r="N84" s="69"/>
      <c r="O84" s="69"/>
      <c r="P84" s="77"/>
      <c r="Q84" s="78"/>
      <c r="R84" s="69"/>
      <c r="S84" s="69"/>
      <c r="T84" s="77"/>
      <c r="U84" s="78"/>
      <c r="V84" s="77"/>
      <c r="W84" s="78"/>
      <c r="X84" s="77"/>
      <c r="Y84" s="78"/>
      <c r="Z84" s="69"/>
      <c r="AA84" s="69"/>
      <c r="AB84" s="69"/>
      <c r="AC84" s="69"/>
      <c r="AD84" s="78"/>
    </row>
    <row r="85" spans="1:31" ht="15" customHeight="1" x14ac:dyDescent="0.2">
      <c r="A85" s="65"/>
      <c r="B85" s="65"/>
      <c r="C85" s="66" t="s">
        <v>155</v>
      </c>
      <c r="D85" s="67"/>
      <c r="E85" s="19"/>
      <c r="F85" s="143"/>
      <c r="G85" s="144">
        <f ca="1">SUM(G13:G84)</f>
        <v>0</v>
      </c>
      <c r="H85" s="79"/>
      <c r="I85" s="80">
        <f ca="1">SUM(I13:I84)</f>
        <v>0</v>
      </c>
      <c r="J85" s="93"/>
      <c r="K85" s="93">
        <f ca="1">SUM(K12:K84)</f>
        <v>8680</v>
      </c>
      <c r="L85" s="79"/>
      <c r="M85" s="80">
        <f ca="1">SUM(M13:M84)</f>
        <v>3400</v>
      </c>
      <c r="N85" s="93"/>
      <c r="O85" s="93">
        <f ca="1">SUM(O12:O84)</f>
        <v>8166.25</v>
      </c>
      <c r="P85" s="79"/>
      <c r="Q85" s="80">
        <f ca="1">SUM(Q13:Q84)</f>
        <v>0</v>
      </c>
      <c r="R85" s="93"/>
      <c r="S85" s="93">
        <f ca="1">SUM(S12:S84)</f>
        <v>17129.5</v>
      </c>
      <c r="T85" s="79"/>
      <c r="U85" s="80">
        <f ca="1">SUM(U13:U84)</f>
        <v>0</v>
      </c>
      <c r="V85" s="79"/>
      <c r="W85" s="80">
        <f ca="1">SUM(W13:W84)</f>
        <v>0</v>
      </c>
      <c r="X85" s="79"/>
      <c r="Y85" s="80">
        <f ca="1">SUM(Y13:Y84)</f>
        <v>0</v>
      </c>
      <c r="Z85" s="93"/>
      <c r="AA85" s="80">
        <f ca="1">SUM(AA13:AA84)</f>
        <v>4760</v>
      </c>
      <c r="AB85" s="80">
        <f ca="1">SUM(G85+I85+K85+M85+O85+Q85+S85+U85+W85+Y85+AA85)</f>
        <v>42135.75</v>
      </c>
      <c r="AC85" s="135"/>
      <c r="AD85" s="147"/>
    </row>
    <row r="86" spans="1:31" x14ac:dyDescent="0.2">
      <c r="C86" s="41" t="s">
        <v>24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2">
        <f ca="1">SUM(AB13:AB82)</f>
        <v>42135.75</v>
      </c>
      <c r="AC86" s="3">
        <f>SUBTOTAL(9,AC13:AC84)</f>
        <v>0</v>
      </c>
      <c r="AD86" s="134">
        <f t="shared" ca="1" si="32"/>
        <v>42135.75</v>
      </c>
    </row>
    <row r="87" spans="1:31" x14ac:dyDescent="0.2">
      <c r="C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31" x14ac:dyDescent="0.2">
      <c r="A88" s="101"/>
      <c r="AB88" s="19"/>
    </row>
    <row r="97" spans="28:29" x14ac:dyDescent="0.2">
      <c r="AB97" s="21">
        <f>SUM(AB95-AB94)</f>
        <v>0</v>
      </c>
      <c r="AC97">
        <f>SUM(AC95-AC94)</f>
        <v>0</v>
      </c>
    </row>
  </sheetData>
  <autoFilter ref="A12:AB85"/>
  <mergeCells count="13">
    <mergeCell ref="L10:M10"/>
    <mergeCell ref="B6:D6"/>
    <mergeCell ref="B8:D8"/>
    <mergeCell ref="F10:G10"/>
    <mergeCell ref="H10:I10"/>
    <mergeCell ref="J10:K10"/>
    <mergeCell ref="Z10:AA10"/>
    <mergeCell ref="N10:O10"/>
    <mergeCell ref="P10:Q10"/>
    <mergeCell ref="R10:S10"/>
    <mergeCell ref="T10:U10"/>
    <mergeCell ref="V10:W10"/>
    <mergeCell ref="X10:Y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96"/>
  <sheetViews>
    <sheetView view="pageBreakPreview" topLeftCell="A64" zoomScale="110" zoomScaleNormal="110" zoomScaleSheetLayoutView="110" workbookViewId="0">
      <pane xSplit="1" topLeftCell="N1" activePane="topRight" state="frozen"/>
      <selection pane="topRight" activeCell="Y92" sqref="Y9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98" t="s">
        <v>283</v>
      </c>
    </row>
    <row r="3" spans="1:30" s="15" customFormat="1" ht="14.25" x14ac:dyDescent="0.2">
      <c r="A3" s="97"/>
    </row>
    <row r="4" spans="1:30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98"/>
      <c r="B5" s="89"/>
      <c r="C5" s="89"/>
      <c r="D5" s="89"/>
    </row>
    <row r="6" spans="1:30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3"/>
      <c r="AC6" s="83"/>
    </row>
    <row r="7" spans="1:30" s="15" customFormat="1" ht="15" customHeight="1" x14ac:dyDescent="0.25">
      <c r="A7" s="98"/>
      <c r="AB7" s="64"/>
      <c r="AC7" s="64"/>
    </row>
    <row r="8" spans="1:30" s="8" customFormat="1" ht="15" x14ac:dyDescent="0.25">
      <c r="A8" s="98" t="s">
        <v>160</v>
      </c>
      <c r="B8" s="200">
        <v>42705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3"/>
      <c r="AC8" s="83"/>
    </row>
    <row r="9" spans="1:30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204" t="s">
        <v>306</v>
      </c>
      <c r="AA10" s="205"/>
      <c r="AB10" s="129"/>
      <c r="AC10" s="131" t="s">
        <v>281</v>
      </c>
      <c r="AD10" s="127" t="s">
        <v>282</v>
      </c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 s="65"/>
      <c r="AA11" s="65"/>
      <c r="AB11"/>
      <c r="AC11" s="1"/>
      <c r="AD11" s="132"/>
    </row>
    <row r="12" spans="1:30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75" t="s">
        <v>22</v>
      </c>
      <c r="AA12" s="175" t="s">
        <v>156</v>
      </c>
      <c r="AB12" s="128" t="s">
        <v>153</v>
      </c>
      <c r="AC12" s="130" t="s">
        <v>286</v>
      </c>
      <c r="AD12" s="133"/>
    </row>
    <row r="13" spans="1:30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SUM(F13++H13+J13+L13+N13+P13+R13+T13+V13+X13+Z13)</f>
        <v>10.5</v>
      </c>
      <c r="F13" s="73">
        <v>7.5</v>
      </c>
      <c r="G13" s="74">
        <f ca="1">IF(D13="",0,D13*F13)</f>
        <v>1050</v>
      </c>
      <c r="H13" s="73"/>
      <c r="I13" s="74">
        <f t="shared" ref="I13:I74" ca="1" si="1">IF(D13="",0,D13*H13)</f>
        <v>0</v>
      </c>
      <c r="J13" s="73">
        <v>3</v>
      </c>
      <c r="K13" s="111">
        <f ca="1">IF($D13="",0,$D13*J13)</f>
        <v>420</v>
      </c>
      <c r="L13" s="73"/>
      <c r="M13" s="74">
        <f ca="1">IF($D13="",0,$D13*L13)</f>
        <v>0</v>
      </c>
      <c r="N13" s="73"/>
      <c r="O13" s="111">
        <f t="shared" ref="O13:Q74" ca="1" si="2">IF($D13="",0,$D13*N13)</f>
        <v>0</v>
      </c>
      <c r="P13" s="99"/>
      <c r="Q13" s="74">
        <f t="shared" ca="1" si="2"/>
        <v>0</v>
      </c>
      <c r="R13" s="73"/>
      <c r="S13" s="111">
        <f ca="1">IF($D13="",0,$D13*R13)</f>
        <v>0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4" ca="1" si="5">IF(D13="",0,D13*X13)</f>
        <v>0</v>
      </c>
      <c r="Z13" s="73">
        <v>0</v>
      </c>
      <c r="AA13" s="74">
        <f ca="1">IF(D13="",0,D13*Z13)</f>
        <v>0</v>
      </c>
      <c r="AB13" s="82">
        <f t="shared" ref="AB13:AB74" ca="1" si="6">IF(D13="",0,D13*E13)</f>
        <v>1470</v>
      </c>
      <c r="AC13" s="74"/>
      <c r="AD13" s="136">
        <f ca="1">SUM(AB13+AC13)</f>
        <v>1470</v>
      </c>
    </row>
    <row r="14" spans="1:30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>SUM(F14++H14+J14+L14+N14+P14+R14+T14+V14+X14+Z14)</f>
        <v>0</v>
      </c>
      <c r="F14" s="73"/>
      <c r="G14" s="74">
        <f ca="1">IF(D14="",0,D14*F14)</f>
        <v>0</v>
      </c>
      <c r="H14" s="73"/>
      <c r="I14" s="74">
        <f t="shared" ca="1" si="1"/>
        <v>0</v>
      </c>
      <c r="J14" s="73"/>
      <c r="K14" s="111">
        <f t="shared" ref="K14:K75" ca="1" si="7">IF($D14="",0,$D14*J14)</f>
        <v>0</v>
      </c>
      <c r="L14" s="73"/>
      <c r="M14" s="74">
        <f t="shared" ref="M14:M75" ca="1" si="8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5" ca="1" si="9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73"/>
      <c r="AA14" s="74">
        <f t="shared" ref="AA14:AA77" ca="1" si="10">IF(D14="",0,D14*Z14)</f>
        <v>0</v>
      </c>
      <c r="AB14" s="82">
        <f t="shared" ca="1" si="6"/>
        <v>0</v>
      </c>
      <c r="AC14" s="74"/>
      <c r="AD14" s="137">
        <f t="shared" ref="AD14:AD75" ca="1" si="11">SUM(AB14+AC14)</f>
        <v>0</v>
      </c>
    </row>
    <row r="15" spans="1:30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ref="E15:E78" si="12">SUM(F15++H15+J15+L15+N15+P15+R15+T15+V15+X15+Z15)</f>
        <v>19.25</v>
      </c>
      <c r="F15" s="73"/>
      <c r="G15" s="74">
        <f t="shared" ref="G15:G78" ca="1" si="13">IF(D15="",0,D15*F15)</f>
        <v>0</v>
      </c>
      <c r="H15" s="73"/>
      <c r="I15" s="74">
        <f t="shared" ca="1" si="1"/>
        <v>0</v>
      </c>
      <c r="J15" s="73">
        <v>19.25</v>
      </c>
      <c r="K15" s="111">
        <f t="shared" ca="1" si="7"/>
        <v>2271.5</v>
      </c>
      <c r="L15" s="73"/>
      <c r="M15" s="74">
        <f t="shared" ca="1" si="8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9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73"/>
      <c r="AA15" s="74">
        <f t="shared" ca="1" si="10"/>
        <v>0</v>
      </c>
      <c r="AB15" s="82">
        <f t="shared" ca="1" si="6"/>
        <v>2271.5</v>
      </c>
      <c r="AC15" s="74"/>
      <c r="AD15" s="137">
        <f t="shared" ca="1" si="11"/>
        <v>2271.5</v>
      </c>
    </row>
    <row r="16" spans="1:30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2"/>
        <v>0</v>
      </c>
      <c r="F16" s="73"/>
      <c r="G16" s="74">
        <f t="shared" ca="1" si="13"/>
        <v>0</v>
      </c>
      <c r="H16" s="73"/>
      <c r="I16" s="74">
        <f t="shared" ca="1" si="1"/>
        <v>0</v>
      </c>
      <c r="J16" s="73"/>
      <c r="K16" s="111">
        <f t="shared" ca="1" si="7"/>
        <v>0</v>
      </c>
      <c r="L16" s="73"/>
      <c r="M16" s="74">
        <f t="shared" ca="1" si="8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9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73"/>
      <c r="AA16" s="74">
        <f t="shared" ca="1" si="10"/>
        <v>0</v>
      </c>
      <c r="AB16" s="82">
        <f t="shared" ca="1" si="6"/>
        <v>0</v>
      </c>
      <c r="AC16" s="74"/>
      <c r="AD16" s="137">
        <f t="shared" ca="1" si="11"/>
        <v>0</v>
      </c>
    </row>
    <row r="17" spans="1:30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12"/>
        <v>0</v>
      </c>
      <c r="F17" s="73"/>
      <c r="G17" s="74">
        <f t="shared" si="13"/>
        <v>0</v>
      </c>
      <c r="H17" s="73"/>
      <c r="I17" s="74">
        <f t="shared" si="1"/>
        <v>0</v>
      </c>
      <c r="J17" s="73"/>
      <c r="K17" s="111">
        <f t="shared" si="7"/>
        <v>0</v>
      </c>
      <c r="L17" s="73"/>
      <c r="M17" s="74">
        <f t="shared" si="8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9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73"/>
      <c r="AA17" s="74">
        <f t="shared" si="10"/>
        <v>0</v>
      </c>
      <c r="AB17" s="82">
        <f t="shared" si="6"/>
        <v>0</v>
      </c>
      <c r="AC17" s="74"/>
      <c r="AD17" s="137">
        <f t="shared" si="11"/>
        <v>0</v>
      </c>
    </row>
    <row r="18" spans="1:30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2"/>
        <v>20.25</v>
      </c>
      <c r="F18" s="73"/>
      <c r="G18" s="74">
        <f t="shared" ca="1" si="13"/>
        <v>0</v>
      </c>
      <c r="H18" s="73"/>
      <c r="I18" s="74">
        <f t="shared" ca="1" si="1"/>
        <v>0</v>
      </c>
      <c r="J18" s="73"/>
      <c r="K18" s="111">
        <f t="shared" ca="1" si="7"/>
        <v>0</v>
      </c>
      <c r="L18" s="73"/>
      <c r="M18" s="74">
        <f t="shared" ca="1" si="8"/>
        <v>0</v>
      </c>
      <c r="N18" s="73">
        <v>20.25</v>
      </c>
      <c r="O18" s="111">
        <f t="shared" ca="1" si="2"/>
        <v>2835</v>
      </c>
      <c r="P18" s="99"/>
      <c r="Q18" s="74">
        <f t="shared" ca="1" si="2"/>
        <v>0</v>
      </c>
      <c r="R18" s="73"/>
      <c r="S18" s="111">
        <f t="shared" ca="1" si="9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73"/>
      <c r="AA18" s="74">
        <f t="shared" ca="1" si="10"/>
        <v>0</v>
      </c>
      <c r="AB18" s="82">
        <f t="shared" ca="1" si="6"/>
        <v>2835</v>
      </c>
      <c r="AC18" s="74"/>
      <c r="AD18" s="137">
        <f t="shared" ca="1" si="11"/>
        <v>2835</v>
      </c>
    </row>
    <row r="19" spans="1:30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2"/>
        <v>0</v>
      </c>
      <c r="F19" s="73"/>
      <c r="G19" s="74">
        <f t="shared" ca="1" si="13"/>
        <v>0</v>
      </c>
      <c r="H19" s="73"/>
      <c r="I19" s="74">
        <f t="shared" ca="1" si="1"/>
        <v>0</v>
      </c>
      <c r="J19" s="73"/>
      <c r="K19" s="111">
        <f t="shared" ca="1" si="7"/>
        <v>0</v>
      </c>
      <c r="L19" s="73"/>
      <c r="M19" s="74">
        <f t="shared" ca="1" si="8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9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73"/>
      <c r="AA19" s="74">
        <f t="shared" ca="1" si="10"/>
        <v>0</v>
      </c>
      <c r="AB19" s="82">
        <f t="shared" ca="1" si="6"/>
        <v>0</v>
      </c>
      <c r="AC19" s="74"/>
      <c r="AD19" s="137">
        <f t="shared" ca="1" si="11"/>
        <v>0</v>
      </c>
    </row>
    <row r="20" spans="1:30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2"/>
        <v>0</v>
      </c>
      <c r="F20" s="73"/>
      <c r="G20" s="74">
        <f t="shared" ca="1" si="13"/>
        <v>0</v>
      </c>
      <c r="H20" s="73"/>
      <c r="I20" s="74">
        <f t="shared" ca="1" si="1"/>
        <v>0</v>
      </c>
      <c r="J20" s="73"/>
      <c r="K20" s="111">
        <f t="shared" ca="1" si="7"/>
        <v>0</v>
      </c>
      <c r="L20" s="73"/>
      <c r="M20" s="74">
        <f t="shared" ca="1" si="8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9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73"/>
      <c r="AA20" s="74">
        <f t="shared" ca="1" si="10"/>
        <v>0</v>
      </c>
      <c r="AB20" s="82">
        <f t="shared" ca="1" si="6"/>
        <v>0</v>
      </c>
      <c r="AC20" s="74"/>
      <c r="AD20" s="137">
        <f t="shared" ca="1" si="11"/>
        <v>0</v>
      </c>
    </row>
    <row r="21" spans="1:30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2"/>
        <v>0</v>
      </c>
      <c r="F21" s="73"/>
      <c r="G21" s="74">
        <f t="shared" ca="1" si="13"/>
        <v>0</v>
      </c>
      <c r="H21" s="73"/>
      <c r="I21" s="74">
        <f t="shared" ca="1" si="1"/>
        <v>0</v>
      </c>
      <c r="J21" s="73"/>
      <c r="K21" s="111">
        <f t="shared" ca="1" si="7"/>
        <v>0</v>
      </c>
      <c r="L21" s="73"/>
      <c r="M21" s="74">
        <f t="shared" ca="1" si="8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9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73"/>
      <c r="AA21" s="74">
        <f t="shared" ca="1" si="10"/>
        <v>0</v>
      </c>
      <c r="AB21" s="82">
        <f t="shared" ca="1" si="6"/>
        <v>0</v>
      </c>
      <c r="AC21" s="74"/>
      <c r="AD21" s="137">
        <f t="shared" ca="1" si="11"/>
        <v>0</v>
      </c>
    </row>
    <row r="22" spans="1:30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2"/>
        <v>5</v>
      </c>
      <c r="F22" s="73"/>
      <c r="G22" s="74">
        <f t="shared" ca="1" si="13"/>
        <v>0</v>
      </c>
      <c r="H22" s="73"/>
      <c r="I22" s="74">
        <f t="shared" ca="1" si="1"/>
        <v>0</v>
      </c>
      <c r="J22" s="73"/>
      <c r="K22" s="111">
        <f t="shared" ca="1" si="7"/>
        <v>0</v>
      </c>
      <c r="L22" s="73"/>
      <c r="M22" s="74">
        <f t="shared" ca="1" si="8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>
        <v>5</v>
      </c>
      <c r="S22" s="111">
        <f t="shared" ca="1" si="9"/>
        <v>500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73"/>
      <c r="AA22" s="74">
        <f t="shared" ca="1" si="10"/>
        <v>0</v>
      </c>
      <c r="AB22" s="82">
        <f t="shared" ca="1" si="6"/>
        <v>500</v>
      </c>
      <c r="AC22" s="74"/>
      <c r="AD22" s="137">
        <f t="shared" ca="1" si="11"/>
        <v>500</v>
      </c>
    </row>
    <row r="23" spans="1:30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2"/>
        <v>0</v>
      </c>
      <c r="F23" s="73"/>
      <c r="G23" s="74">
        <f t="shared" ca="1" si="13"/>
        <v>0</v>
      </c>
      <c r="H23" s="73"/>
      <c r="I23" s="74">
        <f t="shared" ca="1" si="1"/>
        <v>0</v>
      </c>
      <c r="J23" s="73"/>
      <c r="K23" s="111">
        <f t="shared" ca="1" si="7"/>
        <v>0</v>
      </c>
      <c r="L23" s="73"/>
      <c r="M23" s="74">
        <f t="shared" ca="1" si="8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9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73"/>
      <c r="AA23" s="74">
        <f t="shared" ca="1" si="10"/>
        <v>0</v>
      </c>
      <c r="AB23" s="82">
        <f t="shared" ca="1" si="6"/>
        <v>0</v>
      </c>
      <c r="AC23" s="74"/>
      <c r="AD23" s="137">
        <f t="shared" ca="1" si="11"/>
        <v>0</v>
      </c>
    </row>
    <row r="24" spans="1:30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2"/>
        <v>29.75</v>
      </c>
      <c r="F24" s="73"/>
      <c r="G24" s="74">
        <f t="shared" ca="1" si="13"/>
        <v>0</v>
      </c>
      <c r="H24" s="73"/>
      <c r="I24" s="74">
        <f t="shared" ca="1" si="1"/>
        <v>0</v>
      </c>
      <c r="J24" s="73"/>
      <c r="K24" s="111">
        <f t="shared" ca="1" si="7"/>
        <v>0</v>
      </c>
      <c r="L24" s="73"/>
      <c r="M24" s="74">
        <f t="shared" ca="1" si="8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29.75</v>
      </c>
      <c r="S24" s="111">
        <f t="shared" ca="1" si="9"/>
        <v>4165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73"/>
      <c r="AA24" s="74">
        <f t="shared" ca="1" si="10"/>
        <v>0</v>
      </c>
      <c r="AB24" s="82">
        <f t="shared" ca="1" si="6"/>
        <v>4165</v>
      </c>
      <c r="AC24" s="74"/>
      <c r="AD24" s="137">
        <f t="shared" ca="1" si="11"/>
        <v>4165</v>
      </c>
    </row>
    <row r="25" spans="1:30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2"/>
        <v>21.75</v>
      </c>
      <c r="F25" s="73"/>
      <c r="G25" s="74">
        <f t="shared" ca="1" si="13"/>
        <v>0</v>
      </c>
      <c r="H25" s="73"/>
      <c r="I25" s="74">
        <f t="shared" ca="1" si="1"/>
        <v>0</v>
      </c>
      <c r="J25" s="73"/>
      <c r="K25" s="111">
        <f t="shared" ca="1" si="7"/>
        <v>0</v>
      </c>
      <c r="L25" s="73"/>
      <c r="M25" s="74">
        <f t="shared" ca="1" si="8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21.75</v>
      </c>
      <c r="S25" s="111">
        <f t="shared" ca="1" si="9"/>
        <v>2566.5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73"/>
      <c r="AA25" s="74">
        <f t="shared" ca="1" si="10"/>
        <v>0</v>
      </c>
      <c r="AB25" s="82">
        <f t="shared" ca="1" si="6"/>
        <v>2566.5</v>
      </c>
      <c r="AC25" s="74"/>
      <c r="AD25" s="137">
        <f t="shared" ca="1" si="11"/>
        <v>2566.5</v>
      </c>
    </row>
    <row r="26" spans="1:30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2"/>
        <v>2.5</v>
      </c>
      <c r="F26" s="73"/>
      <c r="G26" s="74">
        <f t="shared" ca="1" si="13"/>
        <v>0</v>
      </c>
      <c r="H26" s="73"/>
      <c r="I26" s="74">
        <f t="shared" ca="1" si="1"/>
        <v>0</v>
      </c>
      <c r="J26" s="73"/>
      <c r="K26" s="111">
        <f t="shared" ca="1" si="7"/>
        <v>0</v>
      </c>
      <c r="L26" s="73"/>
      <c r="M26" s="74">
        <f t="shared" ca="1" si="8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>
        <v>2.5</v>
      </c>
      <c r="S26" s="111">
        <f t="shared" ca="1" si="9"/>
        <v>295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73"/>
      <c r="AA26" s="74">
        <f t="shared" ca="1" si="10"/>
        <v>0</v>
      </c>
      <c r="AB26" s="82">
        <f t="shared" ca="1" si="6"/>
        <v>295</v>
      </c>
      <c r="AC26" s="74"/>
      <c r="AD26" s="137">
        <f t="shared" ca="1" si="11"/>
        <v>295</v>
      </c>
    </row>
    <row r="27" spans="1:30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12"/>
        <v>0</v>
      </c>
      <c r="F27" s="73"/>
      <c r="G27" s="74">
        <f t="shared" ca="1" si="13"/>
        <v>0</v>
      </c>
      <c r="H27" s="73"/>
      <c r="I27" s="74">
        <f t="shared" ca="1" si="1"/>
        <v>0</v>
      </c>
      <c r="J27" s="73"/>
      <c r="K27" s="111">
        <f t="shared" ca="1" si="7"/>
        <v>0</v>
      </c>
      <c r="L27" s="73"/>
      <c r="M27" s="74">
        <f t="shared" ca="1" si="8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9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73"/>
      <c r="AA27" s="74">
        <f t="shared" ca="1" si="10"/>
        <v>0</v>
      </c>
      <c r="AB27" s="82">
        <f t="shared" ca="1" si="6"/>
        <v>0</v>
      </c>
      <c r="AC27" s="74"/>
      <c r="AD27" s="137">
        <f t="shared" ca="1" si="11"/>
        <v>0</v>
      </c>
    </row>
    <row r="28" spans="1:30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12"/>
        <v>0</v>
      </c>
      <c r="F28" s="73"/>
      <c r="G28" s="74">
        <f t="shared" ca="1" si="13"/>
        <v>0</v>
      </c>
      <c r="H28" s="73"/>
      <c r="I28" s="74">
        <f t="shared" ca="1" si="1"/>
        <v>0</v>
      </c>
      <c r="J28" s="73"/>
      <c r="K28" s="111">
        <f t="shared" ca="1" si="7"/>
        <v>0</v>
      </c>
      <c r="L28" s="73"/>
      <c r="M28" s="74">
        <f t="shared" ca="1" si="8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9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73"/>
      <c r="AA28" s="74">
        <f t="shared" ca="1" si="10"/>
        <v>0</v>
      </c>
      <c r="AB28" s="82">
        <f t="shared" ca="1" si="6"/>
        <v>0</v>
      </c>
      <c r="AC28" s="74"/>
      <c r="AD28" s="137">
        <f t="shared" ca="1" si="11"/>
        <v>0</v>
      </c>
    </row>
    <row r="29" spans="1:30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12"/>
        <v>0</v>
      </c>
      <c r="F29" s="73"/>
      <c r="G29" s="74">
        <f t="shared" ca="1" si="13"/>
        <v>0</v>
      </c>
      <c r="H29" s="73"/>
      <c r="I29" s="74">
        <f t="shared" ca="1" si="1"/>
        <v>0</v>
      </c>
      <c r="J29" s="73"/>
      <c r="K29" s="111">
        <f t="shared" ca="1" si="7"/>
        <v>0</v>
      </c>
      <c r="L29" s="73"/>
      <c r="M29" s="74">
        <f t="shared" ca="1" si="8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9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73"/>
      <c r="AA29" s="74">
        <f t="shared" ca="1" si="10"/>
        <v>0</v>
      </c>
      <c r="AB29" s="82">
        <f t="shared" ca="1" si="6"/>
        <v>0</v>
      </c>
      <c r="AC29" s="74"/>
      <c r="AD29" s="137">
        <f t="shared" ca="1" si="11"/>
        <v>0</v>
      </c>
    </row>
    <row r="30" spans="1:30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12"/>
        <v>0</v>
      </c>
      <c r="F30" s="73"/>
      <c r="G30" s="74">
        <f t="shared" ca="1" si="13"/>
        <v>0</v>
      </c>
      <c r="H30" s="73"/>
      <c r="I30" s="74">
        <f t="shared" ca="1" si="1"/>
        <v>0</v>
      </c>
      <c r="J30" s="73"/>
      <c r="K30" s="111">
        <f t="shared" ca="1" si="7"/>
        <v>0</v>
      </c>
      <c r="L30" s="73"/>
      <c r="M30" s="74">
        <f t="shared" ca="1" si="8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9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73"/>
      <c r="AA30" s="74">
        <f t="shared" ca="1" si="10"/>
        <v>0</v>
      </c>
      <c r="AB30" s="82">
        <f t="shared" ca="1" si="6"/>
        <v>0</v>
      </c>
      <c r="AC30" s="74"/>
      <c r="AD30" s="137">
        <f t="shared" ca="1" si="11"/>
        <v>0</v>
      </c>
    </row>
    <row r="31" spans="1:30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12"/>
        <v>0</v>
      </c>
      <c r="F31" s="73"/>
      <c r="G31" s="74">
        <f t="shared" ca="1" si="13"/>
        <v>0</v>
      </c>
      <c r="H31" s="73"/>
      <c r="I31" s="74">
        <f t="shared" ca="1" si="1"/>
        <v>0</v>
      </c>
      <c r="J31" s="73"/>
      <c r="K31" s="111">
        <f t="shared" ca="1" si="7"/>
        <v>0</v>
      </c>
      <c r="L31" s="73"/>
      <c r="M31" s="74">
        <f t="shared" ca="1" si="8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9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73"/>
      <c r="AA31" s="74">
        <f t="shared" ca="1" si="10"/>
        <v>0</v>
      </c>
      <c r="AB31" s="82">
        <f t="shared" ca="1" si="6"/>
        <v>0</v>
      </c>
      <c r="AC31" s="74"/>
      <c r="AD31" s="137">
        <f t="shared" ca="1" si="11"/>
        <v>0</v>
      </c>
    </row>
    <row r="32" spans="1:30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12"/>
        <v>0</v>
      </c>
      <c r="F32" s="73"/>
      <c r="G32" s="74">
        <f t="shared" ca="1" si="13"/>
        <v>0</v>
      </c>
      <c r="H32" s="73"/>
      <c r="I32" s="74">
        <f t="shared" ca="1" si="1"/>
        <v>0</v>
      </c>
      <c r="J32" s="73"/>
      <c r="K32" s="111">
        <f t="shared" ca="1" si="7"/>
        <v>0</v>
      </c>
      <c r="L32" s="73"/>
      <c r="M32" s="74">
        <f t="shared" ca="1" si="8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9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73"/>
      <c r="AA32" s="74">
        <f t="shared" ca="1" si="10"/>
        <v>0</v>
      </c>
      <c r="AB32" s="82">
        <f t="shared" ca="1" si="6"/>
        <v>0</v>
      </c>
      <c r="AC32" s="74"/>
      <c r="AD32" s="137">
        <f t="shared" ca="1" si="11"/>
        <v>0</v>
      </c>
    </row>
    <row r="33" spans="1:30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12"/>
        <v>0</v>
      </c>
      <c r="F33" s="73"/>
      <c r="G33" s="74">
        <f t="shared" ca="1" si="13"/>
        <v>0</v>
      </c>
      <c r="H33" s="73"/>
      <c r="I33" s="74">
        <f t="shared" ca="1" si="1"/>
        <v>0</v>
      </c>
      <c r="J33" s="73"/>
      <c r="K33" s="111">
        <f t="shared" ca="1" si="7"/>
        <v>0</v>
      </c>
      <c r="L33" s="73"/>
      <c r="M33" s="74">
        <f t="shared" ca="1" si="8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9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73"/>
      <c r="AA33" s="74">
        <f t="shared" ca="1" si="10"/>
        <v>0</v>
      </c>
      <c r="AB33" s="82">
        <f t="shared" ca="1" si="6"/>
        <v>0</v>
      </c>
      <c r="AC33" s="74"/>
      <c r="AD33" s="137">
        <f t="shared" ca="1" si="11"/>
        <v>0</v>
      </c>
    </row>
    <row r="34" spans="1:30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12"/>
        <v>78.5</v>
      </c>
      <c r="F34" s="73"/>
      <c r="G34" s="74">
        <f t="shared" si="13"/>
        <v>0</v>
      </c>
      <c r="H34" s="73"/>
      <c r="I34" s="74">
        <f t="shared" si="1"/>
        <v>0</v>
      </c>
      <c r="J34" s="73"/>
      <c r="K34" s="111">
        <f t="shared" si="7"/>
        <v>0</v>
      </c>
      <c r="L34" s="73"/>
      <c r="M34" s="74">
        <f t="shared" si="8"/>
        <v>0</v>
      </c>
      <c r="N34" s="73">
        <v>73</v>
      </c>
      <c r="O34" s="111">
        <f t="shared" si="2"/>
        <v>7300</v>
      </c>
      <c r="P34" s="99"/>
      <c r="Q34" s="74">
        <f t="shared" si="2"/>
        <v>0</v>
      </c>
      <c r="R34" s="73">
        <v>5.5</v>
      </c>
      <c r="S34" s="111">
        <f t="shared" si="9"/>
        <v>550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73"/>
      <c r="AA34" s="74">
        <f t="shared" si="10"/>
        <v>0</v>
      </c>
      <c r="AB34" s="82">
        <f t="shared" si="6"/>
        <v>7850</v>
      </c>
      <c r="AC34" s="74"/>
      <c r="AD34" s="137">
        <f t="shared" si="11"/>
        <v>7850</v>
      </c>
    </row>
    <row r="35" spans="1:30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12"/>
        <v>0</v>
      </c>
      <c r="F35" s="73"/>
      <c r="G35" s="74">
        <f t="shared" ca="1" si="13"/>
        <v>0</v>
      </c>
      <c r="H35" s="73"/>
      <c r="I35" s="74">
        <f t="shared" ca="1" si="1"/>
        <v>0</v>
      </c>
      <c r="J35" s="73"/>
      <c r="K35" s="111">
        <f t="shared" ca="1" si="7"/>
        <v>0</v>
      </c>
      <c r="L35" s="73"/>
      <c r="M35" s="74">
        <f t="shared" ca="1" si="8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9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73"/>
      <c r="AA35" s="74">
        <f t="shared" ca="1" si="10"/>
        <v>0</v>
      </c>
      <c r="AB35" s="82">
        <f t="shared" ca="1" si="6"/>
        <v>0</v>
      </c>
      <c r="AC35" s="74"/>
      <c r="AD35" s="137">
        <f t="shared" ca="1" si="11"/>
        <v>0</v>
      </c>
    </row>
    <row r="36" spans="1:30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2"/>
        <v>0</v>
      </c>
      <c r="F36" s="73"/>
      <c r="G36" s="74">
        <f t="shared" ca="1" si="13"/>
        <v>0</v>
      </c>
      <c r="H36" s="73"/>
      <c r="I36" s="74">
        <f t="shared" ca="1" si="1"/>
        <v>0</v>
      </c>
      <c r="J36" s="73"/>
      <c r="K36" s="111">
        <f t="shared" ca="1" si="7"/>
        <v>0</v>
      </c>
      <c r="L36" s="73"/>
      <c r="M36" s="74">
        <f t="shared" ca="1" si="8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9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73"/>
      <c r="AA36" s="74">
        <f t="shared" ca="1" si="10"/>
        <v>0</v>
      </c>
      <c r="AB36" s="82">
        <f t="shared" ca="1" si="6"/>
        <v>0</v>
      </c>
      <c r="AC36" s="74"/>
      <c r="AD36" s="137">
        <f t="shared" ca="1" si="11"/>
        <v>0</v>
      </c>
    </row>
    <row r="37" spans="1:30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12"/>
        <v>0</v>
      </c>
      <c r="F37" s="73"/>
      <c r="G37" s="74">
        <f t="shared" ca="1" si="13"/>
        <v>0</v>
      </c>
      <c r="H37" s="73"/>
      <c r="I37" s="74">
        <f t="shared" ca="1" si="1"/>
        <v>0</v>
      </c>
      <c r="J37" s="73"/>
      <c r="K37" s="111">
        <f t="shared" ca="1" si="7"/>
        <v>0</v>
      </c>
      <c r="L37" s="73"/>
      <c r="M37" s="74">
        <f t="shared" ca="1" si="8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9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73"/>
      <c r="AA37" s="74">
        <f t="shared" ca="1" si="10"/>
        <v>0</v>
      </c>
      <c r="AB37" s="82">
        <f t="shared" ca="1" si="6"/>
        <v>0</v>
      </c>
      <c r="AC37" s="74"/>
      <c r="AD37" s="137">
        <f t="shared" ca="1" si="11"/>
        <v>0</v>
      </c>
    </row>
    <row r="38" spans="1:30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12"/>
        <v>0</v>
      </c>
      <c r="F38" s="73"/>
      <c r="G38" s="74">
        <f t="shared" ca="1" si="13"/>
        <v>0</v>
      </c>
      <c r="H38" s="73"/>
      <c r="I38" s="74">
        <f t="shared" ca="1" si="1"/>
        <v>0</v>
      </c>
      <c r="J38" s="73"/>
      <c r="K38" s="111">
        <f t="shared" ca="1" si="7"/>
        <v>0</v>
      </c>
      <c r="L38" s="73"/>
      <c r="M38" s="74">
        <f t="shared" ca="1" si="8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9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73"/>
      <c r="AA38" s="74">
        <f t="shared" ca="1" si="10"/>
        <v>0</v>
      </c>
      <c r="AB38" s="82">
        <f t="shared" ca="1" si="6"/>
        <v>0</v>
      </c>
      <c r="AC38" s="74"/>
      <c r="AD38" s="137">
        <f t="shared" ca="1" si="11"/>
        <v>0</v>
      </c>
    </row>
    <row r="39" spans="1:30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12"/>
        <v>0</v>
      </c>
      <c r="F39" s="73"/>
      <c r="G39" s="74">
        <f t="shared" ca="1" si="13"/>
        <v>0</v>
      </c>
      <c r="H39" s="73"/>
      <c r="I39" s="74">
        <f t="shared" ca="1" si="1"/>
        <v>0</v>
      </c>
      <c r="J39" s="73"/>
      <c r="K39" s="111">
        <f t="shared" ca="1" si="7"/>
        <v>0</v>
      </c>
      <c r="L39" s="73"/>
      <c r="M39" s="74">
        <f t="shared" ca="1" si="8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9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73"/>
      <c r="AA39" s="74">
        <f t="shared" ca="1" si="10"/>
        <v>0</v>
      </c>
      <c r="AB39" s="82">
        <f t="shared" ca="1" si="6"/>
        <v>0</v>
      </c>
      <c r="AC39" s="74"/>
      <c r="AD39" s="137">
        <f t="shared" ca="1" si="11"/>
        <v>0</v>
      </c>
    </row>
    <row r="40" spans="1:30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12"/>
        <v>0</v>
      </c>
      <c r="F40" s="73"/>
      <c r="G40" s="74">
        <f t="shared" si="13"/>
        <v>0</v>
      </c>
      <c r="H40" s="73"/>
      <c r="I40" s="74">
        <f t="shared" si="1"/>
        <v>0</v>
      </c>
      <c r="J40" s="73"/>
      <c r="K40" s="111">
        <f t="shared" si="7"/>
        <v>0</v>
      </c>
      <c r="L40" s="73"/>
      <c r="M40" s="74">
        <f t="shared" si="8"/>
        <v>0</v>
      </c>
      <c r="N40" s="73"/>
      <c r="O40" s="111">
        <f t="shared" si="2"/>
        <v>0</v>
      </c>
      <c r="P40" s="99"/>
      <c r="Q40" s="74">
        <f t="shared" si="2"/>
        <v>0</v>
      </c>
      <c r="R40" s="73"/>
      <c r="S40" s="111">
        <f t="shared" si="9"/>
        <v>0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73"/>
      <c r="AA40" s="74">
        <f t="shared" si="10"/>
        <v>0</v>
      </c>
      <c r="AB40" s="82">
        <f t="shared" si="6"/>
        <v>0</v>
      </c>
      <c r="AC40" s="74"/>
      <c r="AD40" s="137">
        <f t="shared" si="11"/>
        <v>0</v>
      </c>
    </row>
    <row r="41" spans="1:30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12"/>
        <v>0</v>
      </c>
      <c r="F41" s="73"/>
      <c r="G41" s="74">
        <f t="shared" si="13"/>
        <v>0</v>
      </c>
      <c r="H41" s="73"/>
      <c r="I41" s="74">
        <f t="shared" si="1"/>
        <v>0</v>
      </c>
      <c r="J41" s="73"/>
      <c r="K41" s="111">
        <f t="shared" si="7"/>
        <v>0</v>
      </c>
      <c r="L41" s="73"/>
      <c r="M41" s="74">
        <f t="shared" si="8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9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73"/>
      <c r="AA41" s="74">
        <f t="shared" si="10"/>
        <v>0</v>
      </c>
      <c r="AB41" s="82">
        <f t="shared" si="6"/>
        <v>0</v>
      </c>
      <c r="AC41" s="74"/>
      <c r="AD41" s="137">
        <f t="shared" si="11"/>
        <v>0</v>
      </c>
    </row>
    <row r="42" spans="1:30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12"/>
        <v>0</v>
      </c>
      <c r="F42" s="73"/>
      <c r="G42" s="74">
        <f t="shared" ca="1" si="13"/>
        <v>0</v>
      </c>
      <c r="H42" s="73"/>
      <c r="I42" s="74">
        <f t="shared" ca="1" si="1"/>
        <v>0</v>
      </c>
      <c r="J42" s="73"/>
      <c r="K42" s="111">
        <f t="shared" ca="1" si="7"/>
        <v>0</v>
      </c>
      <c r="L42" s="73"/>
      <c r="M42" s="74">
        <f t="shared" ca="1" si="8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9"/>
        <v>0</v>
      </c>
      <c r="T42" s="73"/>
      <c r="U42" s="74">
        <f t="shared" ref="U42:U49" ca="1" si="14">IF(D42="",0,D42*T42)</f>
        <v>0</v>
      </c>
      <c r="V42" s="73"/>
      <c r="W42" s="74">
        <f t="shared" ref="W42:W49" ca="1" si="15">IF(D42="",0,D42*V42)</f>
        <v>0</v>
      </c>
      <c r="X42" s="73"/>
      <c r="Y42" s="74">
        <f t="shared" ca="1" si="5"/>
        <v>0</v>
      </c>
      <c r="Z42" s="73"/>
      <c r="AA42" s="74">
        <f t="shared" ca="1" si="10"/>
        <v>0</v>
      </c>
      <c r="AB42" s="82">
        <f t="shared" ca="1" si="6"/>
        <v>0</v>
      </c>
      <c r="AC42" s="74"/>
      <c r="AD42" s="137">
        <f t="shared" ca="1" si="11"/>
        <v>0</v>
      </c>
    </row>
    <row r="43" spans="1:30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12"/>
        <v>0</v>
      </c>
      <c r="F43" s="73"/>
      <c r="G43" s="74">
        <f t="shared" si="13"/>
        <v>0</v>
      </c>
      <c r="H43" s="73"/>
      <c r="I43" s="74">
        <f t="shared" si="1"/>
        <v>0</v>
      </c>
      <c r="J43" s="73"/>
      <c r="K43" s="111">
        <f t="shared" si="7"/>
        <v>0</v>
      </c>
      <c r="L43" s="73"/>
      <c r="M43" s="74">
        <f t="shared" si="8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9"/>
        <v>0</v>
      </c>
      <c r="T43" s="73"/>
      <c r="U43" s="74">
        <f t="shared" si="14"/>
        <v>0</v>
      </c>
      <c r="V43" s="73"/>
      <c r="W43" s="74">
        <f t="shared" si="15"/>
        <v>0</v>
      </c>
      <c r="X43" s="73"/>
      <c r="Y43" s="74">
        <f t="shared" si="5"/>
        <v>0</v>
      </c>
      <c r="Z43" s="73"/>
      <c r="AA43" s="74">
        <f t="shared" si="10"/>
        <v>0</v>
      </c>
      <c r="AB43" s="82">
        <f t="shared" si="6"/>
        <v>0</v>
      </c>
      <c r="AC43" s="74"/>
      <c r="AD43" s="137">
        <f t="shared" si="11"/>
        <v>0</v>
      </c>
    </row>
    <row r="44" spans="1:30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12"/>
        <v>0</v>
      </c>
      <c r="F44" s="73"/>
      <c r="G44" s="74">
        <f t="shared" ca="1" si="13"/>
        <v>0</v>
      </c>
      <c r="H44" s="73"/>
      <c r="I44" s="74">
        <f t="shared" ca="1" si="1"/>
        <v>0</v>
      </c>
      <c r="J44" s="73"/>
      <c r="K44" s="111">
        <f t="shared" ca="1" si="7"/>
        <v>0</v>
      </c>
      <c r="L44" s="73"/>
      <c r="M44" s="74">
        <f t="shared" ca="1" si="8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9"/>
        <v>0</v>
      </c>
      <c r="T44" s="73"/>
      <c r="U44" s="74">
        <f t="shared" ca="1" si="14"/>
        <v>0</v>
      </c>
      <c r="V44" s="73"/>
      <c r="W44" s="74">
        <f t="shared" ca="1" si="15"/>
        <v>0</v>
      </c>
      <c r="X44" s="73"/>
      <c r="Y44" s="74">
        <f t="shared" ca="1" si="5"/>
        <v>0</v>
      </c>
      <c r="Z44" s="73"/>
      <c r="AA44" s="74">
        <f t="shared" ca="1" si="10"/>
        <v>0</v>
      </c>
      <c r="AB44" s="82">
        <f t="shared" ca="1" si="6"/>
        <v>0</v>
      </c>
      <c r="AC44" s="74"/>
      <c r="AD44" s="137">
        <f t="shared" ca="1" si="11"/>
        <v>0</v>
      </c>
    </row>
    <row r="45" spans="1:30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12"/>
        <v>0</v>
      </c>
      <c r="F45" s="73"/>
      <c r="G45" s="74">
        <f t="shared" si="13"/>
        <v>0</v>
      </c>
      <c r="H45" s="73"/>
      <c r="I45" s="74">
        <f t="shared" si="1"/>
        <v>0</v>
      </c>
      <c r="J45" s="73"/>
      <c r="K45" s="111">
        <f t="shared" si="7"/>
        <v>0</v>
      </c>
      <c r="L45" s="73"/>
      <c r="M45" s="74">
        <f t="shared" si="8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9"/>
        <v>0</v>
      </c>
      <c r="T45" s="73"/>
      <c r="U45" s="74">
        <f t="shared" si="14"/>
        <v>0</v>
      </c>
      <c r="V45" s="73"/>
      <c r="W45" s="74">
        <f t="shared" si="15"/>
        <v>0</v>
      </c>
      <c r="X45" s="73"/>
      <c r="Y45" s="74">
        <f t="shared" si="5"/>
        <v>0</v>
      </c>
      <c r="Z45" s="73"/>
      <c r="AA45" s="74">
        <f t="shared" si="10"/>
        <v>0</v>
      </c>
      <c r="AB45" s="82">
        <f t="shared" si="6"/>
        <v>0</v>
      </c>
      <c r="AC45" s="74"/>
      <c r="AD45" s="137">
        <f t="shared" si="11"/>
        <v>0</v>
      </c>
    </row>
    <row r="46" spans="1:30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12"/>
        <v>0</v>
      </c>
      <c r="F46" s="73"/>
      <c r="G46" s="74">
        <f t="shared" si="13"/>
        <v>0</v>
      </c>
      <c r="H46" s="73"/>
      <c r="I46" s="74">
        <f t="shared" si="1"/>
        <v>0</v>
      </c>
      <c r="J46" s="73"/>
      <c r="K46" s="111">
        <f t="shared" si="7"/>
        <v>0</v>
      </c>
      <c r="L46" s="73"/>
      <c r="M46" s="74">
        <f t="shared" si="8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9"/>
        <v>0</v>
      </c>
      <c r="T46" s="73"/>
      <c r="U46" s="74">
        <f t="shared" si="14"/>
        <v>0</v>
      </c>
      <c r="V46" s="73"/>
      <c r="W46" s="74">
        <f t="shared" si="15"/>
        <v>0</v>
      </c>
      <c r="X46" s="73"/>
      <c r="Y46" s="74">
        <f t="shared" si="5"/>
        <v>0</v>
      </c>
      <c r="Z46" s="73"/>
      <c r="AA46" s="74">
        <f t="shared" si="10"/>
        <v>0</v>
      </c>
      <c r="AB46" s="82">
        <f t="shared" si="6"/>
        <v>0</v>
      </c>
      <c r="AC46" s="74"/>
      <c r="AD46" s="137">
        <f t="shared" si="11"/>
        <v>0</v>
      </c>
    </row>
    <row r="47" spans="1:30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12"/>
        <v>0</v>
      </c>
      <c r="F47" s="73"/>
      <c r="G47" s="74">
        <f t="shared" ca="1" si="13"/>
        <v>0</v>
      </c>
      <c r="H47" s="73"/>
      <c r="I47" s="74">
        <f t="shared" ca="1" si="1"/>
        <v>0</v>
      </c>
      <c r="J47" s="73"/>
      <c r="K47" s="111">
        <f t="shared" ca="1" si="7"/>
        <v>0</v>
      </c>
      <c r="L47" s="73"/>
      <c r="M47" s="74">
        <f t="shared" ca="1" si="8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9"/>
        <v>0</v>
      </c>
      <c r="T47" s="73"/>
      <c r="U47" s="74">
        <f t="shared" ca="1" si="14"/>
        <v>0</v>
      </c>
      <c r="V47" s="73"/>
      <c r="W47" s="74">
        <f t="shared" ca="1" si="15"/>
        <v>0</v>
      </c>
      <c r="X47" s="73"/>
      <c r="Y47" s="74">
        <f t="shared" ca="1" si="5"/>
        <v>0</v>
      </c>
      <c r="Z47" s="73"/>
      <c r="AA47" s="74">
        <f t="shared" ca="1" si="10"/>
        <v>0</v>
      </c>
      <c r="AB47" s="82">
        <f t="shared" ca="1" si="6"/>
        <v>0</v>
      </c>
      <c r="AC47" s="74"/>
      <c r="AD47" s="137">
        <f t="shared" ca="1" si="11"/>
        <v>0</v>
      </c>
    </row>
    <row r="48" spans="1:30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12"/>
        <v>0</v>
      </c>
      <c r="F48" s="73"/>
      <c r="G48" s="74">
        <f t="shared" si="13"/>
        <v>0</v>
      </c>
      <c r="H48" s="73"/>
      <c r="I48" s="74">
        <f t="shared" si="1"/>
        <v>0</v>
      </c>
      <c r="J48" s="73"/>
      <c r="K48" s="111">
        <f t="shared" si="7"/>
        <v>0</v>
      </c>
      <c r="L48" s="73"/>
      <c r="M48" s="74">
        <f t="shared" si="8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9"/>
        <v>0</v>
      </c>
      <c r="T48" s="73"/>
      <c r="U48" s="74">
        <f t="shared" si="14"/>
        <v>0</v>
      </c>
      <c r="V48" s="73"/>
      <c r="W48" s="74">
        <f t="shared" si="15"/>
        <v>0</v>
      </c>
      <c r="X48" s="73"/>
      <c r="Y48" s="74">
        <f t="shared" si="5"/>
        <v>0</v>
      </c>
      <c r="Z48" s="73"/>
      <c r="AA48" s="74">
        <f t="shared" si="10"/>
        <v>0</v>
      </c>
      <c r="AB48" s="82">
        <f t="shared" si="6"/>
        <v>0</v>
      </c>
      <c r="AC48" s="74"/>
      <c r="AD48" s="137">
        <f t="shared" si="11"/>
        <v>0</v>
      </c>
    </row>
    <row r="49" spans="1:30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12"/>
        <v>0</v>
      </c>
      <c r="F49" s="73"/>
      <c r="G49" s="74">
        <f t="shared" si="13"/>
        <v>0</v>
      </c>
      <c r="H49" s="73"/>
      <c r="I49" s="74">
        <f t="shared" si="1"/>
        <v>0</v>
      </c>
      <c r="J49" s="73"/>
      <c r="K49" s="111">
        <f t="shared" si="7"/>
        <v>0</v>
      </c>
      <c r="L49" s="73"/>
      <c r="M49" s="74">
        <f t="shared" si="8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9"/>
        <v>0</v>
      </c>
      <c r="T49" s="73"/>
      <c r="U49" s="74">
        <f t="shared" si="14"/>
        <v>0</v>
      </c>
      <c r="V49" s="73"/>
      <c r="W49" s="74">
        <f t="shared" si="15"/>
        <v>0</v>
      </c>
      <c r="X49" s="73"/>
      <c r="Y49" s="74">
        <f t="shared" si="5"/>
        <v>0</v>
      </c>
      <c r="Z49" s="73"/>
      <c r="AA49" s="74">
        <f t="shared" si="10"/>
        <v>0</v>
      </c>
      <c r="AB49" s="82">
        <f t="shared" si="6"/>
        <v>0</v>
      </c>
      <c r="AC49" s="74"/>
      <c r="AD49" s="137">
        <f t="shared" si="11"/>
        <v>0</v>
      </c>
    </row>
    <row r="50" spans="1:30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12"/>
        <v>0</v>
      </c>
      <c r="F50" s="73"/>
      <c r="G50" s="74">
        <f t="shared" si="13"/>
        <v>0</v>
      </c>
      <c r="H50" s="73"/>
      <c r="I50" s="74">
        <f t="shared" si="1"/>
        <v>0</v>
      </c>
      <c r="J50" s="73"/>
      <c r="K50" s="111">
        <f t="shared" si="7"/>
        <v>0</v>
      </c>
      <c r="L50" s="73"/>
      <c r="M50" s="74">
        <f t="shared" si="8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9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73"/>
      <c r="AA50" s="74">
        <f t="shared" si="10"/>
        <v>0</v>
      </c>
      <c r="AB50" s="82">
        <f t="shared" si="6"/>
        <v>0</v>
      </c>
      <c r="AC50" s="74"/>
      <c r="AD50" s="137">
        <f t="shared" si="11"/>
        <v>0</v>
      </c>
    </row>
    <row r="51" spans="1:30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12"/>
        <v>0</v>
      </c>
      <c r="F51" s="73"/>
      <c r="G51" s="74">
        <f t="shared" ca="1" si="13"/>
        <v>0</v>
      </c>
      <c r="H51" s="73"/>
      <c r="I51" s="74">
        <f t="shared" ca="1" si="1"/>
        <v>0</v>
      </c>
      <c r="J51" s="73"/>
      <c r="K51" s="111">
        <f t="shared" ca="1" si="7"/>
        <v>0</v>
      </c>
      <c r="L51" s="73"/>
      <c r="M51" s="74">
        <f t="shared" ca="1" si="8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9"/>
        <v>0</v>
      </c>
      <c r="T51" s="73"/>
      <c r="U51" s="74">
        <v>0</v>
      </c>
      <c r="V51" s="73"/>
      <c r="W51" s="74">
        <f t="shared" ref="W51:W81" ca="1" si="16">IF(D51="",0,D51*V51)</f>
        <v>0</v>
      </c>
      <c r="X51" s="73"/>
      <c r="Y51" s="74">
        <f t="shared" ca="1" si="5"/>
        <v>0</v>
      </c>
      <c r="Z51" s="73"/>
      <c r="AA51" s="74">
        <f t="shared" ca="1" si="10"/>
        <v>0</v>
      </c>
      <c r="AB51" s="82">
        <f t="shared" ca="1" si="6"/>
        <v>0</v>
      </c>
      <c r="AC51" s="74"/>
      <c r="AD51" s="137">
        <f t="shared" ca="1" si="11"/>
        <v>0</v>
      </c>
    </row>
    <row r="52" spans="1:30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12"/>
        <v>0</v>
      </c>
      <c r="F52" s="73"/>
      <c r="G52" s="74">
        <f t="shared" ca="1" si="13"/>
        <v>0</v>
      </c>
      <c r="H52" s="73"/>
      <c r="I52" s="74">
        <f t="shared" ca="1" si="1"/>
        <v>0</v>
      </c>
      <c r="J52" s="73"/>
      <c r="K52" s="111">
        <f t="shared" ca="1" si="7"/>
        <v>0</v>
      </c>
      <c r="L52" s="73"/>
      <c r="M52" s="74">
        <f t="shared" ca="1" si="8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9"/>
        <v>0</v>
      </c>
      <c r="T52" s="73"/>
      <c r="U52" s="74">
        <v>0</v>
      </c>
      <c r="V52" s="73"/>
      <c r="W52" s="74">
        <f t="shared" ca="1" si="16"/>
        <v>0</v>
      </c>
      <c r="X52" s="73"/>
      <c r="Y52" s="74">
        <f t="shared" ca="1" si="5"/>
        <v>0</v>
      </c>
      <c r="Z52" s="73"/>
      <c r="AA52" s="74">
        <f t="shared" ca="1" si="10"/>
        <v>0</v>
      </c>
      <c r="AB52" s="82">
        <f t="shared" ca="1" si="6"/>
        <v>0</v>
      </c>
      <c r="AC52" s="74"/>
      <c r="AD52" s="137">
        <f t="shared" ca="1" si="11"/>
        <v>0</v>
      </c>
    </row>
    <row r="53" spans="1:30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12"/>
        <v>0</v>
      </c>
      <c r="F53" s="73"/>
      <c r="G53" s="74">
        <f t="shared" ca="1" si="13"/>
        <v>0</v>
      </c>
      <c r="H53" s="73"/>
      <c r="I53" s="74">
        <f t="shared" ca="1" si="1"/>
        <v>0</v>
      </c>
      <c r="J53" s="73"/>
      <c r="K53" s="111">
        <f t="shared" ca="1" si="7"/>
        <v>0</v>
      </c>
      <c r="L53" s="73"/>
      <c r="M53" s="74">
        <f t="shared" ca="1" si="8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9"/>
        <v>0</v>
      </c>
      <c r="T53" s="73"/>
      <c r="U53" s="74">
        <v>0</v>
      </c>
      <c r="V53" s="73"/>
      <c r="W53" s="74">
        <f t="shared" ca="1" si="16"/>
        <v>0</v>
      </c>
      <c r="X53" s="73"/>
      <c r="Y53" s="74">
        <f t="shared" ca="1" si="5"/>
        <v>0</v>
      </c>
      <c r="Z53" s="73"/>
      <c r="AA53" s="74">
        <f t="shared" ca="1" si="10"/>
        <v>0</v>
      </c>
      <c r="AB53" s="82">
        <f t="shared" ca="1" si="6"/>
        <v>0</v>
      </c>
      <c r="AC53" s="74"/>
      <c r="AD53" s="137">
        <f t="shared" ca="1" si="11"/>
        <v>0</v>
      </c>
    </row>
    <row r="54" spans="1:30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2"/>
        <v>0</v>
      </c>
      <c r="F54" s="73"/>
      <c r="G54" s="74">
        <f t="shared" ca="1" si="13"/>
        <v>0</v>
      </c>
      <c r="H54" s="73"/>
      <c r="I54" s="74">
        <f t="shared" ca="1" si="1"/>
        <v>0</v>
      </c>
      <c r="J54" s="73"/>
      <c r="K54" s="111">
        <f t="shared" ca="1" si="7"/>
        <v>0</v>
      </c>
      <c r="L54" s="73"/>
      <c r="M54" s="74">
        <f t="shared" ca="1" si="8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9"/>
        <v>0</v>
      </c>
      <c r="T54" s="73"/>
      <c r="U54" s="74">
        <v>0</v>
      </c>
      <c r="V54" s="73"/>
      <c r="W54" s="74">
        <f t="shared" ca="1" si="16"/>
        <v>0</v>
      </c>
      <c r="X54" s="73"/>
      <c r="Y54" s="74">
        <f t="shared" ca="1" si="5"/>
        <v>0</v>
      </c>
      <c r="Z54" s="73"/>
      <c r="AA54" s="74">
        <f t="shared" ca="1" si="10"/>
        <v>0</v>
      </c>
      <c r="AB54" s="82">
        <f t="shared" ca="1" si="6"/>
        <v>0</v>
      </c>
      <c r="AC54" s="74"/>
      <c r="AD54" s="137">
        <f t="shared" ca="1" si="11"/>
        <v>0</v>
      </c>
    </row>
    <row r="55" spans="1:30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12"/>
        <v>0</v>
      </c>
      <c r="F55" s="73"/>
      <c r="G55" s="74">
        <f t="shared" ca="1" si="13"/>
        <v>0</v>
      </c>
      <c r="H55" s="73"/>
      <c r="I55" s="74">
        <f t="shared" ca="1" si="1"/>
        <v>0</v>
      </c>
      <c r="J55" s="73"/>
      <c r="K55" s="111">
        <f t="shared" ca="1" si="7"/>
        <v>0</v>
      </c>
      <c r="L55" s="73"/>
      <c r="M55" s="74">
        <f t="shared" ca="1" si="8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9"/>
        <v>0</v>
      </c>
      <c r="T55" s="73"/>
      <c r="U55" s="74">
        <v>0</v>
      </c>
      <c r="V55" s="73"/>
      <c r="W55" s="74">
        <f t="shared" ca="1" si="16"/>
        <v>0</v>
      </c>
      <c r="X55" s="73"/>
      <c r="Y55" s="74">
        <f t="shared" ca="1" si="5"/>
        <v>0</v>
      </c>
      <c r="Z55" s="73"/>
      <c r="AA55" s="74">
        <f t="shared" ca="1" si="10"/>
        <v>0</v>
      </c>
      <c r="AB55" s="82">
        <f t="shared" ca="1" si="6"/>
        <v>0</v>
      </c>
      <c r="AC55" s="74"/>
      <c r="AD55" s="137">
        <f t="shared" ca="1" si="11"/>
        <v>0</v>
      </c>
    </row>
    <row r="56" spans="1:30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12"/>
        <v>12</v>
      </c>
      <c r="F56" s="73"/>
      <c r="G56" s="74">
        <f t="shared" ca="1" si="13"/>
        <v>0</v>
      </c>
      <c r="H56" s="73"/>
      <c r="I56" s="74">
        <f t="shared" ca="1" si="1"/>
        <v>0</v>
      </c>
      <c r="J56" s="73"/>
      <c r="K56" s="111">
        <f t="shared" ca="1" si="7"/>
        <v>0</v>
      </c>
      <c r="L56" s="73"/>
      <c r="M56" s="74">
        <f t="shared" ca="1" si="8"/>
        <v>0</v>
      </c>
      <c r="N56" s="73">
        <v>12</v>
      </c>
      <c r="O56" s="111">
        <f t="shared" ca="1" si="2"/>
        <v>420</v>
      </c>
      <c r="P56" s="99"/>
      <c r="Q56" s="74">
        <f t="shared" ca="1" si="2"/>
        <v>0</v>
      </c>
      <c r="R56" s="73"/>
      <c r="S56" s="111">
        <f t="shared" ca="1" si="9"/>
        <v>0</v>
      </c>
      <c r="T56" s="73"/>
      <c r="U56" s="74">
        <v>0</v>
      </c>
      <c r="V56" s="73"/>
      <c r="W56" s="74">
        <f t="shared" ca="1" si="16"/>
        <v>0</v>
      </c>
      <c r="X56" s="73"/>
      <c r="Y56" s="74">
        <f t="shared" ca="1" si="5"/>
        <v>0</v>
      </c>
      <c r="Z56" s="73"/>
      <c r="AA56" s="74">
        <f t="shared" ca="1" si="10"/>
        <v>0</v>
      </c>
      <c r="AB56" s="82">
        <f t="shared" ca="1" si="6"/>
        <v>420</v>
      </c>
      <c r="AC56" s="74"/>
      <c r="AD56" s="137">
        <f t="shared" ca="1" si="11"/>
        <v>420</v>
      </c>
    </row>
    <row r="57" spans="1:30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12"/>
        <v>0</v>
      </c>
      <c r="F57" s="73"/>
      <c r="G57" s="74">
        <f t="shared" ca="1" si="13"/>
        <v>0</v>
      </c>
      <c r="H57" s="73"/>
      <c r="I57" s="74">
        <f t="shared" ca="1" si="1"/>
        <v>0</v>
      </c>
      <c r="J57" s="73"/>
      <c r="K57" s="111">
        <f t="shared" ca="1" si="7"/>
        <v>0</v>
      </c>
      <c r="L57" s="73"/>
      <c r="M57" s="74">
        <f t="shared" ca="1" si="8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9"/>
        <v>0</v>
      </c>
      <c r="T57" s="73"/>
      <c r="U57" s="74">
        <v>0</v>
      </c>
      <c r="V57" s="73"/>
      <c r="W57" s="74">
        <f t="shared" ca="1" si="16"/>
        <v>0</v>
      </c>
      <c r="X57" s="73"/>
      <c r="Y57" s="74">
        <f t="shared" ca="1" si="5"/>
        <v>0</v>
      </c>
      <c r="Z57" s="73"/>
      <c r="AA57" s="74">
        <f t="shared" ca="1" si="10"/>
        <v>0</v>
      </c>
      <c r="AB57" s="82">
        <f t="shared" ca="1" si="6"/>
        <v>0</v>
      </c>
      <c r="AC57" s="74"/>
      <c r="AD57" s="137">
        <f t="shared" ca="1" si="11"/>
        <v>0</v>
      </c>
    </row>
    <row r="58" spans="1:30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12"/>
        <v>0</v>
      </c>
      <c r="F58" s="73"/>
      <c r="G58" s="74">
        <f t="shared" si="13"/>
        <v>0</v>
      </c>
      <c r="H58" s="73"/>
      <c r="I58" s="74">
        <f t="shared" si="1"/>
        <v>0</v>
      </c>
      <c r="J58" s="73"/>
      <c r="K58" s="111">
        <f t="shared" si="7"/>
        <v>0</v>
      </c>
      <c r="L58" s="73"/>
      <c r="M58" s="74">
        <f t="shared" si="8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9"/>
        <v>0</v>
      </c>
      <c r="T58" s="73"/>
      <c r="U58" s="74">
        <v>0</v>
      </c>
      <c r="V58" s="73"/>
      <c r="W58" s="74">
        <f t="shared" si="16"/>
        <v>0</v>
      </c>
      <c r="X58" s="73"/>
      <c r="Y58" s="74">
        <f t="shared" si="5"/>
        <v>0</v>
      </c>
      <c r="Z58" s="73"/>
      <c r="AA58" s="74">
        <f t="shared" si="10"/>
        <v>0</v>
      </c>
      <c r="AB58" s="82">
        <f t="shared" si="6"/>
        <v>0</v>
      </c>
      <c r="AC58" s="74"/>
      <c r="AD58" s="137">
        <f t="shared" si="11"/>
        <v>0</v>
      </c>
    </row>
    <row r="59" spans="1:30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12"/>
        <v>0</v>
      </c>
      <c r="F59" s="73"/>
      <c r="G59" s="74">
        <f t="shared" si="13"/>
        <v>0</v>
      </c>
      <c r="H59" s="73"/>
      <c r="I59" s="74">
        <f t="shared" si="1"/>
        <v>0</v>
      </c>
      <c r="J59" s="73"/>
      <c r="K59" s="111">
        <f t="shared" si="7"/>
        <v>0</v>
      </c>
      <c r="L59" s="73"/>
      <c r="M59" s="74">
        <f t="shared" si="8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9"/>
        <v>0</v>
      </c>
      <c r="T59" s="73"/>
      <c r="U59" s="74">
        <v>0</v>
      </c>
      <c r="V59" s="73"/>
      <c r="W59" s="74">
        <f t="shared" si="16"/>
        <v>0</v>
      </c>
      <c r="X59" s="73"/>
      <c r="Y59" s="74">
        <f t="shared" si="5"/>
        <v>0</v>
      </c>
      <c r="Z59" s="73"/>
      <c r="AA59" s="74">
        <f t="shared" si="10"/>
        <v>0</v>
      </c>
      <c r="AB59" s="82">
        <f t="shared" si="6"/>
        <v>0</v>
      </c>
      <c r="AC59" s="74"/>
      <c r="AD59" s="137">
        <f t="shared" si="11"/>
        <v>0</v>
      </c>
    </row>
    <row r="60" spans="1:30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12"/>
        <v>0</v>
      </c>
      <c r="F60" s="73"/>
      <c r="G60" s="74">
        <f t="shared" ca="1" si="13"/>
        <v>0</v>
      </c>
      <c r="H60" s="73"/>
      <c r="I60" s="74">
        <f t="shared" ca="1" si="1"/>
        <v>0</v>
      </c>
      <c r="J60" s="73"/>
      <c r="K60" s="111">
        <f t="shared" ca="1" si="7"/>
        <v>0</v>
      </c>
      <c r="L60" s="73"/>
      <c r="M60" s="74">
        <f t="shared" ca="1" si="8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9"/>
        <v>0</v>
      </c>
      <c r="T60" s="73"/>
      <c r="U60" s="74">
        <v>0</v>
      </c>
      <c r="V60" s="73"/>
      <c r="W60" s="74">
        <f t="shared" ca="1" si="16"/>
        <v>0</v>
      </c>
      <c r="X60" s="73"/>
      <c r="Y60" s="74">
        <f t="shared" ca="1" si="5"/>
        <v>0</v>
      </c>
      <c r="Z60" s="73"/>
      <c r="AA60" s="74">
        <f t="shared" ca="1" si="10"/>
        <v>0</v>
      </c>
      <c r="AB60" s="82">
        <f t="shared" ca="1" si="6"/>
        <v>0</v>
      </c>
      <c r="AC60" s="74"/>
      <c r="AD60" s="137">
        <f t="shared" ca="1" si="11"/>
        <v>0</v>
      </c>
    </row>
    <row r="61" spans="1:30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12"/>
        <v>9.5</v>
      </c>
      <c r="F61" s="73"/>
      <c r="G61" s="74">
        <f t="shared" si="13"/>
        <v>0</v>
      </c>
      <c r="H61" s="73"/>
      <c r="I61" s="74">
        <f t="shared" si="1"/>
        <v>0</v>
      </c>
      <c r="J61" s="73">
        <v>9</v>
      </c>
      <c r="K61" s="111">
        <f t="shared" si="7"/>
        <v>900</v>
      </c>
      <c r="L61" s="73"/>
      <c r="M61" s="74">
        <f t="shared" si="8"/>
        <v>0</v>
      </c>
      <c r="N61" s="73">
        <v>0.5</v>
      </c>
      <c r="O61" s="111">
        <f t="shared" si="2"/>
        <v>50</v>
      </c>
      <c r="P61" s="99"/>
      <c r="Q61" s="74">
        <f t="shared" si="2"/>
        <v>0</v>
      </c>
      <c r="R61" s="73"/>
      <c r="S61" s="111">
        <f t="shared" si="9"/>
        <v>0</v>
      </c>
      <c r="T61" s="73"/>
      <c r="U61" s="74">
        <v>0</v>
      </c>
      <c r="V61" s="73"/>
      <c r="W61" s="74">
        <f t="shared" si="16"/>
        <v>0</v>
      </c>
      <c r="X61" s="73"/>
      <c r="Y61" s="74">
        <f t="shared" si="5"/>
        <v>0</v>
      </c>
      <c r="Z61" s="73"/>
      <c r="AA61" s="74">
        <f t="shared" si="10"/>
        <v>0</v>
      </c>
      <c r="AB61" s="82">
        <f t="shared" si="6"/>
        <v>950</v>
      </c>
      <c r="AC61" s="74"/>
      <c r="AD61" s="137">
        <f t="shared" si="11"/>
        <v>950</v>
      </c>
    </row>
    <row r="62" spans="1:30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12"/>
        <v>0</v>
      </c>
      <c r="F62" s="73"/>
      <c r="G62" s="74">
        <f t="shared" si="13"/>
        <v>0</v>
      </c>
      <c r="H62" s="73"/>
      <c r="I62" s="74">
        <f t="shared" si="1"/>
        <v>0</v>
      </c>
      <c r="J62" s="73"/>
      <c r="K62" s="111">
        <f t="shared" si="7"/>
        <v>0</v>
      </c>
      <c r="L62" s="73"/>
      <c r="M62" s="74">
        <f t="shared" si="8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9"/>
        <v>0</v>
      </c>
      <c r="T62" s="73"/>
      <c r="U62" s="74">
        <v>0</v>
      </c>
      <c r="V62" s="73"/>
      <c r="W62" s="74">
        <f t="shared" si="16"/>
        <v>0</v>
      </c>
      <c r="X62" s="73"/>
      <c r="Y62" s="74">
        <f t="shared" si="5"/>
        <v>0</v>
      </c>
      <c r="Z62" s="73"/>
      <c r="AA62" s="74">
        <f t="shared" si="10"/>
        <v>0</v>
      </c>
      <c r="AB62" s="82">
        <f t="shared" si="6"/>
        <v>0</v>
      </c>
      <c r="AC62" s="74"/>
      <c r="AD62" s="137">
        <f t="shared" si="11"/>
        <v>0</v>
      </c>
    </row>
    <row r="63" spans="1:30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12"/>
        <v>0</v>
      </c>
      <c r="F63" s="73"/>
      <c r="G63" s="74">
        <f t="shared" si="13"/>
        <v>0</v>
      </c>
      <c r="H63" s="73"/>
      <c r="I63" s="74">
        <f t="shared" si="1"/>
        <v>0</v>
      </c>
      <c r="J63" s="73"/>
      <c r="K63" s="111">
        <f t="shared" si="7"/>
        <v>0</v>
      </c>
      <c r="L63" s="73"/>
      <c r="M63" s="74">
        <f t="shared" si="8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9"/>
        <v>0</v>
      </c>
      <c r="T63" s="73"/>
      <c r="U63" s="74">
        <v>0</v>
      </c>
      <c r="V63" s="73"/>
      <c r="W63" s="74">
        <f t="shared" si="16"/>
        <v>0</v>
      </c>
      <c r="X63" s="73"/>
      <c r="Y63" s="74">
        <f t="shared" si="5"/>
        <v>0</v>
      </c>
      <c r="Z63" s="73"/>
      <c r="AA63" s="74">
        <f t="shared" si="10"/>
        <v>0</v>
      </c>
      <c r="AB63" s="82">
        <f t="shared" si="6"/>
        <v>0</v>
      </c>
      <c r="AC63" s="74"/>
      <c r="AD63" s="137">
        <f t="shared" si="11"/>
        <v>0</v>
      </c>
    </row>
    <row r="64" spans="1:30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12"/>
        <v>0</v>
      </c>
      <c r="F64" s="73"/>
      <c r="G64" s="74">
        <f t="shared" si="13"/>
        <v>0</v>
      </c>
      <c r="H64" s="73"/>
      <c r="I64" s="74">
        <f t="shared" si="1"/>
        <v>0</v>
      </c>
      <c r="J64" s="73"/>
      <c r="K64" s="111">
        <f t="shared" si="7"/>
        <v>0</v>
      </c>
      <c r="L64" s="73"/>
      <c r="M64" s="74">
        <f t="shared" si="8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9"/>
        <v>0</v>
      </c>
      <c r="T64" s="73"/>
      <c r="U64" s="74">
        <v>0</v>
      </c>
      <c r="V64" s="73"/>
      <c r="W64" s="74">
        <f t="shared" si="16"/>
        <v>0</v>
      </c>
      <c r="X64" s="73"/>
      <c r="Y64" s="74">
        <f t="shared" si="5"/>
        <v>0</v>
      </c>
      <c r="Z64" s="73"/>
      <c r="AA64" s="74">
        <f t="shared" si="10"/>
        <v>0</v>
      </c>
      <c r="AB64" s="82">
        <f t="shared" si="6"/>
        <v>0</v>
      </c>
      <c r="AC64" s="74"/>
      <c r="AD64" s="137">
        <f t="shared" si="11"/>
        <v>0</v>
      </c>
    </row>
    <row r="65" spans="1:31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12"/>
        <v>0</v>
      </c>
      <c r="F65" s="73"/>
      <c r="G65" s="74">
        <f t="shared" ca="1" si="13"/>
        <v>0</v>
      </c>
      <c r="H65" s="73"/>
      <c r="I65" s="74">
        <f t="shared" ca="1" si="1"/>
        <v>0</v>
      </c>
      <c r="J65" s="73"/>
      <c r="K65" s="111">
        <f t="shared" ca="1" si="7"/>
        <v>0</v>
      </c>
      <c r="L65" s="73"/>
      <c r="M65" s="74">
        <f t="shared" ca="1" si="8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9"/>
        <v>0</v>
      </c>
      <c r="T65" s="73"/>
      <c r="U65" s="74">
        <v>0</v>
      </c>
      <c r="V65" s="73"/>
      <c r="W65" s="74">
        <f t="shared" ca="1" si="16"/>
        <v>0</v>
      </c>
      <c r="X65" s="73"/>
      <c r="Y65" s="74">
        <f t="shared" ca="1" si="5"/>
        <v>0</v>
      </c>
      <c r="Z65" s="73"/>
      <c r="AA65" s="74">
        <f t="shared" ca="1" si="10"/>
        <v>0</v>
      </c>
      <c r="AB65" s="82">
        <f t="shared" ca="1" si="6"/>
        <v>0</v>
      </c>
      <c r="AC65" s="74"/>
      <c r="AD65" s="137">
        <f t="shared" ca="1" si="11"/>
        <v>0</v>
      </c>
    </row>
    <row r="66" spans="1:31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12"/>
        <v>18</v>
      </c>
      <c r="F66" s="73"/>
      <c r="G66" s="74">
        <f t="shared" si="13"/>
        <v>0</v>
      </c>
      <c r="H66" s="73"/>
      <c r="I66" s="74">
        <f t="shared" si="1"/>
        <v>0</v>
      </c>
      <c r="J66" s="73">
        <v>18</v>
      </c>
      <c r="K66" s="111">
        <f t="shared" si="7"/>
        <v>1080</v>
      </c>
      <c r="L66" s="73"/>
      <c r="M66" s="74">
        <f t="shared" si="8"/>
        <v>0</v>
      </c>
      <c r="N66" s="73"/>
      <c r="O66" s="111">
        <f t="shared" si="2"/>
        <v>0</v>
      </c>
      <c r="P66" s="99"/>
      <c r="Q66" s="74">
        <f t="shared" si="2"/>
        <v>0</v>
      </c>
      <c r="R66" s="73"/>
      <c r="S66" s="111">
        <f t="shared" si="9"/>
        <v>0</v>
      </c>
      <c r="T66" s="73"/>
      <c r="U66" s="74">
        <v>0</v>
      </c>
      <c r="V66" s="73"/>
      <c r="W66" s="74">
        <f t="shared" si="16"/>
        <v>0</v>
      </c>
      <c r="X66" s="73"/>
      <c r="Y66" s="74">
        <f t="shared" si="5"/>
        <v>0</v>
      </c>
      <c r="Z66" s="73"/>
      <c r="AA66" s="74">
        <f t="shared" si="10"/>
        <v>0</v>
      </c>
      <c r="AB66" s="82">
        <f t="shared" si="6"/>
        <v>1080</v>
      </c>
      <c r="AC66" s="74"/>
      <c r="AD66" s="137">
        <f t="shared" si="11"/>
        <v>1080</v>
      </c>
    </row>
    <row r="67" spans="1:31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12"/>
        <v>0</v>
      </c>
      <c r="F67" s="73"/>
      <c r="G67" s="74">
        <f t="shared" si="13"/>
        <v>0</v>
      </c>
      <c r="H67" s="73"/>
      <c r="I67" s="74">
        <f t="shared" si="1"/>
        <v>0</v>
      </c>
      <c r="J67" s="73"/>
      <c r="K67" s="111">
        <f t="shared" si="7"/>
        <v>0</v>
      </c>
      <c r="L67" s="73"/>
      <c r="M67" s="74">
        <f t="shared" si="8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9"/>
        <v>0</v>
      </c>
      <c r="T67" s="73"/>
      <c r="U67" s="74">
        <v>0</v>
      </c>
      <c r="V67" s="73"/>
      <c r="W67" s="74">
        <f t="shared" si="16"/>
        <v>0</v>
      </c>
      <c r="X67" s="73"/>
      <c r="Y67" s="74">
        <f t="shared" si="5"/>
        <v>0</v>
      </c>
      <c r="Z67" s="73"/>
      <c r="AA67" s="74">
        <f t="shared" si="10"/>
        <v>0</v>
      </c>
      <c r="AB67" s="82">
        <f t="shared" si="6"/>
        <v>0</v>
      </c>
      <c r="AC67" s="74"/>
      <c r="AD67" s="137">
        <f t="shared" si="11"/>
        <v>0</v>
      </c>
    </row>
    <row r="68" spans="1:31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12"/>
        <v>0</v>
      </c>
      <c r="F68" s="73"/>
      <c r="G68" s="74">
        <f t="shared" si="13"/>
        <v>0</v>
      </c>
      <c r="H68" s="73"/>
      <c r="I68" s="74">
        <f t="shared" si="1"/>
        <v>0</v>
      </c>
      <c r="J68" s="73"/>
      <c r="K68" s="111">
        <f t="shared" si="7"/>
        <v>0</v>
      </c>
      <c r="L68" s="73"/>
      <c r="M68" s="74">
        <f t="shared" si="8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9"/>
        <v>0</v>
      </c>
      <c r="T68" s="73"/>
      <c r="U68" s="74">
        <v>0</v>
      </c>
      <c r="V68" s="73"/>
      <c r="W68" s="74">
        <f t="shared" si="16"/>
        <v>0</v>
      </c>
      <c r="X68" s="73"/>
      <c r="Y68" s="74">
        <f t="shared" si="5"/>
        <v>0</v>
      </c>
      <c r="Z68" s="73"/>
      <c r="AA68" s="74">
        <f t="shared" si="10"/>
        <v>0</v>
      </c>
      <c r="AB68" s="82">
        <f t="shared" si="6"/>
        <v>0</v>
      </c>
      <c r="AC68" s="74"/>
      <c r="AD68" s="145">
        <f t="shared" si="11"/>
        <v>0</v>
      </c>
    </row>
    <row r="69" spans="1:31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12"/>
        <v>0</v>
      </c>
      <c r="F69" s="73"/>
      <c r="G69" s="74">
        <f t="shared" si="13"/>
        <v>0</v>
      </c>
      <c r="H69" s="73"/>
      <c r="I69" s="74">
        <f t="shared" si="1"/>
        <v>0</v>
      </c>
      <c r="J69" s="73"/>
      <c r="K69" s="111">
        <f t="shared" si="7"/>
        <v>0</v>
      </c>
      <c r="L69" s="73"/>
      <c r="M69" s="74">
        <f t="shared" si="8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9"/>
        <v>0</v>
      </c>
      <c r="T69" s="73"/>
      <c r="U69" s="74">
        <v>0</v>
      </c>
      <c r="V69" s="73"/>
      <c r="W69" s="74">
        <f t="shared" si="16"/>
        <v>0</v>
      </c>
      <c r="X69" s="73"/>
      <c r="Y69" s="74">
        <f t="shared" si="5"/>
        <v>0</v>
      </c>
      <c r="Z69" s="73"/>
      <c r="AA69" s="74">
        <f t="shared" si="10"/>
        <v>0</v>
      </c>
      <c r="AB69" s="82">
        <f t="shared" si="6"/>
        <v>0</v>
      </c>
      <c r="AC69" s="74"/>
      <c r="AD69" s="145">
        <f t="shared" si="11"/>
        <v>0</v>
      </c>
    </row>
    <row r="70" spans="1:31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12"/>
        <v>0</v>
      </c>
      <c r="F70" s="73"/>
      <c r="G70" s="74">
        <f t="shared" si="13"/>
        <v>0</v>
      </c>
      <c r="H70" s="73"/>
      <c r="I70" s="74">
        <f t="shared" si="1"/>
        <v>0</v>
      </c>
      <c r="J70" s="73"/>
      <c r="K70" s="111">
        <f t="shared" si="7"/>
        <v>0</v>
      </c>
      <c r="L70" s="73"/>
      <c r="M70" s="74">
        <f t="shared" si="8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9"/>
        <v>0</v>
      </c>
      <c r="T70" s="73"/>
      <c r="U70" s="74">
        <v>0</v>
      </c>
      <c r="V70" s="73"/>
      <c r="W70" s="74">
        <f t="shared" si="16"/>
        <v>0</v>
      </c>
      <c r="X70" s="73"/>
      <c r="Y70" s="74">
        <f t="shared" si="5"/>
        <v>0</v>
      </c>
      <c r="Z70" s="73"/>
      <c r="AA70" s="74">
        <f t="shared" si="10"/>
        <v>0</v>
      </c>
      <c r="AB70" s="82">
        <f t="shared" si="6"/>
        <v>0</v>
      </c>
      <c r="AC70" s="74"/>
      <c r="AD70" s="145">
        <f t="shared" si="11"/>
        <v>0</v>
      </c>
    </row>
    <row r="71" spans="1:31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12"/>
        <v>0</v>
      </c>
      <c r="F71" s="73"/>
      <c r="G71" s="74">
        <f t="shared" si="13"/>
        <v>0</v>
      </c>
      <c r="H71" s="73"/>
      <c r="I71" s="74">
        <f t="shared" si="1"/>
        <v>0</v>
      </c>
      <c r="J71" s="73"/>
      <c r="K71" s="111">
        <f t="shared" si="7"/>
        <v>0</v>
      </c>
      <c r="L71" s="73"/>
      <c r="M71" s="74">
        <f t="shared" si="8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9"/>
        <v>0</v>
      </c>
      <c r="T71" s="73"/>
      <c r="U71" s="74">
        <v>0</v>
      </c>
      <c r="V71" s="73"/>
      <c r="W71" s="74">
        <f t="shared" si="16"/>
        <v>0</v>
      </c>
      <c r="X71" s="73"/>
      <c r="Y71" s="74">
        <f t="shared" si="5"/>
        <v>0</v>
      </c>
      <c r="Z71" s="73"/>
      <c r="AA71" s="74">
        <f t="shared" si="10"/>
        <v>0</v>
      </c>
      <c r="AB71" s="82">
        <f t="shared" si="6"/>
        <v>0</v>
      </c>
      <c r="AC71" s="74"/>
      <c r="AD71" s="145">
        <f t="shared" si="11"/>
        <v>0</v>
      </c>
    </row>
    <row r="72" spans="1:31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12"/>
        <v>0</v>
      </c>
      <c r="F72" s="73"/>
      <c r="G72" s="74">
        <f t="shared" si="13"/>
        <v>0</v>
      </c>
      <c r="H72" s="73"/>
      <c r="I72" s="74">
        <f t="shared" si="1"/>
        <v>0</v>
      </c>
      <c r="J72" s="73"/>
      <c r="K72" s="111">
        <f t="shared" si="7"/>
        <v>0</v>
      </c>
      <c r="L72" s="73"/>
      <c r="M72" s="74">
        <f t="shared" si="8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9"/>
        <v>0</v>
      </c>
      <c r="T72" s="73"/>
      <c r="U72" s="74">
        <v>0</v>
      </c>
      <c r="V72" s="73"/>
      <c r="W72" s="74">
        <f t="shared" si="16"/>
        <v>0</v>
      </c>
      <c r="X72" s="73"/>
      <c r="Y72" s="74">
        <f t="shared" si="5"/>
        <v>0</v>
      </c>
      <c r="Z72" s="73"/>
      <c r="AA72" s="74">
        <f t="shared" si="10"/>
        <v>0</v>
      </c>
      <c r="AB72" s="82">
        <f t="shared" si="6"/>
        <v>0</v>
      </c>
      <c r="AC72" s="74"/>
      <c r="AD72" s="145">
        <f t="shared" si="11"/>
        <v>0</v>
      </c>
    </row>
    <row r="73" spans="1:31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12"/>
        <v>0</v>
      </c>
      <c r="F73" s="73"/>
      <c r="G73" s="74">
        <f t="shared" si="13"/>
        <v>0</v>
      </c>
      <c r="H73" s="73"/>
      <c r="I73" s="74">
        <f t="shared" si="1"/>
        <v>0</v>
      </c>
      <c r="J73" s="73"/>
      <c r="K73" s="111">
        <f t="shared" si="7"/>
        <v>0</v>
      </c>
      <c r="L73" s="73"/>
      <c r="M73" s="74">
        <f t="shared" si="8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9"/>
        <v>0</v>
      </c>
      <c r="T73" s="73"/>
      <c r="U73" s="74">
        <v>0</v>
      </c>
      <c r="V73" s="73"/>
      <c r="W73" s="74">
        <f t="shared" si="16"/>
        <v>0</v>
      </c>
      <c r="X73" s="73"/>
      <c r="Y73" s="74">
        <f t="shared" si="5"/>
        <v>0</v>
      </c>
      <c r="Z73" s="73"/>
      <c r="AA73" s="74">
        <f t="shared" si="10"/>
        <v>0</v>
      </c>
      <c r="AB73" s="82">
        <f t="shared" si="6"/>
        <v>0</v>
      </c>
      <c r="AC73" s="74"/>
      <c r="AD73" s="145">
        <f t="shared" si="11"/>
        <v>0</v>
      </c>
    </row>
    <row r="74" spans="1:31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12"/>
        <v>0</v>
      </c>
      <c r="F74" s="73"/>
      <c r="G74" s="74">
        <f t="shared" ca="1" si="13"/>
        <v>0</v>
      </c>
      <c r="H74" s="73"/>
      <c r="I74" s="74">
        <f t="shared" ca="1" si="1"/>
        <v>0</v>
      </c>
      <c r="J74" s="73"/>
      <c r="K74" s="111">
        <f t="shared" ca="1" si="7"/>
        <v>0</v>
      </c>
      <c r="L74" s="73"/>
      <c r="M74" s="74">
        <f t="shared" ca="1" si="8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9"/>
        <v>0</v>
      </c>
      <c r="T74" s="73"/>
      <c r="U74" s="74">
        <v>0</v>
      </c>
      <c r="V74" s="73"/>
      <c r="W74" s="74">
        <f t="shared" ca="1" si="16"/>
        <v>0</v>
      </c>
      <c r="X74" s="73"/>
      <c r="Y74" s="74">
        <f t="shared" ca="1" si="5"/>
        <v>0</v>
      </c>
      <c r="Z74" s="73"/>
      <c r="AA74" s="74">
        <f t="shared" ca="1" si="10"/>
        <v>0</v>
      </c>
      <c r="AB74" s="82">
        <f t="shared" ca="1" si="6"/>
        <v>0</v>
      </c>
      <c r="AC74" s="74"/>
      <c r="AD74" s="145">
        <f t="shared" ca="1" si="11"/>
        <v>0</v>
      </c>
    </row>
    <row r="75" spans="1:31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12"/>
        <v>0</v>
      </c>
      <c r="F75" s="73"/>
      <c r="G75" s="74">
        <f t="shared" si="13"/>
        <v>0</v>
      </c>
      <c r="H75" s="73"/>
      <c r="I75" s="74">
        <f t="shared" ref="I75:I81" si="17">IF(D75="",0,D75*H75)</f>
        <v>0</v>
      </c>
      <c r="J75" s="73"/>
      <c r="K75" s="111">
        <f t="shared" si="7"/>
        <v>0</v>
      </c>
      <c r="L75" s="73"/>
      <c r="M75" s="74">
        <f t="shared" si="8"/>
        <v>0</v>
      </c>
      <c r="N75" s="73"/>
      <c r="O75" s="111">
        <f t="shared" ref="O75:O81" si="18">IF($D75="",0,$D75*N75)</f>
        <v>0</v>
      </c>
      <c r="P75" s="73"/>
      <c r="Q75" s="74">
        <f t="shared" ref="Q75:Q81" si="19">IF($D75="",0,$D75*P75)</f>
        <v>0</v>
      </c>
      <c r="R75" s="73"/>
      <c r="S75" s="111">
        <f t="shared" si="9"/>
        <v>0</v>
      </c>
      <c r="T75" s="73"/>
      <c r="U75" s="74">
        <v>0</v>
      </c>
      <c r="V75" s="73"/>
      <c r="W75" s="74">
        <f t="shared" si="16"/>
        <v>0</v>
      </c>
      <c r="X75" s="73"/>
      <c r="Y75" s="74">
        <f t="shared" ref="Y75:Y81" si="20">IF(D75="",0,D75*X75)</f>
        <v>0</v>
      </c>
      <c r="Z75" s="73"/>
      <c r="AA75" s="74">
        <f t="shared" si="10"/>
        <v>0</v>
      </c>
      <c r="AB75" s="82">
        <f t="shared" ref="AB75:AB81" si="21">IF(D75="",0,D75*E75)</f>
        <v>0</v>
      </c>
      <c r="AC75" s="74"/>
      <c r="AD75" s="145">
        <f t="shared" si="11"/>
        <v>0</v>
      </c>
      <c r="AE75" s="139"/>
    </row>
    <row r="76" spans="1:31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12"/>
        <v>0</v>
      </c>
      <c r="F76" s="73"/>
      <c r="G76" s="74">
        <f t="shared" si="13"/>
        <v>0</v>
      </c>
      <c r="H76" s="73"/>
      <c r="I76" s="74">
        <f t="shared" si="17"/>
        <v>0</v>
      </c>
      <c r="J76" s="73"/>
      <c r="K76" s="111">
        <f t="shared" ref="K76:K81" si="22">IF($D76="",0,$D76*J76)</f>
        <v>0</v>
      </c>
      <c r="L76" s="73"/>
      <c r="M76" s="74">
        <f t="shared" ref="M76:M81" si="23">IF($D76="",0,$D76*L76)</f>
        <v>0</v>
      </c>
      <c r="N76" s="73"/>
      <c r="O76" s="111">
        <f t="shared" si="18"/>
        <v>0</v>
      </c>
      <c r="P76" s="73"/>
      <c r="Q76" s="74">
        <f t="shared" si="19"/>
        <v>0</v>
      </c>
      <c r="R76" s="73"/>
      <c r="S76" s="111">
        <f t="shared" ref="S76" si="24">IF($D76="",0,$D76*R76)</f>
        <v>0</v>
      </c>
      <c r="T76" s="73"/>
      <c r="U76" s="74">
        <v>0</v>
      </c>
      <c r="V76" s="73"/>
      <c r="W76" s="74">
        <f t="shared" si="16"/>
        <v>0</v>
      </c>
      <c r="X76" s="73"/>
      <c r="Y76" s="74">
        <f t="shared" si="20"/>
        <v>0</v>
      </c>
      <c r="Z76" s="73"/>
      <c r="AA76" s="74">
        <f t="shared" si="10"/>
        <v>0</v>
      </c>
      <c r="AB76" s="82">
        <f t="shared" si="21"/>
        <v>0</v>
      </c>
      <c r="AC76" s="74"/>
      <c r="AD76" s="145">
        <f t="shared" ref="AD76:AD81" si="25">SUM(AB76+AC76)</f>
        <v>0</v>
      </c>
      <c r="AE76" s="139"/>
    </row>
    <row r="77" spans="1:31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12"/>
        <v>0</v>
      </c>
      <c r="F77" s="73"/>
      <c r="G77" s="74">
        <f t="shared" si="13"/>
        <v>0</v>
      </c>
      <c r="H77" s="73"/>
      <c r="I77" s="74">
        <f t="shared" si="17"/>
        <v>0</v>
      </c>
      <c r="J77" s="73"/>
      <c r="K77" s="111">
        <f t="shared" si="22"/>
        <v>0</v>
      </c>
      <c r="L77" s="73"/>
      <c r="M77" s="74">
        <f t="shared" si="23"/>
        <v>0</v>
      </c>
      <c r="N77" s="73"/>
      <c r="O77" s="111">
        <f t="shared" si="18"/>
        <v>0</v>
      </c>
      <c r="P77" s="73"/>
      <c r="Q77" s="74">
        <f t="shared" si="19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6"/>
        <v>0</v>
      </c>
      <c r="X77" s="73"/>
      <c r="Y77" s="74">
        <f t="shared" si="20"/>
        <v>0</v>
      </c>
      <c r="Z77" s="73"/>
      <c r="AA77" s="74">
        <f t="shared" si="10"/>
        <v>0</v>
      </c>
      <c r="AB77" s="82">
        <f t="shared" si="21"/>
        <v>0</v>
      </c>
      <c r="AC77" s="74"/>
      <c r="AD77" s="145">
        <f t="shared" si="25"/>
        <v>0</v>
      </c>
      <c r="AE77" s="139"/>
    </row>
    <row r="78" spans="1:31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si="12"/>
        <v>0</v>
      </c>
      <c r="F78" s="73"/>
      <c r="G78" s="74">
        <f t="shared" si="13"/>
        <v>0</v>
      </c>
      <c r="H78" s="73"/>
      <c r="I78" s="74">
        <f t="shared" si="17"/>
        <v>0</v>
      </c>
      <c r="J78" s="166"/>
      <c r="K78" s="111">
        <f t="shared" si="22"/>
        <v>0</v>
      </c>
      <c r="L78" s="73"/>
      <c r="M78" s="74">
        <f t="shared" si="23"/>
        <v>0</v>
      </c>
      <c r="N78" s="166"/>
      <c r="O78" s="111">
        <f t="shared" si="18"/>
        <v>0</v>
      </c>
      <c r="P78" s="73"/>
      <c r="Q78" s="74">
        <f t="shared" si="19"/>
        <v>0</v>
      </c>
      <c r="R78" s="166"/>
      <c r="S78" s="111">
        <f t="shared" ref="S78:S81" si="26">IF($D78="",0,$D78*R78)</f>
        <v>0</v>
      </c>
      <c r="T78" s="73"/>
      <c r="U78" s="74">
        <f t="shared" ref="U78:U81" si="27">IF(D78="",0,D78*T78)</f>
        <v>0</v>
      </c>
      <c r="V78" s="73"/>
      <c r="W78" s="74">
        <f t="shared" si="16"/>
        <v>0</v>
      </c>
      <c r="X78" s="73"/>
      <c r="Y78" s="74">
        <f t="shared" si="20"/>
        <v>0</v>
      </c>
      <c r="Z78" s="73"/>
      <c r="AA78" s="74">
        <f t="shared" ref="AA78:AA82" si="28">IF(D78="",0,D78*Z78)</f>
        <v>0</v>
      </c>
      <c r="AB78" s="82">
        <f t="shared" si="21"/>
        <v>0</v>
      </c>
      <c r="AC78" s="74"/>
      <c r="AD78" s="145">
        <f t="shared" si="25"/>
        <v>0</v>
      </c>
      <c r="AE78" s="139"/>
    </row>
    <row r="79" spans="1:31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ref="E79:E81" si="29">SUM(F79++H79+J79+L79+N79+P79+R79+T79+V79+X79+Z79)</f>
        <v>2</v>
      </c>
      <c r="F79" s="73"/>
      <c r="G79" s="74">
        <f t="shared" ref="G79:G81" si="30">IF(D79="",0,D79*F79)</f>
        <v>0</v>
      </c>
      <c r="H79" s="73"/>
      <c r="I79" s="74">
        <f t="shared" si="17"/>
        <v>0</v>
      </c>
      <c r="J79" s="166"/>
      <c r="K79" s="111">
        <f t="shared" si="22"/>
        <v>0</v>
      </c>
      <c r="L79" s="73"/>
      <c r="M79" s="74">
        <f t="shared" si="23"/>
        <v>0</v>
      </c>
      <c r="N79" s="166">
        <v>2</v>
      </c>
      <c r="O79" s="111">
        <f t="shared" si="18"/>
        <v>70</v>
      </c>
      <c r="P79" s="73"/>
      <c r="Q79" s="74">
        <f t="shared" si="19"/>
        <v>0</v>
      </c>
      <c r="R79" s="166"/>
      <c r="S79" s="111">
        <f t="shared" si="26"/>
        <v>0</v>
      </c>
      <c r="T79" s="73"/>
      <c r="U79" s="74">
        <f t="shared" si="27"/>
        <v>0</v>
      </c>
      <c r="V79" s="73"/>
      <c r="W79" s="74">
        <f t="shared" si="16"/>
        <v>0</v>
      </c>
      <c r="X79" s="73"/>
      <c r="Y79" s="74">
        <f t="shared" si="20"/>
        <v>0</v>
      </c>
      <c r="Z79" s="73"/>
      <c r="AA79" s="74">
        <f t="shared" si="28"/>
        <v>0</v>
      </c>
      <c r="AB79" s="82">
        <f t="shared" si="21"/>
        <v>70</v>
      </c>
      <c r="AC79" s="74"/>
      <c r="AD79" s="145">
        <f t="shared" si="25"/>
        <v>70</v>
      </c>
      <c r="AE79" s="139"/>
    </row>
    <row r="80" spans="1:31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9"/>
        <v>2.5</v>
      </c>
      <c r="F80" s="73"/>
      <c r="G80" s="74">
        <f t="shared" si="30"/>
        <v>0</v>
      </c>
      <c r="H80" s="73"/>
      <c r="I80" s="74">
        <f t="shared" si="17"/>
        <v>0</v>
      </c>
      <c r="J80" s="166">
        <v>2.5</v>
      </c>
      <c r="K80" s="111">
        <f t="shared" si="22"/>
        <v>187.5</v>
      </c>
      <c r="L80" s="73"/>
      <c r="M80" s="74">
        <f t="shared" si="23"/>
        <v>0</v>
      </c>
      <c r="N80" s="166"/>
      <c r="O80" s="111">
        <f t="shared" si="18"/>
        <v>0</v>
      </c>
      <c r="P80" s="73"/>
      <c r="Q80" s="74">
        <f t="shared" si="19"/>
        <v>0</v>
      </c>
      <c r="R80" s="166"/>
      <c r="S80" s="111">
        <f t="shared" si="26"/>
        <v>0</v>
      </c>
      <c r="T80" s="73"/>
      <c r="U80" s="74">
        <f t="shared" si="27"/>
        <v>0</v>
      </c>
      <c r="V80" s="73"/>
      <c r="W80" s="74">
        <f t="shared" si="16"/>
        <v>0</v>
      </c>
      <c r="X80" s="73"/>
      <c r="Y80" s="74">
        <f t="shared" si="20"/>
        <v>0</v>
      </c>
      <c r="Z80" s="73"/>
      <c r="AA80" s="74">
        <f t="shared" si="28"/>
        <v>0</v>
      </c>
      <c r="AB80" s="82">
        <f t="shared" si="21"/>
        <v>187.5</v>
      </c>
      <c r="AC80" s="74"/>
      <c r="AD80" s="145">
        <f t="shared" si="25"/>
        <v>187.5</v>
      </c>
      <c r="AE80" s="139"/>
    </row>
    <row r="81" spans="1:31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20">
        <f t="shared" si="29"/>
        <v>0</v>
      </c>
      <c r="F81" s="99"/>
      <c r="G81" s="74">
        <f t="shared" si="30"/>
        <v>0</v>
      </c>
      <c r="H81" s="99"/>
      <c r="I81" s="152">
        <f t="shared" si="17"/>
        <v>0</v>
      </c>
      <c r="J81" s="173"/>
      <c r="K81" s="154">
        <f t="shared" si="22"/>
        <v>0</v>
      </c>
      <c r="L81" s="99"/>
      <c r="M81" s="152">
        <f t="shared" si="23"/>
        <v>0</v>
      </c>
      <c r="N81" s="173"/>
      <c r="O81" s="154">
        <f t="shared" si="18"/>
        <v>0</v>
      </c>
      <c r="P81" s="99"/>
      <c r="Q81" s="152">
        <f t="shared" si="19"/>
        <v>0</v>
      </c>
      <c r="R81" s="173"/>
      <c r="S81" s="154">
        <f t="shared" si="26"/>
        <v>0</v>
      </c>
      <c r="T81" s="99"/>
      <c r="U81" s="152">
        <f t="shared" si="27"/>
        <v>0</v>
      </c>
      <c r="V81" s="99"/>
      <c r="W81" s="152">
        <f t="shared" si="16"/>
        <v>0</v>
      </c>
      <c r="X81" s="99"/>
      <c r="Y81" s="152">
        <f t="shared" si="20"/>
        <v>0</v>
      </c>
      <c r="Z81" s="99"/>
      <c r="AA81" s="152">
        <f t="shared" si="28"/>
        <v>0</v>
      </c>
      <c r="AB81" s="156">
        <f t="shared" si="21"/>
        <v>0</v>
      </c>
      <c r="AC81" s="152"/>
      <c r="AD81" s="145">
        <f t="shared" si="25"/>
        <v>0</v>
      </c>
      <c r="AE81" s="174"/>
    </row>
    <row r="82" spans="1:31" s="62" customFormat="1" ht="15" customHeight="1" x14ac:dyDescent="0.2">
      <c r="A82" s="85"/>
      <c r="C82" s="63" t="s">
        <v>154</v>
      </c>
      <c r="D82" s="57"/>
      <c r="E82" s="20">
        <f t="shared" ref="E82" si="31">SUM(H82+J82+L82+N82+P82+R82+T82+V82+X82)</f>
        <v>224</v>
      </c>
      <c r="F82" s="142">
        <f>SUM(F13:F81)</f>
        <v>7.5</v>
      </c>
      <c r="G82" s="141"/>
      <c r="H82" s="75">
        <f>SUM(H13:H81)</f>
        <v>0</v>
      </c>
      <c r="I82" s="76"/>
      <c r="J82" s="92">
        <f>SUM(J13:J81)</f>
        <v>51.75</v>
      </c>
      <c r="K82" s="92"/>
      <c r="L82" s="75">
        <f>SUM(L13:L81)</f>
        <v>0</v>
      </c>
      <c r="M82" s="76"/>
      <c r="N82" s="92">
        <f>SUM(N13:N81)</f>
        <v>107.75</v>
      </c>
      <c r="O82" s="92"/>
      <c r="P82" s="75">
        <f>SUM(P13:P81)</f>
        <v>0</v>
      </c>
      <c r="Q82" s="76"/>
      <c r="R82" s="92">
        <f>SUM(R13:R81)</f>
        <v>64.5</v>
      </c>
      <c r="S82" s="92"/>
      <c r="T82" s="75">
        <f>SUM(T13:T81)</f>
        <v>0</v>
      </c>
      <c r="U82" s="76"/>
      <c r="V82" s="75">
        <f>SUM(V13:V81)</f>
        <v>0</v>
      </c>
      <c r="W82" s="76"/>
      <c r="X82" s="75">
        <f>SUM(X13:X81)</f>
        <v>0</v>
      </c>
      <c r="Y82" s="76"/>
      <c r="Z82" s="92"/>
      <c r="AA82" s="76">
        <f t="shared" si="28"/>
        <v>0</v>
      </c>
      <c r="AB82" s="76"/>
      <c r="AC82" s="138"/>
      <c r="AD82" s="146">
        <f t="shared" ref="AD82:AD85" si="32">SUM(AB82+AC82)</f>
        <v>0</v>
      </c>
      <c r="AE82" s="140"/>
    </row>
    <row r="83" spans="1:31" ht="4.5" customHeight="1" x14ac:dyDescent="0.2">
      <c r="A83" s="86"/>
      <c r="B83" s="40"/>
      <c r="C83" s="68"/>
      <c r="D83" s="69"/>
      <c r="E83" s="69"/>
      <c r="F83" s="69"/>
      <c r="G83" s="69"/>
      <c r="H83" s="77"/>
      <c r="I83" s="78"/>
      <c r="J83" s="69"/>
      <c r="K83" s="69"/>
      <c r="L83" s="77"/>
      <c r="M83" s="78"/>
      <c r="N83" s="69"/>
      <c r="O83" s="69"/>
      <c r="P83" s="77"/>
      <c r="Q83" s="78"/>
      <c r="R83" s="69"/>
      <c r="S83" s="69"/>
      <c r="T83" s="77"/>
      <c r="U83" s="78"/>
      <c r="V83" s="77"/>
      <c r="W83" s="78"/>
      <c r="X83" s="77"/>
      <c r="Y83" s="78"/>
      <c r="Z83" s="69"/>
      <c r="AA83" s="69"/>
      <c r="AB83" s="69"/>
      <c r="AC83" s="69"/>
      <c r="AD83" s="78"/>
    </row>
    <row r="84" spans="1:31" ht="15" customHeight="1" x14ac:dyDescent="0.2">
      <c r="A84" s="65"/>
      <c r="B84" s="65"/>
      <c r="C84" s="66" t="s">
        <v>155</v>
      </c>
      <c r="D84" s="67"/>
      <c r="E84" s="19"/>
      <c r="F84" s="143"/>
      <c r="G84" s="144">
        <f ca="1">SUM(G13:G83)</f>
        <v>1050</v>
      </c>
      <c r="H84" s="79"/>
      <c r="I84" s="80">
        <f ca="1">SUM(I13:I83)</f>
        <v>0</v>
      </c>
      <c r="J84" s="93"/>
      <c r="K84" s="93">
        <f ca="1">SUM(K12:K83)</f>
        <v>4859</v>
      </c>
      <c r="L84" s="79"/>
      <c r="M84" s="80">
        <f ca="1">SUM(M13:M83)</f>
        <v>0</v>
      </c>
      <c r="N84" s="93"/>
      <c r="O84" s="93">
        <f ca="1">SUM(O12:O83)</f>
        <v>10675</v>
      </c>
      <c r="P84" s="79"/>
      <c r="Q84" s="80">
        <f ca="1">SUM(Q13:Q83)</f>
        <v>0</v>
      </c>
      <c r="R84" s="93"/>
      <c r="S84" s="93">
        <f ca="1">SUM(S12:S83)</f>
        <v>8076.5</v>
      </c>
      <c r="T84" s="79"/>
      <c r="U84" s="80">
        <f ca="1">SUM(U13:U83)</f>
        <v>0</v>
      </c>
      <c r="V84" s="79"/>
      <c r="W84" s="80">
        <f ca="1">SUM(W13:W83)</f>
        <v>0</v>
      </c>
      <c r="X84" s="79"/>
      <c r="Y84" s="80">
        <f ca="1">SUM(Y13:Y83)</f>
        <v>0</v>
      </c>
      <c r="Z84" s="93"/>
      <c r="AA84" s="80">
        <f ca="1">SUM(AA13:AA83)</f>
        <v>0</v>
      </c>
      <c r="AB84" s="80">
        <f ca="1">SUM(G84+I84+K84+M84+O84+Q84+S84+U84+W84+Y84+AA84)</f>
        <v>24660.5</v>
      </c>
      <c r="AC84" s="135"/>
      <c r="AD84" s="147"/>
    </row>
    <row r="85" spans="1:31" x14ac:dyDescent="0.2">
      <c r="C85" s="41" t="s">
        <v>24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2">
        <f ca="1">SUM(AB13:AB81)</f>
        <v>24660.5</v>
      </c>
      <c r="AC85" s="3">
        <f>SUBTOTAL(9,AC13:AC83)</f>
        <v>0</v>
      </c>
      <c r="AD85" s="134">
        <f t="shared" ca="1" si="32"/>
        <v>24660.5</v>
      </c>
    </row>
    <row r="86" spans="1:31" x14ac:dyDescent="0.2">
      <c r="C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31" x14ac:dyDescent="0.2">
      <c r="A87" s="101"/>
      <c r="AB87" s="19"/>
    </row>
    <row r="96" spans="1:31" x14ac:dyDescent="0.2">
      <c r="AB96" s="21">
        <f>SUM(AB94-AB93)</f>
        <v>0</v>
      </c>
      <c r="AC96">
        <f>SUM(AC94-AC93)</f>
        <v>0</v>
      </c>
    </row>
  </sheetData>
  <autoFilter ref="A12:AB84"/>
  <mergeCells count="13">
    <mergeCell ref="L10:M10"/>
    <mergeCell ref="B6:D6"/>
    <mergeCell ref="B8:D8"/>
    <mergeCell ref="F10:G10"/>
    <mergeCell ref="H10:I10"/>
    <mergeCell ref="J10:K10"/>
    <mergeCell ref="Z10:AA10"/>
    <mergeCell ref="N10:O10"/>
    <mergeCell ref="P10:Q10"/>
    <mergeCell ref="R10:S10"/>
    <mergeCell ref="T10:U10"/>
    <mergeCell ref="V10:W10"/>
    <mergeCell ref="X10:Y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96"/>
  <sheetViews>
    <sheetView view="pageBreakPreview" topLeftCell="A64" zoomScale="110" zoomScaleNormal="110" zoomScaleSheetLayoutView="110" workbookViewId="0">
      <pane xSplit="1" topLeftCell="D1" activePane="topRight" state="frozen"/>
      <selection pane="topRight" activeCell="X89" sqref="X89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98" t="s">
        <v>283</v>
      </c>
    </row>
    <row r="3" spans="1:30" s="15" customFormat="1" ht="14.25" x14ac:dyDescent="0.2">
      <c r="A3" s="97"/>
    </row>
    <row r="4" spans="1:30" s="15" customFormat="1" ht="15" x14ac:dyDescent="0.25">
      <c r="A4" s="98" t="s">
        <v>158</v>
      </c>
      <c r="B4" s="183" t="str">
        <f>IF(Vertragsdaten!B6="","",Vertragsdaten!B6)</f>
        <v>EP SIEP</v>
      </c>
      <c r="C4" s="183"/>
      <c r="D4" s="18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98"/>
      <c r="B5" s="89"/>
      <c r="C5" s="89"/>
      <c r="D5" s="89"/>
    </row>
    <row r="6" spans="1:30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3"/>
      <c r="AC6" s="83"/>
    </row>
    <row r="7" spans="1:30" s="15" customFormat="1" ht="15" customHeight="1" x14ac:dyDescent="0.25">
      <c r="A7" s="98"/>
      <c r="AB7" s="64"/>
      <c r="AC7" s="64"/>
    </row>
    <row r="8" spans="1:30" s="8" customFormat="1" ht="15" x14ac:dyDescent="0.25">
      <c r="A8" s="98" t="s">
        <v>160</v>
      </c>
      <c r="B8" s="200">
        <v>42736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3"/>
      <c r="AC8" s="83"/>
    </row>
    <row r="9" spans="1:30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204" t="s">
        <v>306</v>
      </c>
      <c r="AA10" s="205"/>
      <c r="AB10" s="129"/>
      <c r="AC10" s="131" t="s">
        <v>281</v>
      </c>
      <c r="AD10" s="184" t="s">
        <v>282</v>
      </c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 s="65"/>
      <c r="AA11" s="65"/>
      <c r="AB11"/>
      <c r="AC11" s="1"/>
      <c r="AD11" s="132"/>
    </row>
    <row r="12" spans="1:30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75" t="s">
        <v>22</v>
      </c>
      <c r="AA12" s="175" t="s">
        <v>156</v>
      </c>
      <c r="AB12" s="128" t="s">
        <v>153</v>
      </c>
      <c r="AC12" s="130" t="s">
        <v>286</v>
      </c>
      <c r="AD12" s="133"/>
    </row>
    <row r="13" spans="1:30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SUM(F13++H13+J13+L13+N13+P13+R13+T13+V13+X13+Z13)</f>
        <v>9</v>
      </c>
      <c r="F13" s="73">
        <v>8</v>
      </c>
      <c r="G13" s="74">
        <f ca="1">IF(D13="",0,D13*F13)</f>
        <v>1120</v>
      </c>
      <c r="H13" s="73"/>
      <c r="I13" s="74">
        <f t="shared" ref="I13:I76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/>
      <c r="O13" s="111">
        <f t="shared" ref="O13:Q74" ca="1" si="2">IF($D13="",0,$D13*N13)</f>
        <v>0</v>
      </c>
      <c r="P13" s="99"/>
      <c r="Q13" s="74">
        <f t="shared" ca="1" si="2"/>
        <v>0</v>
      </c>
      <c r="R13" s="73">
        <v>1</v>
      </c>
      <c r="S13" s="111">
        <f ca="1">IF($D13="",0,$D13*R13)</f>
        <v>140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6" ca="1" si="5">IF(D13="",0,D13*X13)</f>
        <v>0</v>
      </c>
      <c r="Z13" s="73">
        <v>0</v>
      </c>
      <c r="AA13" s="74">
        <f ca="1">IF(D13="",0,D13*Z13)</f>
        <v>0</v>
      </c>
      <c r="AB13" s="82">
        <f t="shared" ref="AB13:AB76" ca="1" si="6">IF(D13="",0,D13*E13)</f>
        <v>1260</v>
      </c>
      <c r="AC13" s="74"/>
      <c r="AD13" s="136">
        <f ca="1">SUM(AB13+AC13)</f>
        <v>1260</v>
      </c>
    </row>
    <row r="14" spans="1:30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>SUM(F14++H14+J14+L14+N14+P14+R14+T14+V14+X14+Z14)</f>
        <v>0</v>
      </c>
      <c r="F14" s="73"/>
      <c r="G14" s="74">
        <f ca="1">IF(D14="",0,D14*F14)</f>
        <v>0</v>
      </c>
      <c r="H14" s="73"/>
      <c r="I14" s="74">
        <f t="shared" ca="1" si="1"/>
        <v>0</v>
      </c>
      <c r="J14" s="73"/>
      <c r="K14" s="111">
        <f t="shared" ref="K14:K77" ca="1" si="7">IF($D14="",0,$D14*J14)</f>
        <v>0</v>
      </c>
      <c r="L14" s="73"/>
      <c r="M14" s="74">
        <f t="shared" ref="M14:M77" ca="1" si="8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9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73"/>
      <c r="AA14" s="74">
        <f t="shared" ref="AA14:AA77" ca="1" si="10">IF(D14="",0,D14*Z14)</f>
        <v>0</v>
      </c>
      <c r="AB14" s="82">
        <f t="shared" ca="1" si="6"/>
        <v>0</v>
      </c>
      <c r="AC14" s="74"/>
      <c r="AD14" s="137">
        <f t="shared" ref="AD14:AD77" ca="1" si="11">SUM(AB14+AC14)</f>
        <v>0</v>
      </c>
    </row>
    <row r="15" spans="1:30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ref="E15:E78" si="12">SUM(F15++H15+J15+L15+N15+P15+R15+T15+V15+X15+Z15)</f>
        <v>6.25</v>
      </c>
      <c r="F15" s="73"/>
      <c r="G15" s="74">
        <f t="shared" ref="G15:G78" ca="1" si="13">IF(D15="",0,D15*F15)</f>
        <v>0</v>
      </c>
      <c r="H15" s="73"/>
      <c r="I15" s="74">
        <f t="shared" ca="1" si="1"/>
        <v>0</v>
      </c>
      <c r="J15" s="73">
        <v>6.25</v>
      </c>
      <c r="K15" s="111">
        <f t="shared" ca="1" si="7"/>
        <v>737.5</v>
      </c>
      <c r="L15" s="73"/>
      <c r="M15" s="74">
        <f t="shared" ca="1" si="8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9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73"/>
      <c r="AA15" s="74">
        <f t="shared" ca="1" si="10"/>
        <v>0</v>
      </c>
      <c r="AB15" s="82">
        <f t="shared" ca="1" si="6"/>
        <v>737.5</v>
      </c>
      <c r="AC15" s="74"/>
      <c r="AD15" s="137">
        <f t="shared" ca="1" si="11"/>
        <v>737.5</v>
      </c>
    </row>
    <row r="16" spans="1:30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2"/>
        <v>0</v>
      </c>
      <c r="F16" s="73"/>
      <c r="G16" s="74">
        <f t="shared" ca="1" si="13"/>
        <v>0</v>
      </c>
      <c r="H16" s="73"/>
      <c r="I16" s="74">
        <f t="shared" ca="1" si="1"/>
        <v>0</v>
      </c>
      <c r="J16" s="73"/>
      <c r="K16" s="111">
        <f t="shared" ca="1" si="7"/>
        <v>0</v>
      </c>
      <c r="L16" s="73"/>
      <c r="M16" s="74">
        <f t="shared" ca="1" si="8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9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73"/>
      <c r="AA16" s="74">
        <f t="shared" ca="1" si="10"/>
        <v>0</v>
      </c>
      <c r="AB16" s="82">
        <f t="shared" ca="1" si="6"/>
        <v>0</v>
      </c>
      <c r="AC16" s="74"/>
      <c r="AD16" s="137">
        <f t="shared" ca="1" si="11"/>
        <v>0</v>
      </c>
    </row>
    <row r="17" spans="1:30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12"/>
        <v>0</v>
      </c>
      <c r="F17" s="73"/>
      <c r="G17" s="74">
        <f t="shared" si="13"/>
        <v>0</v>
      </c>
      <c r="H17" s="73"/>
      <c r="I17" s="74">
        <f t="shared" si="1"/>
        <v>0</v>
      </c>
      <c r="J17" s="73"/>
      <c r="K17" s="111">
        <f t="shared" si="7"/>
        <v>0</v>
      </c>
      <c r="L17" s="73"/>
      <c r="M17" s="74">
        <f t="shared" si="8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9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73"/>
      <c r="AA17" s="74">
        <f t="shared" si="10"/>
        <v>0</v>
      </c>
      <c r="AB17" s="82">
        <f t="shared" si="6"/>
        <v>0</v>
      </c>
      <c r="AC17" s="74"/>
      <c r="AD17" s="137">
        <f t="shared" si="11"/>
        <v>0</v>
      </c>
    </row>
    <row r="18" spans="1:30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2"/>
        <v>20.25</v>
      </c>
      <c r="F18" s="73"/>
      <c r="G18" s="74">
        <f t="shared" ca="1" si="13"/>
        <v>0</v>
      </c>
      <c r="H18" s="73"/>
      <c r="I18" s="74">
        <f t="shared" ca="1" si="1"/>
        <v>0</v>
      </c>
      <c r="J18" s="73"/>
      <c r="K18" s="111">
        <f t="shared" ca="1" si="7"/>
        <v>0</v>
      </c>
      <c r="L18" s="73"/>
      <c r="M18" s="74">
        <f t="shared" ca="1" si="8"/>
        <v>0</v>
      </c>
      <c r="N18" s="73">
        <v>20.25</v>
      </c>
      <c r="O18" s="111">
        <f t="shared" ca="1" si="2"/>
        <v>2835</v>
      </c>
      <c r="P18" s="99"/>
      <c r="Q18" s="74">
        <f t="shared" ca="1" si="2"/>
        <v>0</v>
      </c>
      <c r="R18" s="73"/>
      <c r="S18" s="111">
        <f t="shared" ca="1" si="9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73"/>
      <c r="AA18" s="74">
        <f t="shared" ca="1" si="10"/>
        <v>0</v>
      </c>
      <c r="AB18" s="82">
        <f t="shared" ca="1" si="6"/>
        <v>2835</v>
      </c>
      <c r="AC18" s="74"/>
      <c r="AD18" s="137">
        <f t="shared" ca="1" si="11"/>
        <v>2835</v>
      </c>
    </row>
    <row r="19" spans="1:30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2"/>
        <v>0</v>
      </c>
      <c r="F19" s="73"/>
      <c r="G19" s="74">
        <f t="shared" ca="1" si="13"/>
        <v>0</v>
      </c>
      <c r="H19" s="73"/>
      <c r="I19" s="74">
        <f t="shared" ca="1" si="1"/>
        <v>0</v>
      </c>
      <c r="J19" s="73"/>
      <c r="K19" s="111">
        <f t="shared" ca="1" si="7"/>
        <v>0</v>
      </c>
      <c r="L19" s="73"/>
      <c r="M19" s="74">
        <f t="shared" ca="1" si="8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9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73"/>
      <c r="AA19" s="74">
        <f t="shared" ca="1" si="10"/>
        <v>0</v>
      </c>
      <c r="AB19" s="82">
        <f t="shared" ca="1" si="6"/>
        <v>0</v>
      </c>
      <c r="AC19" s="74"/>
      <c r="AD19" s="137">
        <f t="shared" ca="1" si="11"/>
        <v>0</v>
      </c>
    </row>
    <row r="20" spans="1:30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2"/>
        <v>0</v>
      </c>
      <c r="F20" s="73"/>
      <c r="G20" s="74">
        <f t="shared" ca="1" si="13"/>
        <v>0</v>
      </c>
      <c r="H20" s="73"/>
      <c r="I20" s="74">
        <f t="shared" ca="1" si="1"/>
        <v>0</v>
      </c>
      <c r="J20" s="73"/>
      <c r="K20" s="111">
        <f t="shared" ca="1" si="7"/>
        <v>0</v>
      </c>
      <c r="L20" s="73"/>
      <c r="M20" s="74">
        <f t="shared" ca="1" si="8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9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73"/>
      <c r="AA20" s="74">
        <f t="shared" ca="1" si="10"/>
        <v>0</v>
      </c>
      <c r="AB20" s="82">
        <f t="shared" ca="1" si="6"/>
        <v>0</v>
      </c>
      <c r="AC20" s="74"/>
      <c r="AD20" s="137">
        <f t="shared" ca="1" si="11"/>
        <v>0</v>
      </c>
    </row>
    <row r="21" spans="1:30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2"/>
        <v>0</v>
      </c>
      <c r="F21" s="73"/>
      <c r="G21" s="74">
        <f t="shared" ca="1" si="13"/>
        <v>0</v>
      </c>
      <c r="H21" s="73"/>
      <c r="I21" s="74">
        <f t="shared" ca="1" si="1"/>
        <v>0</v>
      </c>
      <c r="J21" s="73"/>
      <c r="K21" s="111">
        <f t="shared" ca="1" si="7"/>
        <v>0</v>
      </c>
      <c r="L21" s="73"/>
      <c r="M21" s="74">
        <f t="shared" ca="1" si="8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9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73"/>
      <c r="AA21" s="74">
        <f t="shared" ca="1" si="10"/>
        <v>0</v>
      </c>
      <c r="AB21" s="82">
        <f t="shared" ca="1" si="6"/>
        <v>0</v>
      </c>
      <c r="AC21" s="74"/>
      <c r="AD21" s="137">
        <f t="shared" ca="1" si="11"/>
        <v>0</v>
      </c>
    </row>
    <row r="22" spans="1:30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2"/>
        <v>0</v>
      </c>
      <c r="F22" s="73"/>
      <c r="G22" s="74">
        <f t="shared" ca="1" si="13"/>
        <v>0</v>
      </c>
      <c r="H22" s="73"/>
      <c r="I22" s="74">
        <f t="shared" ca="1" si="1"/>
        <v>0</v>
      </c>
      <c r="J22" s="73"/>
      <c r="K22" s="111">
        <f t="shared" ca="1" si="7"/>
        <v>0</v>
      </c>
      <c r="L22" s="73"/>
      <c r="M22" s="74">
        <f t="shared" ca="1" si="8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9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73"/>
      <c r="AA22" s="74">
        <f t="shared" ca="1" si="10"/>
        <v>0</v>
      </c>
      <c r="AB22" s="82">
        <f t="shared" ca="1" si="6"/>
        <v>0</v>
      </c>
      <c r="AC22" s="74"/>
      <c r="AD22" s="137">
        <f t="shared" ca="1" si="11"/>
        <v>0</v>
      </c>
    </row>
    <row r="23" spans="1:30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2"/>
        <v>0</v>
      </c>
      <c r="F23" s="73"/>
      <c r="G23" s="74">
        <f t="shared" ca="1" si="13"/>
        <v>0</v>
      </c>
      <c r="H23" s="73"/>
      <c r="I23" s="74">
        <f t="shared" ca="1" si="1"/>
        <v>0</v>
      </c>
      <c r="J23" s="73"/>
      <c r="K23" s="111">
        <f t="shared" ca="1" si="7"/>
        <v>0</v>
      </c>
      <c r="L23" s="73"/>
      <c r="M23" s="74">
        <f t="shared" ca="1" si="8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9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73"/>
      <c r="AA23" s="74">
        <f t="shared" ca="1" si="10"/>
        <v>0</v>
      </c>
      <c r="AB23" s="82">
        <f t="shared" ca="1" si="6"/>
        <v>0</v>
      </c>
      <c r="AC23" s="74"/>
      <c r="AD23" s="137">
        <f t="shared" ca="1" si="11"/>
        <v>0</v>
      </c>
    </row>
    <row r="24" spans="1:30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2"/>
        <v>38</v>
      </c>
      <c r="F24" s="73"/>
      <c r="G24" s="74">
        <f t="shared" ca="1" si="13"/>
        <v>0</v>
      </c>
      <c r="H24" s="73"/>
      <c r="I24" s="74">
        <f t="shared" ca="1" si="1"/>
        <v>0</v>
      </c>
      <c r="J24" s="73"/>
      <c r="K24" s="111">
        <f t="shared" ca="1" si="7"/>
        <v>0</v>
      </c>
      <c r="L24" s="73"/>
      <c r="M24" s="74">
        <f t="shared" ca="1" si="8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38</v>
      </c>
      <c r="S24" s="111">
        <f t="shared" ca="1" si="9"/>
        <v>5320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73"/>
      <c r="AA24" s="74">
        <f t="shared" ca="1" si="10"/>
        <v>0</v>
      </c>
      <c r="AB24" s="82">
        <f t="shared" ca="1" si="6"/>
        <v>5320</v>
      </c>
      <c r="AC24" s="74"/>
      <c r="AD24" s="137">
        <f t="shared" ca="1" si="11"/>
        <v>5320</v>
      </c>
    </row>
    <row r="25" spans="1:30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2"/>
        <v>72.75</v>
      </c>
      <c r="F25" s="73"/>
      <c r="G25" s="74">
        <f t="shared" ca="1" si="13"/>
        <v>0</v>
      </c>
      <c r="H25" s="73"/>
      <c r="I25" s="74">
        <f t="shared" ca="1" si="1"/>
        <v>0</v>
      </c>
      <c r="J25" s="73"/>
      <c r="K25" s="111">
        <f t="shared" ca="1" si="7"/>
        <v>0</v>
      </c>
      <c r="L25" s="73"/>
      <c r="M25" s="74">
        <f t="shared" ca="1" si="8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72.75</v>
      </c>
      <c r="S25" s="111">
        <f t="shared" ca="1" si="9"/>
        <v>8584.5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73"/>
      <c r="AA25" s="74">
        <f t="shared" ca="1" si="10"/>
        <v>0</v>
      </c>
      <c r="AB25" s="82">
        <f t="shared" ca="1" si="6"/>
        <v>8584.5</v>
      </c>
      <c r="AC25" s="74"/>
      <c r="AD25" s="137">
        <f t="shared" ca="1" si="11"/>
        <v>8584.5</v>
      </c>
    </row>
    <row r="26" spans="1:30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2"/>
        <v>0</v>
      </c>
      <c r="F26" s="73"/>
      <c r="G26" s="74">
        <f t="shared" ca="1" si="13"/>
        <v>0</v>
      </c>
      <c r="H26" s="73"/>
      <c r="I26" s="74">
        <f t="shared" ca="1" si="1"/>
        <v>0</v>
      </c>
      <c r="J26" s="73"/>
      <c r="K26" s="111">
        <f t="shared" ca="1" si="7"/>
        <v>0</v>
      </c>
      <c r="L26" s="73"/>
      <c r="M26" s="74">
        <f t="shared" ca="1" si="8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9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73"/>
      <c r="AA26" s="74">
        <f t="shared" ca="1" si="10"/>
        <v>0</v>
      </c>
      <c r="AB26" s="82">
        <f t="shared" ca="1" si="6"/>
        <v>0</v>
      </c>
      <c r="AC26" s="74"/>
      <c r="AD26" s="137">
        <f t="shared" ca="1" si="11"/>
        <v>0</v>
      </c>
    </row>
    <row r="27" spans="1:30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12"/>
        <v>0</v>
      </c>
      <c r="F27" s="73"/>
      <c r="G27" s="74">
        <f t="shared" ca="1" si="13"/>
        <v>0</v>
      </c>
      <c r="H27" s="73"/>
      <c r="I27" s="74">
        <f t="shared" ca="1" si="1"/>
        <v>0</v>
      </c>
      <c r="J27" s="73"/>
      <c r="K27" s="111">
        <f t="shared" ca="1" si="7"/>
        <v>0</v>
      </c>
      <c r="L27" s="73"/>
      <c r="M27" s="74">
        <f t="shared" ca="1" si="8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9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73"/>
      <c r="AA27" s="74">
        <f t="shared" ca="1" si="10"/>
        <v>0</v>
      </c>
      <c r="AB27" s="82">
        <f t="shared" ca="1" si="6"/>
        <v>0</v>
      </c>
      <c r="AC27" s="74"/>
      <c r="AD27" s="137">
        <f t="shared" ca="1" si="11"/>
        <v>0</v>
      </c>
    </row>
    <row r="28" spans="1:30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12"/>
        <v>0</v>
      </c>
      <c r="F28" s="73"/>
      <c r="G28" s="74">
        <f t="shared" ca="1" si="13"/>
        <v>0</v>
      </c>
      <c r="H28" s="73"/>
      <c r="I28" s="74">
        <f t="shared" ca="1" si="1"/>
        <v>0</v>
      </c>
      <c r="J28" s="73"/>
      <c r="K28" s="111">
        <f t="shared" ca="1" si="7"/>
        <v>0</v>
      </c>
      <c r="L28" s="73"/>
      <c r="M28" s="74">
        <f t="shared" ca="1" si="8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9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73"/>
      <c r="AA28" s="74">
        <f t="shared" ca="1" si="10"/>
        <v>0</v>
      </c>
      <c r="AB28" s="82">
        <f t="shared" ca="1" si="6"/>
        <v>0</v>
      </c>
      <c r="AC28" s="74"/>
      <c r="AD28" s="137">
        <f t="shared" ca="1" si="11"/>
        <v>0</v>
      </c>
    </row>
    <row r="29" spans="1:30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12"/>
        <v>0</v>
      </c>
      <c r="F29" s="73"/>
      <c r="G29" s="74">
        <f t="shared" ca="1" si="13"/>
        <v>0</v>
      </c>
      <c r="H29" s="73"/>
      <c r="I29" s="74">
        <f t="shared" ca="1" si="1"/>
        <v>0</v>
      </c>
      <c r="J29" s="73"/>
      <c r="K29" s="111">
        <f t="shared" ca="1" si="7"/>
        <v>0</v>
      </c>
      <c r="L29" s="73"/>
      <c r="M29" s="74">
        <f t="shared" ca="1" si="8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9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73"/>
      <c r="AA29" s="74">
        <f t="shared" ca="1" si="10"/>
        <v>0</v>
      </c>
      <c r="AB29" s="82">
        <f t="shared" ca="1" si="6"/>
        <v>0</v>
      </c>
      <c r="AC29" s="74"/>
      <c r="AD29" s="137">
        <f t="shared" ca="1" si="11"/>
        <v>0</v>
      </c>
    </row>
    <row r="30" spans="1:30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12"/>
        <v>0</v>
      </c>
      <c r="F30" s="73"/>
      <c r="G30" s="74">
        <f t="shared" ca="1" si="13"/>
        <v>0</v>
      </c>
      <c r="H30" s="73"/>
      <c r="I30" s="74">
        <f t="shared" ca="1" si="1"/>
        <v>0</v>
      </c>
      <c r="J30" s="73"/>
      <c r="K30" s="111">
        <f t="shared" ca="1" si="7"/>
        <v>0</v>
      </c>
      <c r="L30" s="73"/>
      <c r="M30" s="74">
        <f t="shared" ca="1" si="8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9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73"/>
      <c r="AA30" s="74">
        <f t="shared" ca="1" si="10"/>
        <v>0</v>
      </c>
      <c r="AB30" s="82">
        <f t="shared" ca="1" si="6"/>
        <v>0</v>
      </c>
      <c r="AC30" s="74"/>
      <c r="AD30" s="137">
        <f t="shared" ca="1" si="11"/>
        <v>0</v>
      </c>
    </row>
    <row r="31" spans="1:30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12"/>
        <v>0</v>
      </c>
      <c r="F31" s="73"/>
      <c r="G31" s="74">
        <f t="shared" ca="1" si="13"/>
        <v>0</v>
      </c>
      <c r="H31" s="73"/>
      <c r="I31" s="74">
        <f t="shared" ca="1" si="1"/>
        <v>0</v>
      </c>
      <c r="J31" s="73"/>
      <c r="K31" s="111">
        <f t="shared" ca="1" si="7"/>
        <v>0</v>
      </c>
      <c r="L31" s="73"/>
      <c r="M31" s="74">
        <f t="shared" ca="1" si="8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9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73"/>
      <c r="AA31" s="74">
        <f t="shared" ca="1" si="10"/>
        <v>0</v>
      </c>
      <c r="AB31" s="82">
        <f t="shared" ca="1" si="6"/>
        <v>0</v>
      </c>
      <c r="AC31" s="74"/>
      <c r="AD31" s="137">
        <f t="shared" ca="1" si="11"/>
        <v>0</v>
      </c>
    </row>
    <row r="32" spans="1:30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12"/>
        <v>1</v>
      </c>
      <c r="F32" s="73"/>
      <c r="G32" s="74">
        <f t="shared" ca="1" si="13"/>
        <v>0</v>
      </c>
      <c r="H32" s="73"/>
      <c r="I32" s="74">
        <f t="shared" ca="1" si="1"/>
        <v>0</v>
      </c>
      <c r="J32" s="73"/>
      <c r="K32" s="111">
        <f t="shared" ca="1" si="7"/>
        <v>0</v>
      </c>
      <c r="L32" s="73"/>
      <c r="M32" s="74">
        <f t="shared" ca="1" si="8"/>
        <v>0</v>
      </c>
      <c r="N32" s="73">
        <v>1</v>
      </c>
      <c r="O32" s="111">
        <f t="shared" ca="1" si="2"/>
        <v>140</v>
      </c>
      <c r="P32" s="99"/>
      <c r="Q32" s="74">
        <f t="shared" ca="1" si="2"/>
        <v>0</v>
      </c>
      <c r="R32" s="73"/>
      <c r="S32" s="111">
        <f t="shared" ca="1" si="9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73"/>
      <c r="AA32" s="74">
        <f t="shared" ca="1" si="10"/>
        <v>0</v>
      </c>
      <c r="AB32" s="82">
        <f t="shared" ca="1" si="6"/>
        <v>140</v>
      </c>
      <c r="AC32" s="74"/>
      <c r="AD32" s="137">
        <f t="shared" ca="1" si="11"/>
        <v>140</v>
      </c>
    </row>
    <row r="33" spans="1:30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12"/>
        <v>0</v>
      </c>
      <c r="F33" s="73"/>
      <c r="G33" s="74">
        <f t="shared" ca="1" si="13"/>
        <v>0</v>
      </c>
      <c r="H33" s="73"/>
      <c r="I33" s="74">
        <f t="shared" ca="1" si="1"/>
        <v>0</v>
      </c>
      <c r="J33" s="73"/>
      <c r="K33" s="111">
        <f t="shared" ca="1" si="7"/>
        <v>0</v>
      </c>
      <c r="L33" s="73"/>
      <c r="M33" s="74">
        <f t="shared" ca="1" si="8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9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73"/>
      <c r="AA33" s="74">
        <f t="shared" ca="1" si="10"/>
        <v>0</v>
      </c>
      <c r="AB33" s="82">
        <f t="shared" ca="1" si="6"/>
        <v>0</v>
      </c>
      <c r="AC33" s="74"/>
      <c r="AD33" s="137">
        <f t="shared" ca="1" si="11"/>
        <v>0</v>
      </c>
    </row>
    <row r="34" spans="1:30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12"/>
        <v>36.5</v>
      </c>
      <c r="F34" s="73"/>
      <c r="G34" s="74">
        <f t="shared" si="13"/>
        <v>0</v>
      </c>
      <c r="H34" s="73"/>
      <c r="I34" s="74">
        <f t="shared" si="1"/>
        <v>0</v>
      </c>
      <c r="J34" s="73"/>
      <c r="K34" s="111">
        <f t="shared" si="7"/>
        <v>0</v>
      </c>
      <c r="L34" s="73"/>
      <c r="M34" s="74">
        <f t="shared" si="8"/>
        <v>0</v>
      </c>
      <c r="N34" s="73">
        <v>30.5</v>
      </c>
      <c r="O34" s="111">
        <f t="shared" si="2"/>
        <v>3050</v>
      </c>
      <c r="P34" s="99"/>
      <c r="Q34" s="74">
        <f t="shared" si="2"/>
        <v>0</v>
      </c>
      <c r="R34" s="73">
        <v>6</v>
      </c>
      <c r="S34" s="111">
        <f t="shared" si="9"/>
        <v>600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73"/>
      <c r="AA34" s="74">
        <f t="shared" si="10"/>
        <v>0</v>
      </c>
      <c r="AB34" s="82">
        <f t="shared" si="6"/>
        <v>3650</v>
      </c>
      <c r="AC34" s="74"/>
      <c r="AD34" s="137">
        <f t="shared" si="11"/>
        <v>3650</v>
      </c>
    </row>
    <row r="35" spans="1:30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12"/>
        <v>0</v>
      </c>
      <c r="F35" s="73"/>
      <c r="G35" s="74">
        <f t="shared" ca="1" si="13"/>
        <v>0</v>
      </c>
      <c r="H35" s="73"/>
      <c r="I35" s="74">
        <f t="shared" ca="1" si="1"/>
        <v>0</v>
      </c>
      <c r="J35" s="73"/>
      <c r="K35" s="111">
        <f t="shared" ca="1" si="7"/>
        <v>0</v>
      </c>
      <c r="L35" s="73"/>
      <c r="M35" s="74">
        <f t="shared" ca="1" si="8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9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73"/>
      <c r="AA35" s="74">
        <f t="shared" ca="1" si="10"/>
        <v>0</v>
      </c>
      <c r="AB35" s="82">
        <f t="shared" ca="1" si="6"/>
        <v>0</v>
      </c>
      <c r="AC35" s="74"/>
      <c r="AD35" s="137">
        <f t="shared" ca="1" si="11"/>
        <v>0</v>
      </c>
    </row>
    <row r="36" spans="1:30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2"/>
        <v>0</v>
      </c>
      <c r="F36" s="73"/>
      <c r="G36" s="74">
        <f t="shared" ca="1" si="13"/>
        <v>0</v>
      </c>
      <c r="H36" s="73"/>
      <c r="I36" s="74">
        <f t="shared" ca="1" si="1"/>
        <v>0</v>
      </c>
      <c r="J36" s="73"/>
      <c r="K36" s="111">
        <f t="shared" ca="1" si="7"/>
        <v>0</v>
      </c>
      <c r="L36" s="73"/>
      <c r="M36" s="74">
        <f t="shared" ca="1" si="8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9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73"/>
      <c r="AA36" s="74">
        <f t="shared" ca="1" si="10"/>
        <v>0</v>
      </c>
      <c r="AB36" s="82">
        <f t="shared" ca="1" si="6"/>
        <v>0</v>
      </c>
      <c r="AC36" s="74"/>
      <c r="AD36" s="137">
        <f t="shared" ca="1" si="11"/>
        <v>0</v>
      </c>
    </row>
    <row r="37" spans="1:30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12"/>
        <v>0</v>
      </c>
      <c r="F37" s="73"/>
      <c r="G37" s="74">
        <f t="shared" ca="1" si="13"/>
        <v>0</v>
      </c>
      <c r="H37" s="73"/>
      <c r="I37" s="74">
        <f t="shared" ca="1" si="1"/>
        <v>0</v>
      </c>
      <c r="J37" s="73"/>
      <c r="K37" s="111">
        <f t="shared" ca="1" si="7"/>
        <v>0</v>
      </c>
      <c r="L37" s="73"/>
      <c r="M37" s="74">
        <f t="shared" ca="1" si="8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9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73"/>
      <c r="AA37" s="74">
        <f t="shared" ca="1" si="10"/>
        <v>0</v>
      </c>
      <c r="AB37" s="82">
        <f t="shared" ca="1" si="6"/>
        <v>0</v>
      </c>
      <c r="AC37" s="74"/>
      <c r="AD37" s="137">
        <f t="shared" ca="1" si="11"/>
        <v>0</v>
      </c>
    </row>
    <row r="38" spans="1:30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12"/>
        <v>0</v>
      </c>
      <c r="F38" s="73"/>
      <c r="G38" s="74">
        <f t="shared" ca="1" si="13"/>
        <v>0</v>
      </c>
      <c r="H38" s="73"/>
      <c r="I38" s="74">
        <f t="shared" ca="1" si="1"/>
        <v>0</v>
      </c>
      <c r="J38" s="73"/>
      <c r="K38" s="111">
        <f t="shared" ca="1" si="7"/>
        <v>0</v>
      </c>
      <c r="L38" s="73"/>
      <c r="M38" s="74">
        <f t="shared" ca="1" si="8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9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73"/>
      <c r="AA38" s="74">
        <f t="shared" ca="1" si="10"/>
        <v>0</v>
      </c>
      <c r="AB38" s="82">
        <f t="shared" ca="1" si="6"/>
        <v>0</v>
      </c>
      <c r="AC38" s="74"/>
      <c r="AD38" s="137">
        <f t="shared" ca="1" si="11"/>
        <v>0</v>
      </c>
    </row>
    <row r="39" spans="1:30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12"/>
        <v>0</v>
      </c>
      <c r="F39" s="73"/>
      <c r="G39" s="74">
        <f t="shared" ca="1" si="13"/>
        <v>0</v>
      </c>
      <c r="H39" s="73"/>
      <c r="I39" s="74">
        <f t="shared" ca="1" si="1"/>
        <v>0</v>
      </c>
      <c r="J39" s="73"/>
      <c r="K39" s="111">
        <f t="shared" ca="1" si="7"/>
        <v>0</v>
      </c>
      <c r="L39" s="73"/>
      <c r="M39" s="74">
        <f t="shared" ca="1" si="8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9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73"/>
      <c r="AA39" s="74">
        <f t="shared" ca="1" si="10"/>
        <v>0</v>
      </c>
      <c r="AB39" s="82">
        <f t="shared" ca="1" si="6"/>
        <v>0</v>
      </c>
      <c r="AC39" s="74"/>
      <c r="AD39" s="137">
        <f t="shared" ca="1" si="11"/>
        <v>0</v>
      </c>
    </row>
    <row r="40" spans="1:30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12"/>
        <v>0</v>
      </c>
      <c r="F40" s="73"/>
      <c r="G40" s="74">
        <f t="shared" si="13"/>
        <v>0</v>
      </c>
      <c r="H40" s="73"/>
      <c r="I40" s="74">
        <f t="shared" si="1"/>
        <v>0</v>
      </c>
      <c r="J40" s="73"/>
      <c r="K40" s="111">
        <f t="shared" si="7"/>
        <v>0</v>
      </c>
      <c r="L40" s="73"/>
      <c r="M40" s="74">
        <f t="shared" si="8"/>
        <v>0</v>
      </c>
      <c r="N40" s="73"/>
      <c r="O40" s="111">
        <f t="shared" si="2"/>
        <v>0</v>
      </c>
      <c r="P40" s="99"/>
      <c r="Q40" s="74">
        <f t="shared" si="2"/>
        <v>0</v>
      </c>
      <c r="R40" s="73"/>
      <c r="S40" s="111">
        <f t="shared" si="9"/>
        <v>0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73"/>
      <c r="AA40" s="74">
        <f t="shared" si="10"/>
        <v>0</v>
      </c>
      <c r="AB40" s="82">
        <f t="shared" si="6"/>
        <v>0</v>
      </c>
      <c r="AC40" s="74"/>
      <c r="AD40" s="137">
        <f t="shared" si="11"/>
        <v>0</v>
      </c>
    </row>
    <row r="41" spans="1:30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12"/>
        <v>0</v>
      </c>
      <c r="F41" s="73"/>
      <c r="G41" s="74">
        <f t="shared" si="13"/>
        <v>0</v>
      </c>
      <c r="H41" s="73"/>
      <c r="I41" s="74">
        <f t="shared" si="1"/>
        <v>0</v>
      </c>
      <c r="J41" s="73"/>
      <c r="K41" s="111">
        <f t="shared" si="7"/>
        <v>0</v>
      </c>
      <c r="L41" s="73"/>
      <c r="M41" s="74">
        <f t="shared" si="8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9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73"/>
      <c r="AA41" s="74">
        <f t="shared" si="10"/>
        <v>0</v>
      </c>
      <c r="AB41" s="82">
        <f t="shared" si="6"/>
        <v>0</v>
      </c>
      <c r="AC41" s="74"/>
      <c r="AD41" s="137">
        <f t="shared" si="11"/>
        <v>0</v>
      </c>
    </row>
    <row r="42" spans="1:30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12"/>
        <v>0</v>
      </c>
      <c r="F42" s="73"/>
      <c r="G42" s="74">
        <f t="shared" ca="1" si="13"/>
        <v>0</v>
      </c>
      <c r="H42" s="73"/>
      <c r="I42" s="74">
        <f t="shared" ca="1" si="1"/>
        <v>0</v>
      </c>
      <c r="J42" s="73"/>
      <c r="K42" s="111">
        <f t="shared" ca="1" si="7"/>
        <v>0</v>
      </c>
      <c r="L42" s="73"/>
      <c r="M42" s="74">
        <f t="shared" ca="1" si="8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9"/>
        <v>0</v>
      </c>
      <c r="T42" s="73"/>
      <c r="U42" s="74">
        <f t="shared" ref="U42:U49" ca="1" si="14">IF(D42="",0,D42*T42)</f>
        <v>0</v>
      </c>
      <c r="V42" s="73"/>
      <c r="W42" s="74">
        <f t="shared" ref="W42:W49" ca="1" si="15">IF(D42="",0,D42*V42)</f>
        <v>0</v>
      </c>
      <c r="X42" s="73"/>
      <c r="Y42" s="74">
        <f t="shared" ca="1" si="5"/>
        <v>0</v>
      </c>
      <c r="Z42" s="73"/>
      <c r="AA42" s="74">
        <f t="shared" ca="1" si="10"/>
        <v>0</v>
      </c>
      <c r="AB42" s="82">
        <f t="shared" ca="1" si="6"/>
        <v>0</v>
      </c>
      <c r="AC42" s="74"/>
      <c r="AD42" s="137">
        <f t="shared" ca="1" si="11"/>
        <v>0</v>
      </c>
    </row>
    <row r="43" spans="1:30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12"/>
        <v>0</v>
      </c>
      <c r="F43" s="73"/>
      <c r="G43" s="74">
        <f t="shared" si="13"/>
        <v>0</v>
      </c>
      <c r="H43" s="73"/>
      <c r="I43" s="74">
        <f t="shared" si="1"/>
        <v>0</v>
      </c>
      <c r="J43" s="73"/>
      <c r="K43" s="111">
        <f t="shared" si="7"/>
        <v>0</v>
      </c>
      <c r="L43" s="73"/>
      <c r="M43" s="74">
        <f t="shared" si="8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9"/>
        <v>0</v>
      </c>
      <c r="T43" s="73"/>
      <c r="U43" s="74">
        <f t="shared" si="14"/>
        <v>0</v>
      </c>
      <c r="V43" s="73"/>
      <c r="W43" s="74">
        <f t="shared" si="15"/>
        <v>0</v>
      </c>
      <c r="X43" s="73"/>
      <c r="Y43" s="74">
        <f t="shared" si="5"/>
        <v>0</v>
      </c>
      <c r="Z43" s="73"/>
      <c r="AA43" s="74">
        <f t="shared" si="10"/>
        <v>0</v>
      </c>
      <c r="AB43" s="82">
        <f t="shared" si="6"/>
        <v>0</v>
      </c>
      <c r="AC43" s="74"/>
      <c r="AD43" s="137">
        <f t="shared" si="11"/>
        <v>0</v>
      </c>
    </row>
    <row r="44" spans="1:30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12"/>
        <v>0</v>
      </c>
      <c r="F44" s="73"/>
      <c r="G44" s="74">
        <f t="shared" ca="1" si="13"/>
        <v>0</v>
      </c>
      <c r="H44" s="73"/>
      <c r="I44" s="74">
        <f t="shared" ca="1" si="1"/>
        <v>0</v>
      </c>
      <c r="J44" s="73"/>
      <c r="K44" s="111">
        <f t="shared" ca="1" si="7"/>
        <v>0</v>
      </c>
      <c r="L44" s="73"/>
      <c r="M44" s="74">
        <f t="shared" ca="1" si="8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9"/>
        <v>0</v>
      </c>
      <c r="T44" s="73"/>
      <c r="U44" s="74">
        <f t="shared" ca="1" si="14"/>
        <v>0</v>
      </c>
      <c r="V44" s="73"/>
      <c r="W44" s="74">
        <f t="shared" ca="1" si="15"/>
        <v>0</v>
      </c>
      <c r="X44" s="73"/>
      <c r="Y44" s="74">
        <f t="shared" ca="1" si="5"/>
        <v>0</v>
      </c>
      <c r="Z44" s="73"/>
      <c r="AA44" s="74">
        <f t="shared" ca="1" si="10"/>
        <v>0</v>
      </c>
      <c r="AB44" s="82">
        <f t="shared" ca="1" si="6"/>
        <v>0</v>
      </c>
      <c r="AC44" s="74"/>
      <c r="AD44" s="137">
        <f t="shared" ca="1" si="11"/>
        <v>0</v>
      </c>
    </row>
    <row r="45" spans="1:30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12"/>
        <v>0</v>
      </c>
      <c r="F45" s="73"/>
      <c r="G45" s="74">
        <f t="shared" si="13"/>
        <v>0</v>
      </c>
      <c r="H45" s="73"/>
      <c r="I45" s="74">
        <f t="shared" si="1"/>
        <v>0</v>
      </c>
      <c r="J45" s="73"/>
      <c r="K45" s="111">
        <f t="shared" si="7"/>
        <v>0</v>
      </c>
      <c r="L45" s="73"/>
      <c r="M45" s="74">
        <f t="shared" si="8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9"/>
        <v>0</v>
      </c>
      <c r="T45" s="73"/>
      <c r="U45" s="74">
        <f t="shared" si="14"/>
        <v>0</v>
      </c>
      <c r="V45" s="73"/>
      <c r="W45" s="74">
        <f t="shared" si="15"/>
        <v>0</v>
      </c>
      <c r="X45" s="73"/>
      <c r="Y45" s="74">
        <f t="shared" si="5"/>
        <v>0</v>
      </c>
      <c r="Z45" s="73"/>
      <c r="AA45" s="74">
        <f t="shared" si="10"/>
        <v>0</v>
      </c>
      <c r="AB45" s="82">
        <f t="shared" si="6"/>
        <v>0</v>
      </c>
      <c r="AC45" s="74"/>
      <c r="AD45" s="137">
        <f t="shared" si="11"/>
        <v>0</v>
      </c>
    </row>
    <row r="46" spans="1:30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12"/>
        <v>0</v>
      </c>
      <c r="F46" s="73"/>
      <c r="G46" s="74">
        <f t="shared" si="13"/>
        <v>0</v>
      </c>
      <c r="H46" s="73"/>
      <c r="I46" s="74">
        <f t="shared" si="1"/>
        <v>0</v>
      </c>
      <c r="J46" s="73"/>
      <c r="K46" s="111">
        <f t="shared" si="7"/>
        <v>0</v>
      </c>
      <c r="L46" s="73"/>
      <c r="M46" s="74">
        <f t="shared" si="8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9"/>
        <v>0</v>
      </c>
      <c r="T46" s="73"/>
      <c r="U46" s="74">
        <f t="shared" si="14"/>
        <v>0</v>
      </c>
      <c r="V46" s="73"/>
      <c r="W46" s="74">
        <f t="shared" si="15"/>
        <v>0</v>
      </c>
      <c r="X46" s="73"/>
      <c r="Y46" s="74">
        <f t="shared" si="5"/>
        <v>0</v>
      </c>
      <c r="Z46" s="73"/>
      <c r="AA46" s="74">
        <f t="shared" si="10"/>
        <v>0</v>
      </c>
      <c r="AB46" s="82">
        <f t="shared" si="6"/>
        <v>0</v>
      </c>
      <c r="AC46" s="74"/>
      <c r="AD46" s="137">
        <f t="shared" si="11"/>
        <v>0</v>
      </c>
    </row>
    <row r="47" spans="1:30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12"/>
        <v>0</v>
      </c>
      <c r="F47" s="73"/>
      <c r="G47" s="74">
        <f t="shared" ca="1" si="13"/>
        <v>0</v>
      </c>
      <c r="H47" s="73"/>
      <c r="I47" s="74">
        <f t="shared" ca="1" si="1"/>
        <v>0</v>
      </c>
      <c r="J47" s="73"/>
      <c r="K47" s="111">
        <f t="shared" ca="1" si="7"/>
        <v>0</v>
      </c>
      <c r="L47" s="73"/>
      <c r="M47" s="74">
        <f t="shared" ca="1" si="8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9"/>
        <v>0</v>
      </c>
      <c r="T47" s="73"/>
      <c r="U47" s="74">
        <f t="shared" ca="1" si="14"/>
        <v>0</v>
      </c>
      <c r="V47" s="73"/>
      <c r="W47" s="74">
        <f t="shared" ca="1" si="15"/>
        <v>0</v>
      </c>
      <c r="X47" s="73"/>
      <c r="Y47" s="74">
        <f t="shared" ca="1" si="5"/>
        <v>0</v>
      </c>
      <c r="Z47" s="73"/>
      <c r="AA47" s="74">
        <f t="shared" ca="1" si="10"/>
        <v>0</v>
      </c>
      <c r="AB47" s="82">
        <f t="shared" ca="1" si="6"/>
        <v>0</v>
      </c>
      <c r="AC47" s="74"/>
      <c r="AD47" s="137">
        <f t="shared" ca="1" si="11"/>
        <v>0</v>
      </c>
    </row>
    <row r="48" spans="1:30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12"/>
        <v>0</v>
      </c>
      <c r="F48" s="73"/>
      <c r="G48" s="74">
        <f t="shared" si="13"/>
        <v>0</v>
      </c>
      <c r="H48" s="73"/>
      <c r="I48" s="74">
        <f t="shared" si="1"/>
        <v>0</v>
      </c>
      <c r="J48" s="73"/>
      <c r="K48" s="111">
        <f t="shared" si="7"/>
        <v>0</v>
      </c>
      <c r="L48" s="73"/>
      <c r="M48" s="74">
        <f t="shared" si="8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9"/>
        <v>0</v>
      </c>
      <c r="T48" s="73"/>
      <c r="U48" s="74">
        <f t="shared" si="14"/>
        <v>0</v>
      </c>
      <c r="V48" s="73"/>
      <c r="W48" s="74">
        <f t="shared" si="15"/>
        <v>0</v>
      </c>
      <c r="X48" s="73"/>
      <c r="Y48" s="74">
        <f t="shared" si="5"/>
        <v>0</v>
      </c>
      <c r="Z48" s="73"/>
      <c r="AA48" s="74">
        <f t="shared" si="10"/>
        <v>0</v>
      </c>
      <c r="AB48" s="82">
        <f t="shared" si="6"/>
        <v>0</v>
      </c>
      <c r="AC48" s="74"/>
      <c r="AD48" s="137">
        <f t="shared" si="11"/>
        <v>0</v>
      </c>
    </row>
    <row r="49" spans="1:30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12"/>
        <v>0</v>
      </c>
      <c r="F49" s="73"/>
      <c r="G49" s="74">
        <f t="shared" si="13"/>
        <v>0</v>
      </c>
      <c r="H49" s="73"/>
      <c r="I49" s="74">
        <f t="shared" si="1"/>
        <v>0</v>
      </c>
      <c r="J49" s="73"/>
      <c r="K49" s="111">
        <f t="shared" si="7"/>
        <v>0</v>
      </c>
      <c r="L49" s="73"/>
      <c r="M49" s="74">
        <f t="shared" si="8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9"/>
        <v>0</v>
      </c>
      <c r="T49" s="73"/>
      <c r="U49" s="74">
        <f t="shared" si="14"/>
        <v>0</v>
      </c>
      <c r="V49" s="73"/>
      <c r="W49" s="74">
        <f t="shared" si="15"/>
        <v>0</v>
      </c>
      <c r="X49" s="73"/>
      <c r="Y49" s="74">
        <f t="shared" si="5"/>
        <v>0</v>
      </c>
      <c r="Z49" s="73"/>
      <c r="AA49" s="74">
        <f t="shared" si="10"/>
        <v>0</v>
      </c>
      <c r="AB49" s="82">
        <f t="shared" si="6"/>
        <v>0</v>
      </c>
      <c r="AC49" s="74"/>
      <c r="AD49" s="137">
        <f t="shared" si="11"/>
        <v>0</v>
      </c>
    </row>
    <row r="50" spans="1:30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12"/>
        <v>0</v>
      </c>
      <c r="F50" s="73"/>
      <c r="G50" s="74">
        <f t="shared" si="13"/>
        <v>0</v>
      </c>
      <c r="H50" s="73"/>
      <c r="I50" s="74">
        <f t="shared" si="1"/>
        <v>0</v>
      </c>
      <c r="J50" s="73"/>
      <c r="K50" s="111">
        <f t="shared" si="7"/>
        <v>0</v>
      </c>
      <c r="L50" s="73"/>
      <c r="M50" s="74">
        <f t="shared" si="8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9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73"/>
      <c r="AA50" s="74">
        <f t="shared" si="10"/>
        <v>0</v>
      </c>
      <c r="AB50" s="82">
        <f t="shared" si="6"/>
        <v>0</v>
      </c>
      <c r="AC50" s="74"/>
      <c r="AD50" s="137">
        <f t="shared" si="11"/>
        <v>0</v>
      </c>
    </row>
    <row r="51" spans="1:30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12"/>
        <v>0</v>
      </c>
      <c r="F51" s="73"/>
      <c r="G51" s="74">
        <f t="shared" ca="1" si="13"/>
        <v>0</v>
      </c>
      <c r="H51" s="73"/>
      <c r="I51" s="74">
        <f t="shared" ca="1" si="1"/>
        <v>0</v>
      </c>
      <c r="J51" s="73"/>
      <c r="K51" s="111">
        <f t="shared" ca="1" si="7"/>
        <v>0</v>
      </c>
      <c r="L51" s="73"/>
      <c r="M51" s="74">
        <f t="shared" ca="1" si="8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9"/>
        <v>0</v>
      </c>
      <c r="T51" s="73"/>
      <c r="U51" s="74">
        <v>0</v>
      </c>
      <c r="V51" s="73"/>
      <c r="W51" s="74">
        <f t="shared" ref="W51:W81" ca="1" si="16">IF(D51="",0,D51*V51)</f>
        <v>0</v>
      </c>
      <c r="X51" s="73"/>
      <c r="Y51" s="74">
        <f t="shared" ca="1" si="5"/>
        <v>0</v>
      </c>
      <c r="Z51" s="73"/>
      <c r="AA51" s="74">
        <f t="shared" ca="1" si="10"/>
        <v>0</v>
      </c>
      <c r="AB51" s="82">
        <f t="shared" ca="1" si="6"/>
        <v>0</v>
      </c>
      <c r="AC51" s="74"/>
      <c r="AD51" s="137">
        <f t="shared" ca="1" si="11"/>
        <v>0</v>
      </c>
    </row>
    <row r="52" spans="1:30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12"/>
        <v>0</v>
      </c>
      <c r="F52" s="73"/>
      <c r="G52" s="74">
        <f t="shared" ca="1" si="13"/>
        <v>0</v>
      </c>
      <c r="H52" s="73"/>
      <c r="I52" s="74">
        <f t="shared" ca="1" si="1"/>
        <v>0</v>
      </c>
      <c r="J52" s="73"/>
      <c r="K52" s="111">
        <f t="shared" ca="1" si="7"/>
        <v>0</v>
      </c>
      <c r="L52" s="73"/>
      <c r="M52" s="74">
        <f t="shared" ca="1" si="8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9"/>
        <v>0</v>
      </c>
      <c r="T52" s="73"/>
      <c r="U52" s="74">
        <v>0</v>
      </c>
      <c r="V52" s="73"/>
      <c r="W52" s="74">
        <f t="shared" ca="1" si="16"/>
        <v>0</v>
      </c>
      <c r="X52" s="73"/>
      <c r="Y52" s="74">
        <f t="shared" ca="1" si="5"/>
        <v>0</v>
      </c>
      <c r="Z52" s="73"/>
      <c r="AA52" s="74">
        <f t="shared" ca="1" si="10"/>
        <v>0</v>
      </c>
      <c r="AB52" s="82">
        <f t="shared" ca="1" si="6"/>
        <v>0</v>
      </c>
      <c r="AC52" s="74"/>
      <c r="AD52" s="137">
        <f t="shared" ca="1" si="11"/>
        <v>0</v>
      </c>
    </row>
    <row r="53" spans="1:30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12"/>
        <v>0</v>
      </c>
      <c r="F53" s="73"/>
      <c r="G53" s="74">
        <f t="shared" ca="1" si="13"/>
        <v>0</v>
      </c>
      <c r="H53" s="73"/>
      <c r="I53" s="74">
        <f t="shared" ca="1" si="1"/>
        <v>0</v>
      </c>
      <c r="J53" s="73"/>
      <c r="K53" s="111">
        <f t="shared" ca="1" si="7"/>
        <v>0</v>
      </c>
      <c r="L53" s="73"/>
      <c r="M53" s="74">
        <f t="shared" ca="1" si="8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9"/>
        <v>0</v>
      </c>
      <c r="T53" s="73"/>
      <c r="U53" s="74">
        <v>0</v>
      </c>
      <c r="V53" s="73"/>
      <c r="W53" s="74">
        <f t="shared" ca="1" si="16"/>
        <v>0</v>
      </c>
      <c r="X53" s="73"/>
      <c r="Y53" s="74">
        <f t="shared" ca="1" si="5"/>
        <v>0</v>
      </c>
      <c r="Z53" s="73"/>
      <c r="AA53" s="74">
        <f t="shared" ca="1" si="10"/>
        <v>0</v>
      </c>
      <c r="AB53" s="82">
        <f t="shared" ca="1" si="6"/>
        <v>0</v>
      </c>
      <c r="AC53" s="74"/>
      <c r="AD53" s="137">
        <f t="shared" ca="1" si="11"/>
        <v>0</v>
      </c>
    </row>
    <row r="54" spans="1:30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2"/>
        <v>0</v>
      </c>
      <c r="F54" s="73"/>
      <c r="G54" s="74">
        <f t="shared" ca="1" si="13"/>
        <v>0</v>
      </c>
      <c r="H54" s="73"/>
      <c r="I54" s="74">
        <f t="shared" ca="1" si="1"/>
        <v>0</v>
      </c>
      <c r="J54" s="73"/>
      <c r="K54" s="111">
        <f t="shared" ca="1" si="7"/>
        <v>0</v>
      </c>
      <c r="L54" s="73"/>
      <c r="M54" s="74">
        <f t="shared" ca="1" si="8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9"/>
        <v>0</v>
      </c>
      <c r="T54" s="73"/>
      <c r="U54" s="74">
        <v>0</v>
      </c>
      <c r="V54" s="73"/>
      <c r="W54" s="74">
        <f t="shared" ca="1" si="16"/>
        <v>0</v>
      </c>
      <c r="X54" s="73"/>
      <c r="Y54" s="74">
        <f t="shared" ca="1" si="5"/>
        <v>0</v>
      </c>
      <c r="Z54" s="73"/>
      <c r="AA54" s="74">
        <f t="shared" ca="1" si="10"/>
        <v>0</v>
      </c>
      <c r="AB54" s="82">
        <f t="shared" ca="1" si="6"/>
        <v>0</v>
      </c>
      <c r="AC54" s="74"/>
      <c r="AD54" s="137">
        <f t="shared" ca="1" si="11"/>
        <v>0</v>
      </c>
    </row>
    <row r="55" spans="1:30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12"/>
        <v>0</v>
      </c>
      <c r="F55" s="73"/>
      <c r="G55" s="74">
        <f t="shared" ca="1" si="13"/>
        <v>0</v>
      </c>
      <c r="H55" s="73"/>
      <c r="I55" s="74">
        <f t="shared" ca="1" si="1"/>
        <v>0</v>
      </c>
      <c r="J55" s="73"/>
      <c r="K55" s="111">
        <f t="shared" ca="1" si="7"/>
        <v>0</v>
      </c>
      <c r="L55" s="73"/>
      <c r="M55" s="74">
        <f t="shared" ca="1" si="8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9"/>
        <v>0</v>
      </c>
      <c r="T55" s="73"/>
      <c r="U55" s="74">
        <v>0</v>
      </c>
      <c r="V55" s="73"/>
      <c r="W55" s="74">
        <f t="shared" ca="1" si="16"/>
        <v>0</v>
      </c>
      <c r="X55" s="73"/>
      <c r="Y55" s="74">
        <f t="shared" ca="1" si="5"/>
        <v>0</v>
      </c>
      <c r="Z55" s="73"/>
      <c r="AA55" s="74">
        <f t="shared" ca="1" si="10"/>
        <v>0</v>
      </c>
      <c r="AB55" s="82">
        <f t="shared" ca="1" si="6"/>
        <v>0</v>
      </c>
      <c r="AC55" s="74"/>
      <c r="AD55" s="137">
        <f t="shared" ca="1" si="11"/>
        <v>0</v>
      </c>
    </row>
    <row r="56" spans="1:30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12"/>
        <v>7</v>
      </c>
      <c r="F56" s="73"/>
      <c r="G56" s="74">
        <f t="shared" ca="1" si="13"/>
        <v>0</v>
      </c>
      <c r="H56" s="73"/>
      <c r="I56" s="74">
        <f t="shared" ca="1" si="1"/>
        <v>0</v>
      </c>
      <c r="J56" s="73"/>
      <c r="K56" s="111">
        <f t="shared" ca="1" si="7"/>
        <v>0</v>
      </c>
      <c r="L56" s="73"/>
      <c r="M56" s="74">
        <f t="shared" ca="1" si="8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>
        <v>7</v>
      </c>
      <c r="S56" s="111">
        <f t="shared" ca="1" si="9"/>
        <v>245</v>
      </c>
      <c r="T56" s="73"/>
      <c r="U56" s="74">
        <v>0</v>
      </c>
      <c r="V56" s="73"/>
      <c r="W56" s="74">
        <f t="shared" ca="1" si="16"/>
        <v>0</v>
      </c>
      <c r="X56" s="73"/>
      <c r="Y56" s="74">
        <f t="shared" ca="1" si="5"/>
        <v>0</v>
      </c>
      <c r="Z56" s="73"/>
      <c r="AA56" s="74">
        <f t="shared" ca="1" si="10"/>
        <v>0</v>
      </c>
      <c r="AB56" s="82">
        <f t="shared" ca="1" si="6"/>
        <v>245</v>
      </c>
      <c r="AC56" s="74"/>
      <c r="AD56" s="137">
        <f t="shared" ca="1" si="11"/>
        <v>245</v>
      </c>
    </row>
    <row r="57" spans="1:30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12"/>
        <v>0</v>
      </c>
      <c r="F57" s="73"/>
      <c r="G57" s="74">
        <f t="shared" ca="1" si="13"/>
        <v>0</v>
      </c>
      <c r="H57" s="73"/>
      <c r="I57" s="74">
        <f t="shared" ca="1" si="1"/>
        <v>0</v>
      </c>
      <c r="J57" s="73"/>
      <c r="K57" s="111">
        <f t="shared" ca="1" si="7"/>
        <v>0</v>
      </c>
      <c r="L57" s="73"/>
      <c r="M57" s="74">
        <f t="shared" ca="1" si="8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9"/>
        <v>0</v>
      </c>
      <c r="T57" s="73"/>
      <c r="U57" s="74">
        <v>0</v>
      </c>
      <c r="V57" s="73"/>
      <c r="W57" s="74">
        <f t="shared" ca="1" si="16"/>
        <v>0</v>
      </c>
      <c r="X57" s="73"/>
      <c r="Y57" s="74">
        <f t="shared" ca="1" si="5"/>
        <v>0</v>
      </c>
      <c r="Z57" s="73"/>
      <c r="AA57" s="74">
        <f t="shared" ca="1" si="10"/>
        <v>0</v>
      </c>
      <c r="AB57" s="82">
        <f t="shared" ca="1" si="6"/>
        <v>0</v>
      </c>
      <c r="AC57" s="74"/>
      <c r="AD57" s="137">
        <f t="shared" ca="1" si="11"/>
        <v>0</v>
      </c>
    </row>
    <row r="58" spans="1:30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12"/>
        <v>0</v>
      </c>
      <c r="F58" s="73"/>
      <c r="G58" s="74">
        <f t="shared" si="13"/>
        <v>0</v>
      </c>
      <c r="H58" s="73"/>
      <c r="I58" s="74">
        <f t="shared" si="1"/>
        <v>0</v>
      </c>
      <c r="J58" s="73"/>
      <c r="K58" s="111">
        <f t="shared" si="7"/>
        <v>0</v>
      </c>
      <c r="L58" s="73"/>
      <c r="M58" s="74">
        <f t="shared" si="8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9"/>
        <v>0</v>
      </c>
      <c r="T58" s="73"/>
      <c r="U58" s="74">
        <v>0</v>
      </c>
      <c r="V58" s="73"/>
      <c r="W58" s="74">
        <f t="shared" si="16"/>
        <v>0</v>
      </c>
      <c r="X58" s="73"/>
      <c r="Y58" s="74">
        <f t="shared" si="5"/>
        <v>0</v>
      </c>
      <c r="Z58" s="73"/>
      <c r="AA58" s="74">
        <f t="shared" si="10"/>
        <v>0</v>
      </c>
      <c r="AB58" s="82">
        <f t="shared" si="6"/>
        <v>0</v>
      </c>
      <c r="AC58" s="74"/>
      <c r="AD58" s="137">
        <f t="shared" si="11"/>
        <v>0</v>
      </c>
    </row>
    <row r="59" spans="1:30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12"/>
        <v>0</v>
      </c>
      <c r="F59" s="73"/>
      <c r="G59" s="74">
        <f t="shared" si="13"/>
        <v>0</v>
      </c>
      <c r="H59" s="73"/>
      <c r="I59" s="74">
        <f t="shared" si="1"/>
        <v>0</v>
      </c>
      <c r="J59" s="73"/>
      <c r="K59" s="111">
        <f t="shared" si="7"/>
        <v>0</v>
      </c>
      <c r="L59" s="73"/>
      <c r="M59" s="74">
        <f t="shared" si="8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9"/>
        <v>0</v>
      </c>
      <c r="T59" s="73"/>
      <c r="U59" s="74">
        <v>0</v>
      </c>
      <c r="V59" s="73"/>
      <c r="W59" s="74">
        <f t="shared" si="16"/>
        <v>0</v>
      </c>
      <c r="X59" s="73"/>
      <c r="Y59" s="74">
        <f t="shared" si="5"/>
        <v>0</v>
      </c>
      <c r="Z59" s="73"/>
      <c r="AA59" s="74">
        <f t="shared" si="10"/>
        <v>0</v>
      </c>
      <c r="AB59" s="82">
        <f t="shared" si="6"/>
        <v>0</v>
      </c>
      <c r="AC59" s="74"/>
      <c r="AD59" s="137">
        <f t="shared" si="11"/>
        <v>0</v>
      </c>
    </row>
    <row r="60" spans="1:30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12"/>
        <v>0</v>
      </c>
      <c r="F60" s="73"/>
      <c r="G60" s="74">
        <f t="shared" ca="1" si="13"/>
        <v>0</v>
      </c>
      <c r="H60" s="73"/>
      <c r="I60" s="74">
        <f t="shared" ca="1" si="1"/>
        <v>0</v>
      </c>
      <c r="J60" s="73"/>
      <c r="K60" s="111">
        <f t="shared" ca="1" si="7"/>
        <v>0</v>
      </c>
      <c r="L60" s="73"/>
      <c r="M60" s="74">
        <f t="shared" ca="1" si="8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9"/>
        <v>0</v>
      </c>
      <c r="T60" s="73"/>
      <c r="U60" s="74">
        <v>0</v>
      </c>
      <c r="V60" s="73"/>
      <c r="W60" s="74">
        <f t="shared" ca="1" si="16"/>
        <v>0</v>
      </c>
      <c r="X60" s="73"/>
      <c r="Y60" s="74">
        <f t="shared" ca="1" si="5"/>
        <v>0</v>
      </c>
      <c r="Z60" s="73"/>
      <c r="AA60" s="74">
        <f t="shared" ca="1" si="10"/>
        <v>0</v>
      </c>
      <c r="AB60" s="82">
        <f t="shared" ca="1" si="6"/>
        <v>0</v>
      </c>
      <c r="AC60" s="74"/>
      <c r="AD60" s="137">
        <f t="shared" ca="1" si="11"/>
        <v>0</v>
      </c>
    </row>
    <row r="61" spans="1:30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12"/>
        <v>4</v>
      </c>
      <c r="F61" s="73"/>
      <c r="G61" s="74">
        <f t="shared" si="13"/>
        <v>0</v>
      </c>
      <c r="H61" s="73"/>
      <c r="I61" s="74">
        <f t="shared" si="1"/>
        <v>0</v>
      </c>
      <c r="J61" s="73">
        <v>4</v>
      </c>
      <c r="K61" s="111">
        <f t="shared" si="7"/>
        <v>400</v>
      </c>
      <c r="L61" s="73"/>
      <c r="M61" s="74">
        <f t="shared" si="8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9"/>
        <v>0</v>
      </c>
      <c r="T61" s="73"/>
      <c r="U61" s="74">
        <v>0</v>
      </c>
      <c r="V61" s="73"/>
      <c r="W61" s="74">
        <f t="shared" si="16"/>
        <v>0</v>
      </c>
      <c r="X61" s="73"/>
      <c r="Y61" s="74">
        <f t="shared" si="5"/>
        <v>0</v>
      </c>
      <c r="Z61" s="73"/>
      <c r="AA61" s="74">
        <f t="shared" si="10"/>
        <v>0</v>
      </c>
      <c r="AB61" s="82">
        <f t="shared" si="6"/>
        <v>400</v>
      </c>
      <c r="AC61" s="74"/>
      <c r="AD61" s="137">
        <f t="shared" si="11"/>
        <v>400</v>
      </c>
    </row>
    <row r="62" spans="1:30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12"/>
        <v>0</v>
      </c>
      <c r="F62" s="73"/>
      <c r="G62" s="74">
        <f t="shared" si="13"/>
        <v>0</v>
      </c>
      <c r="H62" s="73"/>
      <c r="I62" s="74">
        <f t="shared" si="1"/>
        <v>0</v>
      </c>
      <c r="J62" s="73"/>
      <c r="K62" s="111">
        <f t="shared" si="7"/>
        <v>0</v>
      </c>
      <c r="L62" s="73"/>
      <c r="M62" s="74">
        <f t="shared" si="8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9"/>
        <v>0</v>
      </c>
      <c r="T62" s="73"/>
      <c r="U62" s="74">
        <v>0</v>
      </c>
      <c r="V62" s="73"/>
      <c r="W62" s="74">
        <f t="shared" si="16"/>
        <v>0</v>
      </c>
      <c r="X62" s="73"/>
      <c r="Y62" s="74">
        <f t="shared" si="5"/>
        <v>0</v>
      </c>
      <c r="Z62" s="73"/>
      <c r="AA62" s="74">
        <f t="shared" si="10"/>
        <v>0</v>
      </c>
      <c r="AB62" s="82">
        <f t="shared" si="6"/>
        <v>0</v>
      </c>
      <c r="AC62" s="74"/>
      <c r="AD62" s="137">
        <f t="shared" si="11"/>
        <v>0</v>
      </c>
    </row>
    <row r="63" spans="1:30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12"/>
        <v>0</v>
      </c>
      <c r="F63" s="73"/>
      <c r="G63" s="74">
        <f t="shared" si="13"/>
        <v>0</v>
      </c>
      <c r="H63" s="73"/>
      <c r="I63" s="74">
        <f t="shared" si="1"/>
        <v>0</v>
      </c>
      <c r="J63" s="73"/>
      <c r="K63" s="111">
        <f t="shared" si="7"/>
        <v>0</v>
      </c>
      <c r="L63" s="73"/>
      <c r="M63" s="74">
        <f t="shared" si="8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9"/>
        <v>0</v>
      </c>
      <c r="T63" s="73"/>
      <c r="U63" s="74">
        <v>0</v>
      </c>
      <c r="V63" s="73"/>
      <c r="W63" s="74">
        <f t="shared" si="16"/>
        <v>0</v>
      </c>
      <c r="X63" s="73"/>
      <c r="Y63" s="74">
        <f t="shared" si="5"/>
        <v>0</v>
      </c>
      <c r="Z63" s="73"/>
      <c r="AA63" s="74">
        <f t="shared" si="10"/>
        <v>0</v>
      </c>
      <c r="AB63" s="82">
        <f t="shared" si="6"/>
        <v>0</v>
      </c>
      <c r="AC63" s="74"/>
      <c r="AD63" s="137">
        <f t="shared" si="11"/>
        <v>0</v>
      </c>
    </row>
    <row r="64" spans="1:30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12"/>
        <v>0</v>
      </c>
      <c r="F64" s="73"/>
      <c r="G64" s="74">
        <f t="shared" si="13"/>
        <v>0</v>
      </c>
      <c r="H64" s="73"/>
      <c r="I64" s="74">
        <f t="shared" si="1"/>
        <v>0</v>
      </c>
      <c r="J64" s="73"/>
      <c r="K64" s="111">
        <f t="shared" si="7"/>
        <v>0</v>
      </c>
      <c r="L64" s="73"/>
      <c r="M64" s="74">
        <f t="shared" si="8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9"/>
        <v>0</v>
      </c>
      <c r="T64" s="73"/>
      <c r="U64" s="74">
        <v>0</v>
      </c>
      <c r="V64" s="73"/>
      <c r="W64" s="74">
        <f t="shared" si="16"/>
        <v>0</v>
      </c>
      <c r="X64" s="73"/>
      <c r="Y64" s="74">
        <f t="shared" si="5"/>
        <v>0</v>
      </c>
      <c r="Z64" s="73"/>
      <c r="AA64" s="74">
        <f t="shared" si="10"/>
        <v>0</v>
      </c>
      <c r="AB64" s="82">
        <f t="shared" si="6"/>
        <v>0</v>
      </c>
      <c r="AC64" s="74"/>
      <c r="AD64" s="137">
        <f t="shared" si="11"/>
        <v>0</v>
      </c>
    </row>
    <row r="65" spans="1:31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12"/>
        <v>0</v>
      </c>
      <c r="F65" s="73"/>
      <c r="G65" s="74">
        <f t="shared" ca="1" si="13"/>
        <v>0</v>
      </c>
      <c r="H65" s="73"/>
      <c r="I65" s="74">
        <f t="shared" ca="1" si="1"/>
        <v>0</v>
      </c>
      <c r="J65" s="73"/>
      <c r="K65" s="111">
        <f t="shared" ca="1" si="7"/>
        <v>0</v>
      </c>
      <c r="L65" s="73"/>
      <c r="M65" s="74">
        <f t="shared" ca="1" si="8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9"/>
        <v>0</v>
      </c>
      <c r="T65" s="73"/>
      <c r="U65" s="74">
        <v>0</v>
      </c>
      <c r="V65" s="73"/>
      <c r="W65" s="74">
        <f t="shared" ca="1" si="16"/>
        <v>0</v>
      </c>
      <c r="X65" s="73"/>
      <c r="Y65" s="74">
        <f t="shared" ca="1" si="5"/>
        <v>0</v>
      </c>
      <c r="Z65" s="73"/>
      <c r="AA65" s="74">
        <f t="shared" ca="1" si="10"/>
        <v>0</v>
      </c>
      <c r="AB65" s="82">
        <f t="shared" ca="1" si="6"/>
        <v>0</v>
      </c>
      <c r="AC65" s="74"/>
      <c r="AD65" s="137">
        <f t="shared" ca="1" si="11"/>
        <v>0</v>
      </c>
    </row>
    <row r="66" spans="1:31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12"/>
        <v>0</v>
      </c>
      <c r="F66" s="73"/>
      <c r="G66" s="74">
        <f t="shared" si="13"/>
        <v>0</v>
      </c>
      <c r="H66" s="73"/>
      <c r="I66" s="74">
        <f t="shared" si="1"/>
        <v>0</v>
      </c>
      <c r="J66" s="73"/>
      <c r="K66" s="111">
        <f t="shared" si="7"/>
        <v>0</v>
      </c>
      <c r="L66" s="73"/>
      <c r="M66" s="74">
        <f t="shared" si="8"/>
        <v>0</v>
      </c>
      <c r="N66" s="73"/>
      <c r="O66" s="111">
        <f t="shared" si="2"/>
        <v>0</v>
      </c>
      <c r="P66" s="99"/>
      <c r="Q66" s="74">
        <f t="shared" si="2"/>
        <v>0</v>
      </c>
      <c r="R66" s="73"/>
      <c r="S66" s="111">
        <f t="shared" si="9"/>
        <v>0</v>
      </c>
      <c r="T66" s="73"/>
      <c r="U66" s="74">
        <v>0</v>
      </c>
      <c r="V66" s="73"/>
      <c r="W66" s="74">
        <f t="shared" si="16"/>
        <v>0</v>
      </c>
      <c r="X66" s="73"/>
      <c r="Y66" s="74">
        <f t="shared" si="5"/>
        <v>0</v>
      </c>
      <c r="Z66" s="73"/>
      <c r="AA66" s="74">
        <f t="shared" si="10"/>
        <v>0</v>
      </c>
      <c r="AB66" s="82">
        <f t="shared" si="6"/>
        <v>0</v>
      </c>
      <c r="AC66" s="74"/>
      <c r="AD66" s="137">
        <f t="shared" si="11"/>
        <v>0</v>
      </c>
    </row>
    <row r="67" spans="1:31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12"/>
        <v>0</v>
      </c>
      <c r="F67" s="73"/>
      <c r="G67" s="74">
        <f t="shared" si="13"/>
        <v>0</v>
      </c>
      <c r="H67" s="73"/>
      <c r="I67" s="74">
        <f t="shared" si="1"/>
        <v>0</v>
      </c>
      <c r="J67" s="73"/>
      <c r="K67" s="111">
        <f t="shared" si="7"/>
        <v>0</v>
      </c>
      <c r="L67" s="73"/>
      <c r="M67" s="74">
        <f t="shared" si="8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9"/>
        <v>0</v>
      </c>
      <c r="T67" s="73"/>
      <c r="U67" s="74">
        <v>0</v>
      </c>
      <c r="V67" s="73"/>
      <c r="W67" s="74">
        <f t="shared" si="16"/>
        <v>0</v>
      </c>
      <c r="X67" s="73"/>
      <c r="Y67" s="74">
        <f t="shared" si="5"/>
        <v>0</v>
      </c>
      <c r="Z67" s="73"/>
      <c r="AA67" s="74">
        <f t="shared" si="10"/>
        <v>0</v>
      </c>
      <c r="AB67" s="82">
        <f t="shared" si="6"/>
        <v>0</v>
      </c>
      <c r="AC67" s="74"/>
      <c r="AD67" s="137">
        <f t="shared" si="11"/>
        <v>0</v>
      </c>
    </row>
    <row r="68" spans="1:31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12"/>
        <v>0</v>
      </c>
      <c r="F68" s="73"/>
      <c r="G68" s="74">
        <f t="shared" si="13"/>
        <v>0</v>
      </c>
      <c r="H68" s="73"/>
      <c r="I68" s="74">
        <f t="shared" si="1"/>
        <v>0</v>
      </c>
      <c r="J68" s="73"/>
      <c r="K68" s="111">
        <f t="shared" si="7"/>
        <v>0</v>
      </c>
      <c r="L68" s="73"/>
      <c r="M68" s="74">
        <f t="shared" si="8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9"/>
        <v>0</v>
      </c>
      <c r="T68" s="73"/>
      <c r="U68" s="74">
        <v>0</v>
      </c>
      <c r="V68" s="73"/>
      <c r="W68" s="74">
        <f t="shared" si="16"/>
        <v>0</v>
      </c>
      <c r="X68" s="73"/>
      <c r="Y68" s="74">
        <f t="shared" si="5"/>
        <v>0</v>
      </c>
      <c r="Z68" s="73"/>
      <c r="AA68" s="74">
        <f t="shared" si="10"/>
        <v>0</v>
      </c>
      <c r="AB68" s="82">
        <f t="shared" si="6"/>
        <v>0</v>
      </c>
      <c r="AC68" s="74"/>
      <c r="AD68" s="145">
        <f t="shared" si="11"/>
        <v>0</v>
      </c>
    </row>
    <row r="69" spans="1:31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12"/>
        <v>0</v>
      </c>
      <c r="F69" s="73"/>
      <c r="G69" s="74">
        <f t="shared" si="13"/>
        <v>0</v>
      </c>
      <c r="H69" s="73"/>
      <c r="I69" s="74">
        <f t="shared" si="1"/>
        <v>0</v>
      </c>
      <c r="J69" s="73"/>
      <c r="K69" s="111">
        <f t="shared" si="7"/>
        <v>0</v>
      </c>
      <c r="L69" s="73"/>
      <c r="M69" s="74">
        <f t="shared" si="8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9"/>
        <v>0</v>
      </c>
      <c r="T69" s="73"/>
      <c r="U69" s="74">
        <v>0</v>
      </c>
      <c r="V69" s="73"/>
      <c r="W69" s="74">
        <f t="shared" si="16"/>
        <v>0</v>
      </c>
      <c r="X69" s="73"/>
      <c r="Y69" s="74">
        <f t="shared" si="5"/>
        <v>0</v>
      </c>
      <c r="Z69" s="73"/>
      <c r="AA69" s="74">
        <f t="shared" si="10"/>
        <v>0</v>
      </c>
      <c r="AB69" s="82">
        <f t="shared" si="6"/>
        <v>0</v>
      </c>
      <c r="AC69" s="74"/>
      <c r="AD69" s="145">
        <f t="shared" si="11"/>
        <v>0</v>
      </c>
    </row>
    <row r="70" spans="1:31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12"/>
        <v>0</v>
      </c>
      <c r="F70" s="73"/>
      <c r="G70" s="74">
        <f t="shared" si="13"/>
        <v>0</v>
      </c>
      <c r="H70" s="73"/>
      <c r="I70" s="74">
        <f t="shared" si="1"/>
        <v>0</v>
      </c>
      <c r="J70" s="73"/>
      <c r="K70" s="111">
        <f t="shared" si="7"/>
        <v>0</v>
      </c>
      <c r="L70" s="73"/>
      <c r="M70" s="74">
        <f t="shared" si="8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9"/>
        <v>0</v>
      </c>
      <c r="T70" s="73"/>
      <c r="U70" s="74">
        <v>0</v>
      </c>
      <c r="V70" s="73"/>
      <c r="W70" s="74">
        <f t="shared" si="16"/>
        <v>0</v>
      </c>
      <c r="X70" s="73"/>
      <c r="Y70" s="74">
        <f t="shared" si="5"/>
        <v>0</v>
      </c>
      <c r="Z70" s="73"/>
      <c r="AA70" s="74">
        <f t="shared" si="10"/>
        <v>0</v>
      </c>
      <c r="AB70" s="82">
        <f t="shared" si="6"/>
        <v>0</v>
      </c>
      <c r="AC70" s="74"/>
      <c r="AD70" s="145">
        <f t="shared" si="11"/>
        <v>0</v>
      </c>
    </row>
    <row r="71" spans="1:31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12"/>
        <v>0</v>
      </c>
      <c r="F71" s="73"/>
      <c r="G71" s="74">
        <f t="shared" si="13"/>
        <v>0</v>
      </c>
      <c r="H71" s="73"/>
      <c r="I71" s="74">
        <f t="shared" si="1"/>
        <v>0</v>
      </c>
      <c r="J71" s="73"/>
      <c r="K71" s="111">
        <f t="shared" si="7"/>
        <v>0</v>
      </c>
      <c r="L71" s="73"/>
      <c r="M71" s="74">
        <f t="shared" si="8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9"/>
        <v>0</v>
      </c>
      <c r="T71" s="73"/>
      <c r="U71" s="74">
        <v>0</v>
      </c>
      <c r="V71" s="73"/>
      <c r="W71" s="74">
        <f t="shared" si="16"/>
        <v>0</v>
      </c>
      <c r="X71" s="73"/>
      <c r="Y71" s="74">
        <f t="shared" si="5"/>
        <v>0</v>
      </c>
      <c r="Z71" s="73"/>
      <c r="AA71" s="74">
        <f t="shared" si="10"/>
        <v>0</v>
      </c>
      <c r="AB71" s="82">
        <f t="shared" si="6"/>
        <v>0</v>
      </c>
      <c r="AC71" s="74"/>
      <c r="AD71" s="145">
        <f t="shared" si="11"/>
        <v>0</v>
      </c>
    </row>
    <row r="72" spans="1:31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12"/>
        <v>0</v>
      </c>
      <c r="F72" s="73"/>
      <c r="G72" s="74">
        <f t="shared" si="13"/>
        <v>0</v>
      </c>
      <c r="H72" s="73"/>
      <c r="I72" s="74">
        <f t="shared" si="1"/>
        <v>0</v>
      </c>
      <c r="J72" s="73"/>
      <c r="K72" s="111">
        <f t="shared" si="7"/>
        <v>0</v>
      </c>
      <c r="L72" s="73"/>
      <c r="M72" s="74">
        <f t="shared" si="8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9"/>
        <v>0</v>
      </c>
      <c r="T72" s="73"/>
      <c r="U72" s="74">
        <v>0</v>
      </c>
      <c r="V72" s="73"/>
      <c r="W72" s="74">
        <f t="shared" si="16"/>
        <v>0</v>
      </c>
      <c r="X72" s="73"/>
      <c r="Y72" s="74">
        <f t="shared" si="5"/>
        <v>0</v>
      </c>
      <c r="Z72" s="73"/>
      <c r="AA72" s="74">
        <f t="shared" si="10"/>
        <v>0</v>
      </c>
      <c r="AB72" s="82">
        <f t="shared" si="6"/>
        <v>0</v>
      </c>
      <c r="AC72" s="74"/>
      <c r="AD72" s="145">
        <f t="shared" si="11"/>
        <v>0</v>
      </c>
    </row>
    <row r="73" spans="1:31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12"/>
        <v>0</v>
      </c>
      <c r="F73" s="73"/>
      <c r="G73" s="74">
        <f t="shared" si="13"/>
        <v>0</v>
      </c>
      <c r="H73" s="73"/>
      <c r="I73" s="74">
        <f t="shared" si="1"/>
        <v>0</v>
      </c>
      <c r="J73" s="73"/>
      <c r="K73" s="111">
        <f t="shared" si="7"/>
        <v>0</v>
      </c>
      <c r="L73" s="73"/>
      <c r="M73" s="74">
        <f t="shared" si="8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9"/>
        <v>0</v>
      </c>
      <c r="T73" s="73"/>
      <c r="U73" s="74">
        <v>0</v>
      </c>
      <c r="V73" s="73"/>
      <c r="W73" s="74">
        <f t="shared" si="16"/>
        <v>0</v>
      </c>
      <c r="X73" s="73"/>
      <c r="Y73" s="74">
        <f t="shared" si="5"/>
        <v>0</v>
      </c>
      <c r="Z73" s="73"/>
      <c r="AA73" s="74">
        <f t="shared" si="10"/>
        <v>0</v>
      </c>
      <c r="AB73" s="82">
        <f t="shared" si="6"/>
        <v>0</v>
      </c>
      <c r="AC73" s="74"/>
      <c r="AD73" s="145">
        <f t="shared" si="11"/>
        <v>0</v>
      </c>
    </row>
    <row r="74" spans="1:31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12"/>
        <v>0</v>
      </c>
      <c r="F74" s="73"/>
      <c r="G74" s="74">
        <f t="shared" ca="1" si="13"/>
        <v>0</v>
      </c>
      <c r="H74" s="73"/>
      <c r="I74" s="74">
        <f t="shared" ca="1" si="1"/>
        <v>0</v>
      </c>
      <c r="J74" s="73"/>
      <c r="K74" s="111">
        <f t="shared" ca="1" si="7"/>
        <v>0</v>
      </c>
      <c r="L74" s="73"/>
      <c r="M74" s="74">
        <f t="shared" ca="1" si="8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9"/>
        <v>0</v>
      </c>
      <c r="T74" s="73"/>
      <c r="U74" s="74">
        <v>0</v>
      </c>
      <c r="V74" s="73"/>
      <c r="W74" s="74">
        <f t="shared" ca="1" si="16"/>
        <v>0</v>
      </c>
      <c r="X74" s="73"/>
      <c r="Y74" s="74">
        <f t="shared" ca="1" si="5"/>
        <v>0</v>
      </c>
      <c r="Z74" s="73"/>
      <c r="AA74" s="74">
        <f t="shared" ca="1" si="10"/>
        <v>0</v>
      </c>
      <c r="AB74" s="82">
        <f t="shared" ca="1" si="6"/>
        <v>0</v>
      </c>
      <c r="AC74" s="74"/>
      <c r="AD74" s="145">
        <f t="shared" ca="1" si="11"/>
        <v>0</v>
      </c>
    </row>
    <row r="75" spans="1:31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12"/>
        <v>0</v>
      </c>
      <c r="F75" s="73"/>
      <c r="G75" s="74">
        <f t="shared" si="13"/>
        <v>0</v>
      </c>
      <c r="H75" s="73"/>
      <c r="I75" s="74">
        <f t="shared" si="1"/>
        <v>0</v>
      </c>
      <c r="J75" s="73"/>
      <c r="K75" s="111">
        <f t="shared" si="7"/>
        <v>0</v>
      </c>
      <c r="L75" s="73"/>
      <c r="M75" s="74">
        <f t="shared" si="8"/>
        <v>0</v>
      </c>
      <c r="N75" s="73"/>
      <c r="O75" s="111">
        <f t="shared" ref="O75:O81" si="17">IF($D75="",0,$D75*N75)</f>
        <v>0</v>
      </c>
      <c r="P75" s="73"/>
      <c r="Q75" s="74">
        <f t="shared" ref="Q75:Q81" si="18">IF($D75="",0,$D75*P75)</f>
        <v>0</v>
      </c>
      <c r="R75" s="73"/>
      <c r="S75" s="111">
        <f t="shared" si="9"/>
        <v>0</v>
      </c>
      <c r="T75" s="73"/>
      <c r="U75" s="74">
        <v>0</v>
      </c>
      <c r="V75" s="73"/>
      <c r="W75" s="74">
        <f t="shared" si="16"/>
        <v>0</v>
      </c>
      <c r="X75" s="73"/>
      <c r="Y75" s="74">
        <f t="shared" si="5"/>
        <v>0</v>
      </c>
      <c r="Z75" s="73"/>
      <c r="AA75" s="74">
        <f t="shared" si="10"/>
        <v>0</v>
      </c>
      <c r="AB75" s="82">
        <f t="shared" si="6"/>
        <v>0</v>
      </c>
      <c r="AC75" s="74"/>
      <c r="AD75" s="145">
        <f t="shared" si="11"/>
        <v>0</v>
      </c>
      <c r="AE75" s="139"/>
    </row>
    <row r="76" spans="1:31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12"/>
        <v>0</v>
      </c>
      <c r="F76" s="73"/>
      <c r="G76" s="74">
        <f t="shared" si="13"/>
        <v>0</v>
      </c>
      <c r="H76" s="73"/>
      <c r="I76" s="74">
        <f t="shared" si="1"/>
        <v>0</v>
      </c>
      <c r="J76" s="73"/>
      <c r="K76" s="111">
        <f t="shared" si="7"/>
        <v>0</v>
      </c>
      <c r="L76" s="73"/>
      <c r="M76" s="74">
        <f t="shared" si="8"/>
        <v>0</v>
      </c>
      <c r="N76" s="73"/>
      <c r="O76" s="111">
        <f t="shared" si="17"/>
        <v>0</v>
      </c>
      <c r="P76" s="73"/>
      <c r="Q76" s="74">
        <f t="shared" si="18"/>
        <v>0</v>
      </c>
      <c r="R76" s="73"/>
      <c r="S76" s="111">
        <f t="shared" si="9"/>
        <v>0</v>
      </c>
      <c r="T76" s="73"/>
      <c r="U76" s="74">
        <v>0</v>
      </c>
      <c r="V76" s="73"/>
      <c r="W76" s="74">
        <f t="shared" si="16"/>
        <v>0</v>
      </c>
      <c r="X76" s="73"/>
      <c r="Y76" s="74">
        <f t="shared" si="5"/>
        <v>0</v>
      </c>
      <c r="Z76" s="73"/>
      <c r="AA76" s="74">
        <f t="shared" si="10"/>
        <v>0</v>
      </c>
      <c r="AB76" s="82">
        <f t="shared" si="6"/>
        <v>0</v>
      </c>
      <c r="AC76" s="74"/>
      <c r="AD76" s="145">
        <f t="shared" si="11"/>
        <v>0</v>
      </c>
      <c r="AE76" s="139"/>
    </row>
    <row r="77" spans="1:31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12"/>
        <v>0</v>
      </c>
      <c r="F77" s="73"/>
      <c r="G77" s="74">
        <f t="shared" si="13"/>
        <v>0</v>
      </c>
      <c r="H77" s="73"/>
      <c r="I77" s="74">
        <f t="shared" ref="I77:I81" si="19">IF(D77="",0,D77*H77)</f>
        <v>0</v>
      </c>
      <c r="J77" s="73"/>
      <c r="K77" s="111">
        <f t="shared" si="7"/>
        <v>0</v>
      </c>
      <c r="L77" s="73"/>
      <c r="M77" s="74">
        <f t="shared" si="8"/>
        <v>0</v>
      </c>
      <c r="N77" s="73"/>
      <c r="O77" s="111">
        <f t="shared" si="17"/>
        <v>0</v>
      </c>
      <c r="P77" s="73"/>
      <c r="Q77" s="74">
        <f t="shared" si="18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6"/>
        <v>0</v>
      </c>
      <c r="X77" s="73"/>
      <c r="Y77" s="74">
        <f t="shared" ref="Y77:Y81" si="20">IF(D77="",0,D77*X77)</f>
        <v>0</v>
      </c>
      <c r="Z77" s="73"/>
      <c r="AA77" s="74">
        <f t="shared" si="10"/>
        <v>0</v>
      </c>
      <c r="AB77" s="82">
        <f t="shared" ref="AB77:AB81" si="21">IF(D77="",0,D77*E77)</f>
        <v>0</v>
      </c>
      <c r="AC77" s="74"/>
      <c r="AD77" s="145">
        <f t="shared" si="11"/>
        <v>0</v>
      </c>
      <c r="AE77" s="139"/>
    </row>
    <row r="78" spans="1:31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si="12"/>
        <v>0</v>
      </c>
      <c r="F78" s="73"/>
      <c r="G78" s="74">
        <f t="shared" si="13"/>
        <v>0</v>
      </c>
      <c r="H78" s="73"/>
      <c r="I78" s="74">
        <f t="shared" si="19"/>
        <v>0</v>
      </c>
      <c r="J78" s="166"/>
      <c r="K78" s="111">
        <f t="shared" ref="K78:K81" si="22">IF($D78="",0,$D78*J78)</f>
        <v>0</v>
      </c>
      <c r="L78" s="73"/>
      <c r="M78" s="74">
        <f t="shared" ref="M78:M81" si="23">IF($D78="",0,$D78*L78)</f>
        <v>0</v>
      </c>
      <c r="N78" s="166"/>
      <c r="O78" s="111">
        <f t="shared" si="17"/>
        <v>0</v>
      </c>
      <c r="P78" s="73"/>
      <c r="Q78" s="74">
        <f t="shared" si="18"/>
        <v>0</v>
      </c>
      <c r="R78" s="166"/>
      <c r="S78" s="111">
        <f t="shared" ref="S78:S81" si="24">IF($D78="",0,$D78*R78)</f>
        <v>0</v>
      </c>
      <c r="T78" s="73"/>
      <c r="U78" s="74">
        <f t="shared" ref="U78:U81" si="25">IF(D78="",0,D78*T78)</f>
        <v>0</v>
      </c>
      <c r="V78" s="73"/>
      <c r="W78" s="74">
        <f t="shared" si="16"/>
        <v>0</v>
      </c>
      <c r="X78" s="73"/>
      <c r="Y78" s="74">
        <f t="shared" si="20"/>
        <v>0</v>
      </c>
      <c r="Z78" s="73"/>
      <c r="AA78" s="74">
        <f t="shared" ref="AA78:AA82" si="26">IF(D78="",0,D78*Z78)</f>
        <v>0</v>
      </c>
      <c r="AB78" s="82">
        <f t="shared" si="21"/>
        <v>0</v>
      </c>
      <c r="AC78" s="74"/>
      <c r="AD78" s="145">
        <f t="shared" ref="AD78:AD81" si="27">SUM(AB78+AC78)</f>
        <v>0</v>
      </c>
      <c r="AE78" s="139"/>
    </row>
    <row r="79" spans="1:31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ref="E79:E81" si="28">SUM(F79++H79+J79+L79+N79+P79+R79+T79+V79+X79+Z79)</f>
        <v>0</v>
      </c>
      <c r="F79" s="73"/>
      <c r="G79" s="74">
        <f t="shared" ref="G79:G81" si="29">IF(D79="",0,D79*F79)</f>
        <v>0</v>
      </c>
      <c r="H79" s="73"/>
      <c r="I79" s="74">
        <f t="shared" si="19"/>
        <v>0</v>
      </c>
      <c r="J79" s="166"/>
      <c r="K79" s="111">
        <f t="shared" si="22"/>
        <v>0</v>
      </c>
      <c r="L79" s="73"/>
      <c r="M79" s="74">
        <f t="shared" si="23"/>
        <v>0</v>
      </c>
      <c r="N79" s="166"/>
      <c r="O79" s="111">
        <f t="shared" si="17"/>
        <v>0</v>
      </c>
      <c r="P79" s="73"/>
      <c r="Q79" s="74">
        <f t="shared" si="18"/>
        <v>0</v>
      </c>
      <c r="R79" s="166"/>
      <c r="S79" s="111">
        <f t="shared" si="24"/>
        <v>0</v>
      </c>
      <c r="T79" s="73"/>
      <c r="U79" s="74">
        <f t="shared" si="25"/>
        <v>0</v>
      </c>
      <c r="V79" s="73"/>
      <c r="W79" s="74">
        <f t="shared" si="16"/>
        <v>0</v>
      </c>
      <c r="X79" s="73"/>
      <c r="Y79" s="74">
        <f t="shared" si="20"/>
        <v>0</v>
      </c>
      <c r="Z79" s="73"/>
      <c r="AA79" s="74">
        <f t="shared" si="26"/>
        <v>0</v>
      </c>
      <c r="AB79" s="82">
        <f t="shared" si="21"/>
        <v>0</v>
      </c>
      <c r="AC79" s="74"/>
      <c r="AD79" s="145">
        <f t="shared" si="27"/>
        <v>0</v>
      </c>
      <c r="AE79" s="139"/>
    </row>
    <row r="80" spans="1:31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8"/>
        <v>0</v>
      </c>
      <c r="F80" s="73"/>
      <c r="G80" s="74">
        <f t="shared" si="29"/>
        <v>0</v>
      </c>
      <c r="H80" s="73"/>
      <c r="I80" s="74">
        <f t="shared" si="19"/>
        <v>0</v>
      </c>
      <c r="J80" s="166"/>
      <c r="K80" s="111">
        <f t="shared" si="22"/>
        <v>0</v>
      </c>
      <c r="L80" s="73"/>
      <c r="M80" s="74">
        <f t="shared" si="23"/>
        <v>0</v>
      </c>
      <c r="N80" s="166"/>
      <c r="O80" s="111">
        <f t="shared" si="17"/>
        <v>0</v>
      </c>
      <c r="P80" s="73"/>
      <c r="Q80" s="74">
        <f t="shared" si="18"/>
        <v>0</v>
      </c>
      <c r="R80" s="166"/>
      <c r="S80" s="111">
        <f t="shared" si="24"/>
        <v>0</v>
      </c>
      <c r="T80" s="73"/>
      <c r="U80" s="74">
        <f t="shared" si="25"/>
        <v>0</v>
      </c>
      <c r="V80" s="73"/>
      <c r="W80" s="74">
        <f t="shared" si="16"/>
        <v>0</v>
      </c>
      <c r="X80" s="73"/>
      <c r="Y80" s="74">
        <f t="shared" si="20"/>
        <v>0</v>
      </c>
      <c r="Z80" s="73"/>
      <c r="AA80" s="74">
        <f t="shared" si="26"/>
        <v>0</v>
      </c>
      <c r="AB80" s="82">
        <f t="shared" si="21"/>
        <v>0</v>
      </c>
      <c r="AC80" s="74"/>
      <c r="AD80" s="145">
        <f t="shared" si="27"/>
        <v>0</v>
      </c>
      <c r="AE80" s="139"/>
    </row>
    <row r="81" spans="1:31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20">
        <f t="shared" si="28"/>
        <v>0</v>
      </c>
      <c r="F81" s="99"/>
      <c r="G81" s="74">
        <f t="shared" si="29"/>
        <v>0</v>
      </c>
      <c r="H81" s="99"/>
      <c r="I81" s="152">
        <f t="shared" si="19"/>
        <v>0</v>
      </c>
      <c r="J81" s="173"/>
      <c r="K81" s="154">
        <f t="shared" si="22"/>
        <v>0</v>
      </c>
      <c r="L81" s="99"/>
      <c r="M81" s="152">
        <f t="shared" si="23"/>
        <v>0</v>
      </c>
      <c r="N81" s="173"/>
      <c r="O81" s="154">
        <f t="shared" si="17"/>
        <v>0</v>
      </c>
      <c r="P81" s="99"/>
      <c r="Q81" s="152">
        <f t="shared" si="18"/>
        <v>0</v>
      </c>
      <c r="R81" s="173"/>
      <c r="S81" s="154">
        <f t="shared" si="24"/>
        <v>0</v>
      </c>
      <c r="T81" s="99"/>
      <c r="U81" s="152">
        <f t="shared" si="25"/>
        <v>0</v>
      </c>
      <c r="V81" s="99"/>
      <c r="W81" s="152">
        <f t="shared" si="16"/>
        <v>0</v>
      </c>
      <c r="X81" s="99"/>
      <c r="Y81" s="152">
        <f t="shared" si="20"/>
        <v>0</v>
      </c>
      <c r="Z81" s="99"/>
      <c r="AA81" s="152">
        <f t="shared" si="26"/>
        <v>0</v>
      </c>
      <c r="AB81" s="156">
        <f t="shared" si="21"/>
        <v>0</v>
      </c>
      <c r="AC81" s="152"/>
      <c r="AD81" s="145">
        <f t="shared" si="27"/>
        <v>0</v>
      </c>
      <c r="AE81" s="174"/>
    </row>
    <row r="82" spans="1:31" s="62" customFormat="1" ht="15" customHeight="1" x14ac:dyDescent="0.2">
      <c r="A82" s="85"/>
      <c r="C82" s="63" t="s">
        <v>154</v>
      </c>
      <c r="D82" s="57"/>
      <c r="E82" s="20">
        <f t="shared" ref="E82" si="30">SUM(H82+J82+L82+N82+P82+R82+T82+V82+X82)</f>
        <v>186.75</v>
      </c>
      <c r="F82" s="142">
        <f>SUM(F13:F81)</f>
        <v>8</v>
      </c>
      <c r="G82" s="141"/>
      <c r="H82" s="75">
        <f>SUM(H13:H81)</f>
        <v>0</v>
      </c>
      <c r="I82" s="76"/>
      <c r="J82" s="92">
        <f>SUM(J13:J81)</f>
        <v>10.25</v>
      </c>
      <c r="K82" s="92"/>
      <c r="L82" s="75">
        <f>SUM(L13:L81)</f>
        <v>0</v>
      </c>
      <c r="M82" s="76"/>
      <c r="N82" s="92">
        <f>SUM(N13:N81)</f>
        <v>51.75</v>
      </c>
      <c r="O82" s="92"/>
      <c r="P82" s="75">
        <f>SUM(P13:P81)</f>
        <v>0</v>
      </c>
      <c r="Q82" s="76"/>
      <c r="R82" s="92">
        <f>SUM(R13:R81)</f>
        <v>124.75</v>
      </c>
      <c r="S82" s="92"/>
      <c r="T82" s="75">
        <f>SUM(T13:T81)</f>
        <v>0</v>
      </c>
      <c r="U82" s="76"/>
      <c r="V82" s="75">
        <f>SUM(V13:V81)</f>
        <v>0</v>
      </c>
      <c r="W82" s="76"/>
      <c r="X82" s="75">
        <f>SUM(X13:X81)</f>
        <v>0</v>
      </c>
      <c r="Y82" s="76"/>
      <c r="Z82" s="92"/>
      <c r="AA82" s="76">
        <f t="shared" si="26"/>
        <v>0</v>
      </c>
      <c r="AB82" s="76"/>
      <c r="AC82" s="138"/>
      <c r="AD82" s="146">
        <f t="shared" ref="AD82:AD85" si="31">SUM(AB82+AC82)</f>
        <v>0</v>
      </c>
      <c r="AE82" s="140"/>
    </row>
    <row r="83" spans="1:31" ht="4.5" customHeight="1" x14ac:dyDescent="0.2">
      <c r="A83" s="86"/>
      <c r="B83" s="40"/>
      <c r="C83" s="68"/>
      <c r="D83" s="69"/>
      <c r="E83" s="69"/>
      <c r="F83" s="69"/>
      <c r="G83" s="69"/>
      <c r="H83" s="77"/>
      <c r="I83" s="78"/>
      <c r="J83" s="69"/>
      <c r="K83" s="69"/>
      <c r="L83" s="77"/>
      <c r="M83" s="78"/>
      <c r="N83" s="69"/>
      <c r="O83" s="69"/>
      <c r="P83" s="77"/>
      <c r="Q83" s="78"/>
      <c r="R83" s="69"/>
      <c r="S83" s="69"/>
      <c r="T83" s="77"/>
      <c r="U83" s="78"/>
      <c r="V83" s="77"/>
      <c r="W83" s="78"/>
      <c r="X83" s="77"/>
      <c r="Y83" s="78"/>
      <c r="Z83" s="69"/>
      <c r="AA83" s="69"/>
      <c r="AB83" s="69"/>
      <c r="AC83" s="69"/>
      <c r="AD83" s="78"/>
    </row>
    <row r="84" spans="1:31" ht="15" customHeight="1" x14ac:dyDescent="0.2">
      <c r="A84" s="65"/>
      <c r="B84" s="65"/>
      <c r="C84" s="66" t="s">
        <v>155</v>
      </c>
      <c r="D84" s="67"/>
      <c r="E84" s="19"/>
      <c r="F84" s="143"/>
      <c r="G84" s="144">
        <f ca="1">SUM(G13:G83)</f>
        <v>1120</v>
      </c>
      <c r="H84" s="79"/>
      <c r="I84" s="80">
        <f ca="1">SUM(I13:I83)</f>
        <v>0</v>
      </c>
      <c r="J84" s="93"/>
      <c r="K84" s="93">
        <f ca="1">SUM(K12:K83)</f>
        <v>1137.5</v>
      </c>
      <c r="L84" s="79"/>
      <c r="M84" s="80">
        <f ca="1">SUM(M13:M83)</f>
        <v>0</v>
      </c>
      <c r="N84" s="93"/>
      <c r="O84" s="93">
        <f ca="1">SUM(O12:O83)</f>
        <v>6025</v>
      </c>
      <c r="P84" s="79"/>
      <c r="Q84" s="80">
        <f ca="1">SUM(Q13:Q83)</f>
        <v>0</v>
      </c>
      <c r="R84" s="93"/>
      <c r="S84" s="93">
        <f ca="1">SUM(S12:S83)</f>
        <v>14889.5</v>
      </c>
      <c r="T84" s="79"/>
      <c r="U84" s="80">
        <f ca="1">SUM(U13:U83)</f>
        <v>0</v>
      </c>
      <c r="V84" s="79"/>
      <c r="W84" s="80">
        <f ca="1">SUM(W13:W83)</f>
        <v>0</v>
      </c>
      <c r="X84" s="79"/>
      <c r="Y84" s="80">
        <f ca="1">SUM(Y13:Y83)</f>
        <v>0</v>
      </c>
      <c r="Z84" s="93"/>
      <c r="AA84" s="80">
        <f ca="1">SUM(AA13:AA83)</f>
        <v>0</v>
      </c>
      <c r="AB84" s="80">
        <f ca="1">SUM(G84+I84+K84+M84+O84+Q84+S84+U84+W84+Y84+AA84)</f>
        <v>23172</v>
      </c>
      <c r="AC84" s="135"/>
      <c r="AD84" s="147"/>
    </row>
    <row r="85" spans="1:31" x14ac:dyDescent="0.2">
      <c r="C85" s="41" t="s">
        <v>24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2">
        <f ca="1">SUM(AB13:AB81)</f>
        <v>23172</v>
      </c>
      <c r="AC85" s="3">
        <f>SUBTOTAL(9,AC13:AC83)</f>
        <v>0</v>
      </c>
      <c r="AD85" s="134">
        <f t="shared" ca="1" si="31"/>
        <v>23172</v>
      </c>
    </row>
    <row r="86" spans="1:31" x14ac:dyDescent="0.2">
      <c r="C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31" x14ac:dyDescent="0.2">
      <c r="A87" s="101"/>
      <c r="AB87" s="19"/>
    </row>
    <row r="96" spans="1:31" x14ac:dyDescent="0.2">
      <c r="AB96" s="21">
        <f>SUM(AB94-AB93)</f>
        <v>0</v>
      </c>
      <c r="AC96">
        <f>SUM(AC94-AC93)</f>
        <v>0</v>
      </c>
    </row>
  </sheetData>
  <autoFilter ref="A12:AB84"/>
  <mergeCells count="13">
    <mergeCell ref="L10:M10"/>
    <mergeCell ref="B6:D6"/>
    <mergeCell ref="B8:D8"/>
    <mergeCell ref="F10:G10"/>
    <mergeCell ref="H10:I10"/>
    <mergeCell ref="J10:K10"/>
    <mergeCell ref="Z10:AA10"/>
    <mergeCell ref="N10:O10"/>
    <mergeCell ref="P10:Q10"/>
    <mergeCell ref="R10:S10"/>
    <mergeCell ref="T10:U10"/>
    <mergeCell ref="V10:W10"/>
    <mergeCell ref="X10:Y10"/>
  </mergeCells>
  <dataValidations count="3">
    <dataValidation type="list" allowBlank="1" showInputMessage="1" showErrorMessage="1" sqref="A13:A84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4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97"/>
  <sheetViews>
    <sheetView view="pageBreakPreview" topLeftCell="A13" zoomScale="110" zoomScaleNormal="110" zoomScaleSheetLayoutView="110" workbookViewId="0">
      <pane xSplit="1" topLeftCell="J1" activePane="topRight" state="frozen"/>
      <selection pane="topRight" activeCell="P88" sqref="P8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98" t="s">
        <v>283</v>
      </c>
    </row>
    <row r="3" spans="1:30" s="15" customFormat="1" ht="14.25" x14ac:dyDescent="0.2">
      <c r="A3" s="97"/>
    </row>
    <row r="4" spans="1:30" s="15" customFormat="1" ht="15" x14ac:dyDescent="0.25">
      <c r="A4" s="98" t="s">
        <v>158</v>
      </c>
      <c r="B4" s="183" t="str">
        <f>IF(Vertragsdaten!B6="","",Vertragsdaten!B6)</f>
        <v>EP SIEP</v>
      </c>
      <c r="C4" s="183"/>
      <c r="D4" s="18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98"/>
      <c r="B5" s="89"/>
      <c r="C5" s="89"/>
      <c r="D5" s="89"/>
    </row>
    <row r="6" spans="1:30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3"/>
      <c r="AC6" s="83"/>
    </row>
    <row r="7" spans="1:30" s="15" customFormat="1" ht="15" customHeight="1" x14ac:dyDescent="0.25">
      <c r="A7" s="98"/>
      <c r="AB7" s="64"/>
      <c r="AC7" s="64"/>
    </row>
    <row r="8" spans="1:30" s="8" customFormat="1" ht="15" x14ac:dyDescent="0.25">
      <c r="A8" s="98" t="s">
        <v>160</v>
      </c>
      <c r="B8" s="200">
        <v>42767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3"/>
      <c r="AC8" s="83"/>
    </row>
    <row r="9" spans="1:30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204" t="s">
        <v>306</v>
      </c>
      <c r="AA10" s="205"/>
      <c r="AB10" s="129"/>
      <c r="AC10" s="131" t="s">
        <v>281</v>
      </c>
      <c r="AD10" s="184" t="s">
        <v>282</v>
      </c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 s="65"/>
      <c r="AA11" s="65"/>
      <c r="AB11"/>
      <c r="AC11" s="1"/>
      <c r="AD11" s="132"/>
    </row>
    <row r="12" spans="1:30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75" t="s">
        <v>22</v>
      </c>
      <c r="AA12" s="175" t="s">
        <v>156</v>
      </c>
      <c r="AB12" s="128" t="s">
        <v>153</v>
      </c>
      <c r="AC12" s="130" t="s">
        <v>286</v>
      </c>
      <c r="AD12" s="133"/>
    </row>
    <row r="13" spans="1:30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SUM(F13++H13+J13+L13+N13+P13+R13+T13+V13+X13+Z13)</f>
        <v>15.5</v>
      </c>
      <c r="F13" s="73">
        <v>14</v>
      </c>
      <c r="G13" s="74">
        <f ca="1">IF(D13="",0,D13*F13)</f>
        <v>1960</v>
      </c>
      <c r="H13" s="73"/>
      <c r="I13" s="74">
        <f t="shared" ref="I13:I76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/>
      <c r="O13" s="111">
        <f t="shared" ref="O13:Q74" ca="1" si="2">IF($D13="",0,$D13*N13)</f>
        <v>0</v>
      </c>
      <c r="P13" s="99"/>
      <c r="Q13" s="74">
        <f t="shared" ca="1" si="2"/>
        <v>0</v>
      </c>
      <c r="R13" s="73">
        <v>1.5</v>
      </c>
      <c r="S13" s="111">
        <f ca="1">IF($D13="",0,$D13*R13)</f>
        <v>210</v>
      </c>
      <c r="T13" s="73"/>
      <c r="U13" s="74">
        <f t="shared" ref="U13:U40" ca="1" si="3">IF(D13="",0,D13*T13)</f>
        <v>0</v>
      </c>
      <c r="V13" s="73"/>
      <c r="W13" s="74">
        <f t="shared" ref="W13:W40" ca="1" si="4">IF(D13="",0,D13*V13)</f>
        <v>0</v>
      </c>
      <c r="X13" s="73"/>
      <c r="Y13" s="74">
        <f t="shared" ref="Y13:Y76" ca="1" si="5">IF(D13="",0,D13*X13)</f>
        <v>0</v>
      </c>
      <c r="Z13" s="73">
        <v>0</v>
      </c>
      <c r="AA13" s="74">
        <f ca="1">IF(D13="",0,D13*Z13)</f>
        <v>0</v>
      </c>
      <c r="AB13" s="82">
        <f t="shared" ref="AB13:AB76" ca="1" si="6">IF(D13="",0,D13*E13)</f>
        <v>2170</v>
      </c>
      <c r="AC13" s="74"/>
      <c r="AD13" s="136">
        <f ca="1">SUM(AB13+AC13)</f>
        <v>2170</v>
      </c>
    </row>
    <row r="14" spans="1:30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>SUM(F14++H14+J14+L14+N14+P14+R14+T14+V14+X14+Z14)</f>
        <v>0</v>
      </c>
      <c r="F14" s="73"/>
      <c r="G14" s="74">
        <f ca="1">IF(D14="",0,D14*F14)</f>
        <v>0</v>
      </c>
      <c r="H14" s="73"/>
      <c r="I14" s="74">
        <f t="shared" ca="1" si="1"/>
        <v>0</v>
      </c>
      <c r="J14" s="73"/>
      <c r="K14" s="111">
        <f t="shared" ref="K14:K77" ca="1" si="7">IF($D14="",0,$D14*J14)</f>
        <v>0</v>
      </c>
      <c r="L14" s="73"/>
      <c r="M14" s="74">
        <f t="shared" ref="M14:M77" ca="1" si="8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9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73"/>
      <c r="AA14" s="74">
        <f t="shared" ref="AA14:AA77" ca="1" si="10">IF(D14="",0,D14*Z14)</f>
        <v>0</v>
      </c>
      <c r="AB14" s="82">
        <f t="shared" ca="1" si="6"/>
        <v>0</v>
      </c>
      <c r="AC14" s="74"/>
      <c r="AD14" s="137">
        <f t="shared" ref="AD14:AD77" ca="1" si="11">SUM(AB14+AC14)</f>
        <v>0</v>
      </c>
    </row>
    <row r="15" spans="1:30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ref="E15:E78" si="12">SUM(F15++H15+J15+L15+N15+P15+R15+T15+V15+X15+Z15)</f>
        <v>7.75</v>
      </c>
      <c r="F15" s="73"/>
      <c r="G15" s="74">
        <f t="shared" ref="G15:G78" ca="1" si="13">IF(D15="",0,D15*F15)</f>
        <v>0</v>
      </c>
      <c r="H15" s="73"/>
      <c r="I15" s="74">
        <f t="shared" ca="1" si="1"/>
        <v>0</v>
      </c>
      <c r="J15" s="73">
        <v>7.75</v>
      </c>
      <c r="K15" s="111">
        <f t="shared" ca="1" si="7"/>
        <v>914.5</v>
      </c>
      <c r="L15" s="73"/>
      <c r="M15" s="74">
        <f t="shared" ca="1" si="8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9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73"/>
      <c r="AA15" s="74">
        <f t="shared" ca="1" si="10"/>
        <v>0</v>
      </c>
      <c r="AB15" s="82">
        <f t="shared" ca="1" si="6"/>
        <v>914.5</v>
      </c>
      <c r="AC15" s="74"/>
      <c r="AD15" s="137">
        <f t="shared" ca="1" si="11"/>
        <v>914.5</v>
      </c>
    </row>
    <row r="16" spans="1:30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2"/>
        <v>0</v>
      </c>
      <c r="F16" s="73"/>
      <c r="G16" s="74">
        <f t="shared" ca="1" si="13"/>
        <v>0</v>
      </c>
      <c r="H16" s="73"/>
      <c r="I16" s="74">
        <f t="shared" ca="1" si="1"/>
        <v>0</v>
      </c>
      <c r="J16" s="73"/>
      <c r="K16" s="111">
        <f t="shared" ca="1" si="7"/>
        <v>0</v>
      </c>
      <c r="L16" s="73"/>
      <c r="M16" s="74">
        <f t="shared" ca="1" si="8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9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73"/>
      <c r="AA16" s="74">
        <f t="shared" ca="1" si="10"/>
        <v>0</v>
      </c>
      <c r="AB16" s="82">
        <f t="shared" ca="1" si="6"/>
        <v>0</v>
      </c>
      <c r="AC16" s="74"/>
      <c r="AD16" s="137">
        <f t="shared" ca="1" si="11"/>
        <v>0</v>
      </c>
    </row>
    <row r="17" spans="1:30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12"/>
        <v>0</v>
      </c>
      <c r="F17" s="73"/>
      <c r="G17" s="74">
        <f t="shared" si="13"/>
        <v>0</v>
      </c>
      <c r="H17" s="73"/>
      <c r="I17" s="74">
        <f t="shared" si="1"/>
        <v>0</v>
      </c>
      <c r="J17" s="73"/>
      <c r="K17" s="111">
        <f t="shared" si="7"/>
        <v>0</v>
      </c>
      <c r="L17" s="73"/>
      <c r="M17" s="74">
        <f t="shared" si="8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9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73"/>
      <c r="AA17" s="74">
        <f t="shared" si="10"/>
        <v>0</v>
      </c>
      <c r="AB17" s="82">
        <f t="shared" si="6"/>
        <v>0</v>
      </c>
      <c r="AC17" s="74"/>
      <c r="AD17" s="137">
        <f t="shared" si="11"/>
        <v>0</v>
      </c>
    </row>
    <row r="18" spans="1:30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2"/>
        <v>0</v>
      </c>
      <c r="F18" s="73"/>
      <c r="G18" s="74">
        <f t="shared" ca="1" si="13"/>
        <v>0</v>
      </c>
      <c r="H18" s="73"/>
      <c r="I18" s="74">
        <f t="shared" ca="1" si="1"/>
        <v>0</v>
      </c>
      <c r="J18" s="73"/>
      <c r="K18" s="111">
        <f t="shared" ca="1" si="7"/>
        <v>0</v>
      </c>
      <c r="L18" s="73"/>
      <c r="M18" s="74">
        <f t="shared" ca="1" si="8"/>
        <v>0</v>
      </c>
      <c r="N18" s="73"/>
      <c r="O18" s="111">
        <f t="shared" ca="1" si="2"/>
        <v>0</v>
      </c>
      <c r="P18" s="99"/>
      <c r="Q18" s="74">
        <f t="shared" ca="1" si="2"/>
        <v>0</v>
      </c>
      <c r="R18" s="73"/>
      <c r="S18" s="111">
        <f t="shared" ca="1" si="9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73"/>
      <c r="AA18" s="74">
        <f t="shared" ca="1" si="10"/>
        <v>0</v>
      </c>
      <c r="AB18" s="82">
        <f t="shared" ca="1" si="6"/>
        <v>0</v>
      </c>
      <c r="AC18" s="74"/>
      <c r="AD18" s="137">
        <f t="shared" ca="1" si="11"/>
        <v>0</v>
      </c>
    </row>
    <row r="19" spans="1:30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2"/>
        <v>0</v>
      </c>
      <c r="F19" s="73"/>
      <c r="G19" s="74">
        <f t="shared" ca="1" si="13"/>
        <v>0</v>
      </c>
      <c r="H19" s="73"/>
      <c r="I19" s="74">
        <f t="shared" ca="1" si="1"/>
        <v>0</v>
      </c>
      <c r="J19" s="73"/>
      <c r="K19" s="111">
        <f t="shared" ca="1" si="7"/>
        <v>0</v>
      </c>
      <c r="L19" s="73"/>
      <c r="M19" s="74">
        <f t="shared" ca="1" si="8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9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73"/>
      <c r="AA19" s="74">
        <f t="shared" ca="1" si="10"/>
        <v>0</v>
      </c>
      <c r="AB19" s="82">
        <f t="shared" ca="1" si="6"/>
        <v>0</v>
      </c>
      <c r="AC19" s="74"/>
      <c r="AD19" s="137">
        <f t="shared" ca="1" si="11"/>
        <v>0</v>
      </c>
    </row>
    <row r="20" spans="1:30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2"/>
        <v>0</v>
      </c>
      <c r="F20" s="73"/>
      <c r="G20" s="74">
        <f t="shared" ca="1" si="13"/>
        <v>0</v>
      </c>
      <c r="H20" s="73"/>
      <c r="I20" s="74">
        <f t="shared" ca="1" si="1"/>
        <v>0</v>
      </c>
      <c r="J20" s="73"/>
      <c r="K20" s="111">
        <f t="shared" ca="1" si="7"/>
        <v>0</v>
      </c>
      <c r="L20" s="73"/>
      <c r="M20" s="74">
        <f t="shared" ca="1" si="8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9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73"/>
      <c r="AA20" s="74">
        <f t="shared" ca="1" si="10"/>
        <v>0</v>
      </c>
      <c r="AB20" s="82">
        <f t="shared" ca="1" si="6"/>
        <v>0</v>
      </c>
      <c r="AC20" s="74"/>
      <c r="AD20" s="137">
        <f t="shared" ca="1" si="11"/>
        <v>0</v>
      </c>
    </row>
    <row r="21" spans="1:30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2"/>
        <v>0</v>
      </c>
      <c r="F21" s="73"/>
      <c r="G21" s="74">
        <f t="shared" ca="1" si="13"/>
        <v>0</v>
      </c>
      <c r="H21" s="73"/>
      <c r="I21" s="74">
        <f t="shared" ca="1" si="1"/>
        <v>0</v>
      </c>
      <c r="J21" s="73"/>
      <c r="K21" s="111">
        <f t="shared" ca="1" si="7"/>
        <v>0</v>
      </c>
      <c r="L21" s="73"/>
      <c r="M21" s="74">
        <f t="shared" ca="1" si="8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9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73"/>
      <c r="AA21" s="74">
        <f t="shared" ca="1" si="10"/>
        <v>0</v>
      </c>
      <c r="AB21" s="82">
        <f t="shared" ca="1" si="6"/>
        <v>0</v>
      </c>
      <c r="AC21" s="74"/>
      <c r="AD21" s="137">
        <f t="shared" ca="1" si="11"/>
        <v>0</v>
      </c>
    </row>
    <row r="22" spans="1:30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2"/>
        <v>0</v>
      </c>
      <c r="F22" s="73"/>
      <c r="G22" s="74">
        <f t="shared" ca="1" si="13"/>
        <v>0</v>
      </c>
      <c r="H22" s="73"/>
      <c r="I22" s="74">
        <f t="shared" ca="1" si="1"/>
        <v>0</v>
      </c>
      <c r="J22" s="73"/>
      <c r="K22" s="111">
        <f t="shared" ca="1" si="7"/>
        <v>0</v>
      </c>
      <c r="L22" s="73"/>
      <c r="M22" s="74">
        <f t="shared" ca="1" si="8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9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73"/>
      <c r="AA22" s="74">
        <f t="shared" ca="1" si="10"/>
        <v>0</v>
      </c>
      <c r="AB22" s="82">
        <f t="shared" ca="1" si="6"/>
        <v>0</v>
      </c>
      <c r="AC22" s="74"/>
      <c r="AD22" s="137">
        <f t="shared" ca="1" si="11"/>
        <v>0</v>
      </c>
    </row>
    <row r="23" spans="1:30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2"/>
        <v>0</v>
      </c>
      <c r="F23" s="73"/>
      <c r="G23" s="74">
        <f t="shared" ca="1" si="13"/>
        <v>0</v>
      </c>
      <c r="H23" s="73"/>
      <c r="I23" s="74">
        <f t="shared" ca="1" si="1"/>
        <v>0</v>
      </c>
      <c r="J23" s="73"/>
      <c r="K23" s="111">
        <f t="shared" ca="1" si="7"/>
        <v>0</v>
      </c>
      <c r="L23" s="73"/>
      <c r="M23" s="74">
        <f t="shared" ca="1" si="8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9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73"/>
      <c r="AA23" s="74">
        <f t="shared" ca="1" si="10"/>
        <v>0</v>
      </c>
      <c r="AB23" s="82">
        <f t="shared" ca="1" si="6"/>
        <v>0</v>
      </c>
      <c r="AC23" s="74"/>
      <c r="AD23" s="137">
        <f t="shared" ca="1" si="11"/>
        <v>0</v>
      </c>
    </row>
    <row r="24" spans="1:30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2"/>
        <v>21.5</v>
      </c>
      <c r="F24" s="73"/>
      <c r="G24" s="74">
        <f t="shared" ca="1" si="13"/>
        <v>0</v>
      </c>
      <c r="H24" s="73"/>
      <c r="I24" s="74">
        <f t="shared" ca="1" si="1"/>
        <v>0</v>
      </c>
      <c r="J24" s="73"/>
      <c r="K24" s="111">
        <f t="shared" ca="1" si="7"/>
        <v>0</v>
      </c>
      <c r="L24" s="73"/>
      <c r="M24" s="74">
        <f t="shared" ca="1" si="8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21.5</v>
      </c>
      <c r="S24" s="111">
        <f t="shared" ca="1" si="9"/>
        <v>3010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73"/>
      <c r="AA24" s="74">
        <f t="shared" ca="1" si="10"/>
        <v>0</v>
      </c>
      <c r="AB24" s="82">
        <f t="shared" ca="1" si="6"/>
        <v>3010</v>
      </c>
      <c r="AC24" s="74"/>
      <c r="AD24" s="137">
        <f t="shared" ca="1" si="11"/>
        <v>3010</v>
      </c>
    </row>
    <row r="25" spans="1:30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2"/>
        <v>98.5</v>
      </c>
      <c r="F25" s="73"/>
      <c r="G25" s="74">
        <f t="shared" ca="1" si="13"/>
        <v>0</v>
      </c>
      <c r="H25" s="73"/>
      <c r="I25" s="74">
        <f t="shared" ca="1" si="1"/>
        <v>0</v>
      </c>
      <c r="J25" s="73"/>
      <c r="K25" s="111">
        <f t="shared" ca="1" si="7"/>
        <v>0</v>
      </c>
      <c r="L25" s="73"/>
      <c r="M25" s="74">
        <f t="shared" ca="1" si="8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98.5</v>
      </c>
      <c r="S25" s="111">
        <f t="shared" ca="1" si="9"/>
        <v>11623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73"/>
      <c r="AA25" s="74">
        <f t="shared" ca="1" si="10"/>
        <v>0</v>
      </c>
      <c r="AB25" s="82">
        <f t="shared" ca="1" si="6"/>
        <v>11623</v>
      </c>
      <c r="AC25" s="74"/>
      <c r="AD25" s="137">
        <f t="shared" ca="1" si="11"/>
        <v>11623</v>
      </c>
    </row>
    <row r="26" spans="1:30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2"/>
        <v>0</v>
      </c>
      <c r="F26" s="73"/>
      <c r="G26" s="74">
        <f t="shared" ca="1" si="13"/>
        <v>0</v>
      </c>
      <c r="H26" s="73"/>
      <c r="I26" s="74">
        <f t="shared" ca="1" si="1"/>
        <v>0</v>
      </c>
      <c r="J26" s="73"/>
      <c r="K26" s="111">
        <f t="shared" ca="1" si="7"/>
        <v>0</v>
      </c>
      <c r="L26" s="73"/>
      <c r="M26" s="74">
        <f t="shared" ca="1" si="8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9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73"/>
      <c r="AA26" s="74">
        <f t="shared" ca="1" si="10"/>
        <v>0</v>
      </c>
      <c r="AB26" s="82">
        <f t="shared" ca="1" si="6"/>
        <v>0</v>
      </c>
      <c r="AC26" s="74"/>
      <c r="AD26" s="137">
        <f t="shared" ca="1" si="11"/>
        <v>0</v>
      </c>
    </row>
    <row r="27" spans="1:30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12"/>
        <v>0</v>
      </c>
      <c r="F27" s="73"/>
      <c r="G27" s="74">
        <f t="shared" ca="1" si="13"/>
        <v>0</v>
      </c>
      <c r="H27" s="73"/>
      <c r="I27" s="74">
        <f t="shared" ca="1" si="1"/>
        <v>0</v>
      </c>
      <c r="J27" s="73"/>
      <c r="K27" s="111">
        <f t="shared" ca="1" si="7"/>
        <v>0</v>
      </c>
      <c r="L27" s="73"/>
      <c r="M27" s="74">
        <f t="shared" ca="1" si="8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9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73"/>
      <c r="AA27" s="74">
        <f t="shared" ca="1" si="10"/>
        <v>0</v>
      </c>
      <c r="AB27" s="82">
        <f t="shared" ca="1" si="6"/>
        <v>0</v>
      </c>
      <c r="AC27" s="74"/>
      <c r="AD27" s="137">
        <f t="shared" ca="1" si="11"/>
        <v>0</v>
      </c>
    </row>
    <row r="28" spans="1:30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12"/>
        <v>0</v>
      </c>
      <c r="F28" s="73"/>
      <c r="G28" s="74">
        <f t="shared" ca="1" si="13"/>
        <v>0</v>
      </c>
      <c r="H28" s="73"/>
      <c r="I28" s="74">
        <f t="shared" ca="1" si="1"/>
        <v>0</v>
      </c>
      <c r="J28" s="73"/>
      <c r="K28" s="111">
        <f t="shared" ca="1" si="7"/>
        <v>0</v>
      </c>
      <c r="L28" s="73"/>
      <c r="M28" s="74">
        <f t="shared" ca="1" si="8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9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73"/>
      <c r="AA28" s="74">
        <f t="shared" ca="1" si="10"/>
        <v>0</v>
      </c>
      <c r="AB28" s="82">
        <f t="shared" ca="1" si="6"/>
        <v>0</v>
      </c>
      <c r="AC28" s="74"/>
      <c r="AD28" s="137">
        <f t="shared" ca="1" si="11"/>
        <v>0</v>
      </c>
    </row>
    <row r="29" spans="1:30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12"/>
        <v>0</v>
      </c>
      <c r="F29" s="73"/>
      <c r="G29" s="74">
        <f t="shared" ca="1" si="13"/>
        <v>0</v>
      </c>
      <c r="H29" s="73"/>
      <c r="I29" s="74">
        <f t="shared" ca="1" si="1"/>
        <v>0</v>
      </c>
      <c r="J29" s="73"/>
      <c r="K29" s="111">
        <f t="shared" ca="1" si="7"/>
        <v>0</v>
      </c>
      <c r="L29" s="73"/>
      <c r="M29" s="74">
        <f t="shared" ca="1" si="8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9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73"/>
      <c r="AA29" s="74">
        <f t="shared" ca="1" si="10"/>
        <v>0</v>
      </c>
      <c r="AB29" s="82">
        <f t="shared" ca="1" si="6"/>
        <v>0</v>
      </c>
      <c r="AC29" s="74"/>
      <c r="AD29" s="137">
        <f t="shared" ca="1" si="11"/>
        <v>0</v>
      </c>
    </row>
    <row r="30" spans="1:30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12"/>
        <v>0</v>
      </c>
      <c r="F30" s="73"/>
      <c r="G30" s="74">
        <f t="shared" ca="1" si="13"/>
        <v>0</v>
      </c>
      <c r="H30" s="73"/>
      <c r="I30" s="74">
        <f t="shared" ca="1" si="1"/>
        <v>0</v>
      </c>
      <c r="J30" s="73"/>
      <c r="K30" s="111">
        <f t="shared" ca="1" si="7"/>
        <v>0</v>
      </c>
      <c r="L30" s="73"/>
      <c r="M30" s="74">
        <f t="shared" ca="1" si="8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9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73"/>
      <c r="AA30" s="74">
        <f t="shared" ca="1" si="10"/>
        <v>0</v>
      </c>
      <c r="AB30" s="82">
        <f t="shared" ca="1" si="6"/>
        <v>0</v>
      </c>
      <c r="AC30" s="74"/>
      <c r="AD30" s="137">
        <f t="shared" ca="1" si="11"/>
        <v>0</v>
      </c>
    </row>
    <row r="31" spans="1:30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12"/>
        <v>0</v>
      </c>
      <c r="F31" s="73"/>
      <c r="G31" s="74">
        <f t="shared" ca="1" si="13"/>
        <v>0</v>
      </c>
      <c r="H31" s="73"/>
      <c r="I31" s="74">
        <f t="shared" ca="1" si="1"/>
        <v>0</v>
      </c>
      <c r="J31" s="73"/>
      <c r="K31" s="111">
        <f t="shared" ca="1" si="7"/>
        <v>0</v>
      </c>
      <c r="L31" s="73"/>
      <c r="M31" s="74">
        <f t="shared" ca="1" si="8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9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73"/>
      <c r="AA31" s="74">
        <f t="shared" ca="1" si="10"/>
        <v>0</v>
      </c>
      <c r="AB31" s="82">
        <f t="shared" ca="1" si="6"/>
        <v>0</v>
      </c>
      <c r="AC31" s="74"/>
      <c r="AD31" s="137">
        <f t="shared" ca="1" si="11"/>
        <v>0</v>
      </c>
    </row>
    <row r="32" spans="1:30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12"/>
        <v>3.5</v>
      </c>
      <c r="F32" s="73"/>
      <c r="G32" s="74">
        <f t="shared" ca="1" si="13"/>
        <v>0</v>
      </c>
      <c r="H32" s="73"/>
      <c r="I32" s="74">
        <f t="shared" ca="1" si="1"/>
        <v>0</v>
      </c>
      <c r="J32" s="73"/>
      <c r="K32" s="111">
        <f t="shared" ca="1" si="7"/>
        <v>0</v>
      </c>
      <c r="L32" s="73"/>
      <c r="M32" s="74">
        <f t="shared" ca="1" si="8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9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73">
        <v>3.5</v>
      </c>
      <c r="AA32" s="74">
        <f t="shared" ca="1" si="10"/>
        <v>490</v>
      </c>
      <c r="AB32" s="82">
        <f t="shared" ca="1" si="6"/>
        <v>490</v>
      </c>
      <c r="AC32" s="74"/>
      <c r="AD32" s="137">
        <f t="shared" ca="1" si="11"/>
        <v>490</v>
      </c>
    </row>
    <row r="33" spans="1:30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12"/>
        <v>0</v>
      </c>
      <c r="F33" s="73"/>
      <c r="G33" s="74">
        <f t="shared" ca="1" si="13"/>
        <v>0</v>
      </c>
      <c r="H33" s="73"/>
      <c r="I33" s="74">
        <f t="shared" ca="1" si="1"/>
        <v>0</v>
      </c>
      <c r="J33" s="73"/>
      <c r="K33" s="111">
        <f t="shared" ca="1" si="7"/>
        <v>0</v>
      </c>
      <c r="L33" s="73"/>
      <c r="M33" s="74">
        <f t="shared" ca="1" si="8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9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73"/>
      <c r="AA33" s="74">
        <f t="shared" ca="1" si="10"/>
        <v>0</v>
      </c>
      <c r="AB33" s="82">
        <f t="shared" ca="1" si="6"/>
        <v>0</v>
      </c>
      <c r="AC33" s="74"/>
      <c r="AD33" s="137">
        <f t="shared" ca="1" si="11"/>
        <v>0</v>
      </c>
    </row>
    <row r="34" spans="1:30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12"/>
        <v>16</v>
      </c>
      <c r="F34" s="73"/>
      <c r="G34" s="74">
        <f t="shared" si="13"/>
        <v>0</v>
      </c>
      <c r="H34" s="73"/>
      <c r="I34" s="74">
        <f t="shared" si="1"/>
        <v>0</v>
      </c>
      <c r="J34" s="73"/>
      <c r="K34" s="111">
        <f t="shared" si="7"/>
        <v>0</v>
      </c>
      <c r="L34" s="73">
        <v>5</v>
      </c>
      <c r="M34" s="74">
        <f t="shared" si="8"/>
        <v>500</v>
      </c>
      <c r="N34" s="73">
        <v>11</v>
      </c>
      <c r="O34" s="111">
        <f t="shared" si="2"/>
        <v>1100</v>
      </c>
      <c r="P34" s="99"/>
      <c r="Q34" s="74">
        <f t="shared" si="2"/>
        <v>0</v>
      </c>
      <c r="R34" s="73"/>
      <c r="S34" s="111">
        <f t="shared" si="9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73"/>
      <c r="AA34" s="74">
        <f t="shared" si="10"/>
        <v>0</v>
      </c>
      <c r="AB34" s="82">
        <f t="shared" si="6"/>
        <v>1600</v>
      </c>
      <c r="AC34" s="74"/>
      <c r="AD34" s="137">
        <f t="shared" si="11"/>
        <v>1600</v>
      </c>
    </row>
    <row r="35" spans="1:30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12"/>
        <v>0</v>
      </c>
      <c r="F35" s="73"/>
      <c r="G35" s="74">
        <f t="shared" ca="1" si="13"/>
        <v>0</v>
      </c>
      <c r="H35" s="73"/>
      <c r="I35" s="74">
        <f t="shared" ca="1" si="1"/>
        <v>0</v>
      </c>
      <c r="J35" s="73"/>
      <c r="K35" s="111">
        <f t="shared" ca="1" si="7"/>
        <v>0</v>
      </c>
      <c r="L35" s="73"/>
      <c r="M35" s="74">
        <f t="shared" ca="1" si="8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9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73"/>
      <c r="AA35" s="74">
        <f t="shared" ca="1" si="10"/>
        <v>0</v>
      </c>
      <c r="AB35" s="82">
        <f t="shared" ca="1" si="6"/>
        <v>0</v>
      </c>
      <c r="AC35" s="74"/>
      <c r="AD35" s="137">
        <f t="shared" ca="1" si="11"/>
        <v>0</v>
      </c>
    </row>
    <row r="36" spans="1:30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2"/>
        <v>0</v>
      </c>
      <c r="F36" s="73"/>
      <c r="G36" s="74">
        <f t="shared" ca="1" si="13"/>
        <v>0</v>
      </c>
      <c r="H36" s="73"/>
      <c r="I36" s="74">
        <f t="shared" ca="1" si="1"/>
        <v>0</v>
      </c>
      <c r="J36" s="73"/>
      <c r="K36" s="111">
        <f t="shared" ca="1" si="7"/>
        <v>0</v>
      </c>
      <c r="L36" s="73"/>
      <c r="M36" s="74">
        <f t="shared" ca="1" si="8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9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73"/>
      <c r="AA36" s="74">
        <f t="shared" ca="1" si="10"/>
        <v>0</v>
      </c>
      <c r="AB36" s="82">
        <f t="shared" ca="1" si="6"/>
        <v>0</v>
      </c>
      <c r="AC36" s="74"/>
      <c r="AD36" s="137">
        <f t="shared" ca="1" si="11"/>
        <v>0</v>
      </c>
    </row>
    <row r="37" spans="1:30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12"/>
        <v>0</v>
      </c>
      <c r="F37" s="73"/>
      <c r="G37" s="74">
        <f t="shared" ca="1" si="13"/>
        <v>0</v>
      </c>
      <c r="H37" s="73"/>
      <c r="I37" s="74">
        <f t="shared" ca="1" si="1"/>
        <v>0</v>
      </c>
      <c r="J37" s="73"/>
      <c r="K37" s="111">
        <f t="shared" ca="1" si="7"/>
        <v>0</v>
      </c>
      <c r="L37" s="73"/>
      <c r="M37" s="74">
        <f t="shared" ca="1" si="8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9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73"/>
      <c r="AA37" s="74">
        <f t="shared" ca="1" si="10"/>
        <v>0</v>
      </c>
      <c r="AB37" s="82">
        <f t="shared" ca="1" si="6"/>
        <v>0</v>
      </c>
      <c r="AC37" s="74"/>
      <c r="AD37" s="137">
        <f t="shared" ca="1" si="11"/>
        <v>0</v>
      </c>
    </row>
    <row r="38" spans="1:30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12"/>
        <v>0</v>
      </c>
      <c r="F38" s="73"/>
      <c r="G38" s="74">
        <f t="shared" ca="1" si="13"/>
        <v>0</v>
      </c>
      <c r="H38" s="73"/>
      <c r="I38" s="74">
        <f t="shared" ca="1" si="1"/>
        <v>0</v>
      </c>
      <c r="J38" s="73"/>
      <c r="K38" s="111">
        <f t="shared" ca="1" si="7"/>
        <v>0</v>
      </c>
      <c r="L38" s="73"/>
      <c r="M38" s="74">
        <f t="shared" ca="1" si="8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9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73"/>
      <c r="AA38" s="74">
        <f t="shared" ca="1" si="10"/>
        <v>0</v>
      </c>
      <c r="AB38" s="82">
        <f t="shared" ca="1" si="6"/>
        <v>0</v>
      </c>
      <c r="AC38" s="74"/>
      <c r="AD38" s="137">
        <f t="shared" ca="1" si="11"/>
        <v>0</v>
      </c>
    </row>
    <row r="39" spans="1:30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12"/>
        <v>0</v>
      </c>
      <c r="F39" s="73"/>
      <c r="G39" s="74">
        <f t="shared" ca="1" si="13"/>
        <v>0</v>
      </c>
      <c r="H39" s="73"/>
      <c r="I39" s="74">
        <f t="shared" ca="1" si="1"/>
        <v>0</v>
      </c>
      <c r="J39" s="73"/>
      <c r="K39" s="111">
        <f t="shared" ca="1" si="7"/>
        <v>0</v>
      </c>
      <c r="L39" s="73"/>
      <c r="M39" s="74">
        <f t="shared" ca="1" si="8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9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73"/>
      <c r="AA39" s="74">
        <f t="shared" ca="1" si="10"/>
        <v>0</v>
      </c>
      <c r="AB39" s="82">
        <f t="shared" ca="1" si="6"/>
        <v>0</v>
      </c>
      <c r="AC39" s="74"/>
      <c r="AD39" s="137">
        <f t="shared" ca="1" si="11"/>
        <v>0</v>
      </c>
    </row>
    <row r="40" spans="1:30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12"/>
        <v>0</v>
      </c>
      <c r="F40" s="73"/>
      <c r="G40" s="74">
        <f t="shared" si="13"/>
        <v>0</v>
      </c>
      <c r="H40" s="73"/>
      <c r="I40" s="74">
        <f t="shared" si="1"/>
        <v>0</v>
      </c>
      <c r="J40" s="73"/>
      <c r="K40" s="111">
        <f t="shared" si="7"/>
        <v>0</v>
      </c>
      <c r="L40" s="73"/>
      <c r="M40" s="74">
        <f t="shared" si="8"/>
        <v>0</v>
      </c>
      <c r="N40" s="73"/>
      <c r="O40" s="111">
        <f t="shared" si="2"/>
        <v>0</v>
      </c>
      <c r="P40" s="99"/>
      <c r="Q40" s="74">
        <f t="shared" si="2"/>
        <v>0</v>
      </c>
      <c r="R40" s="73"/>
      <c r="S40" s="111">
        <f t="shared" si="9"/>
        <v>0</v>
      </c>
      <c r="T40" s="73"/>
      <c r="U40" s="74">
        <f t="shared" si="3"/>
        <v>0</v>
      </c>
      <c r="V40" s="73"/>
      <c r="W40" s="74">
        <f t="shared" si="4"/>
        <v>0</v>
      </c>
      <c r="X40" s="73"/>
      <c r="Y40" s="74">
        <f t="shared" si="5"/>
        <v>0</v>
      </c>
      <c r="Z40" s="73"/>
      <c r="AA40" s="74">
        <f t="shared" si="10"/>
        <v>0</v>
      </c>
      <c r="AB40" s="82">
        <f t="shared" si="6"/>
        <v>0</v>
      </c>
      <c r="AC40" s="74"/>
      <c r="AD40" s="137">
        <f t="shared" si="11"/>
        <v>0</v>
      </c>
    </row>
    <row r="41" spans="1:30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12"/>
        <v>0</v>
      </c>
      <c r="F41" s="73"/>
      <c r="G41" s="74">
        <f t="shared" si="13"/>
        <v>0</v>
      </c>
      <c r="H41" s="73"/>
      <c r="I41" s="74">
        <f t="shared" si="1"/>
        <v>0</v>
      </c>
      <c r="J41" s="73"/>
      <c r="K41" s="111">
        <f t="shared" si="7"/>
        <v>0</v>
      </c>
      <c r="L41" s="73"/>
      <c r="M41" s="74">
        <f t="shared" si="8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9"/>
        <v>0</v>
      </c>
      <c r="T41" s="73"/>
      <c r="U41" s="74">
        <v>0</v>
      </c>
      <c r="V41" s="73"/>
      <c r="W41" s="74">
        <v>0</v>
      </c>
      <c r="X41" s="73"/>
      <c r="Y41" s="74">
        <f t="shared" si="5"/>
        <v>0</v>
      </c>
      <c r="Z41" s="73"/>
      <c r="AA41" s="74">
        <f t="shared" si="10"/>
        <v>0</v>
      </c>
      <c r="AB41" s="82">
        <f t="shared" si="6"/>
        <v>0</v>
      </c>
      <c r="AC41" s="74"/>
      <c r="AD41" s="137">
        <f t="shared" si="11"/>
        <v>0</v>
      </c>
    </row>
    <row r="42" spans="1:30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12"/>
        <v>0</v>
      </c>
      <c r="F42" s="73"/>
      <c r="G42" s="74">
        <f t="shared" ca="1" si="13"/>
        <v>0</v>
      </c>
      <c r="H42" s="73"/>
      <c r="I42" s="74">
        <f t="shared" ca="1" si="1"/>
        <v>0</v>
      </c>
      <c r="J42" s="73"/>
      <c r="K42" s="111">
        <f t="shared" ca="1" si="7"/>
        <v>0</v>
      </c>
      <c r="L42" s="73"/>
      <c r="M42" s="74">
        <f t="shared" ca="1" si="8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9"/>
        <v>0</v>
      </c>
      <c r="T42" s="73"/>
      <c r="U42" s="74">
        <f t="shared" ref="U42:U49" ca="1" si="14">IF(D42="",0,D42*T42)</f>
        <v>0</v>
      </c>
      <c r="V42" s="73"/>
      <c r="W42" s="74">
        <f t="shared" ref="W42:W49" ca="1" si="15">IF(D42="",0,D42*V42)</f>
        <v>0</v>
      </c>
      <c r="X42" s="73"/>
      <c r="Y42" s="74">
        <f t="shared" ca="1" si="5"/>
        <v>0</v>
      </c>
      <c r="Z42" s="73"/>
      <c r="AA42" s="74">
        <f t="shared" ca="1" si="10"/>
        <v>0</v>
      </c>
      <c r="AB42" s="82">
        <f t="shared" ca="1" si="6"/>
        <v>0</v>
      </c>
      <c r="AC42" s="74"/>
      <c r="AD42" s="137">
        <f t="shared" ca="1" si="11"/>
        <v>0</v>
      </c>
    </row>
    <row r="43" spans="1:30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12"/>
        <v>0</v>
      </c>
      <c r="F43" s="73"/>
      <c r="G43" s="74">
        <f t="shared" si="13"/>
        <v>0</v>
      </c>
      <c r="H43" s="73"/>
      <c r="I43" s="74">
        <f t="shared" si="1"/>
        <v>0</v>
      </c>
      <c r="J43" s="73"/>
      <c r="K43" s="111">
        <f t="shared" si="7"/>
        <v>0</v>
      </c>
      <c r="L43" s="73"/>
      <c r="M43" s="74">
        <f t="shared" si="8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9"/>
        <v>0</v>
      </c>
      <c r="T43" s="73"/>
      <c r="U43" s="74">
        <f t="shared" si="14"/>
        <v>0</v>
      </c>
      <c r="V43" s="73"/>
      <c r="W43" s="74">
        <f t="shared" si="15"/>
        <v>0</v>
      </c>
      <c r="X43" s="73"/>
      <c r="Y43" s="74">
        <f t="shared" si="5"/>
        <v>0</v>
      </c>
      <c r="Z43" s="73"/>
      <c r="AA43" s="74">
        <f t="shared" si="10"/>
        <v>0</v>
      </c>
      <c r="AB43" s="82">
        <f t="shared" si="6"/>
        <v>0</v>
      </c>
      <c r="AC43" s="74"/>
      <c r="AD43" s="137">
        <f t="shared" si="11"/>
        <v>0</v>
      </c>
    </row>
    <row r="44" spans="1:30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12"/>
        <v>0</v>
      </c>
      <c r="F44" s="73"/>
      <c r="G44" s="74">
        <f t="shared" ca="1" si="13"/>
        <v>0</v>
      </c>
      <c r="H44" s="73"/>
      <c r="I44" s="74">
        <f t="shared" ca="1" si="1"/>
        <v>0</v>
      </c>
      <c r="J44" s="73"/>
      <c r="K44" s="111">
        <f t="shared" ca="1" si="7"/>
        <v>0</v>
      </c>
      <c r="L44" s="73"/>
      <c r="M44" s="74">
        <f t="shared" ca="1" si="8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9"/>
        <v>0</v>
      </c>
      <c r="T44" s="73"/>
      <c r="U44" s="74">
        <f t="shared" ca="1" si="14"/>
        <v>0</v>
      </c>
      <c r="V44" s="73"/>
      <c r="W44" s="74">
        <f t="shared" ca="1" si="15"/>
        <v>0</v>
      </c>
      <c r="X44" s="73"/>
      <c r="Y44" s="74">
        <f t="shared" ca="1" si="5"/>
        <v>0</v>
      </c>
      <c r="Z44" s="73"/>
      <c r="AA44" s="74">
        <f t="shared" ca="1" si="10"/>
        <v>0</v>
      </c>
      <c r="AB44" s="82">
        <f t="shared" ca="1" si="6"/>
        <v>0</v>
      </c>
      <c r="AC44" s="74"/>
      <c r="AD44" s="137">
        <f t="shared" ca="1" si="11"/>
        <v>0</v>
      </c>
    </row>
    <row r="45" spans="1:30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12"/>
        <v>0</v>
      </c>
      <c r="F45" s="73"/>
      <c r="G45" s="74">
        <f t="shared" si="13"/>
        <v>0</v>
      </c>
      <c r="H45" s="73"/>
      <c r="I45" s="74">
        <f t="shared" si="1"/>
        <v>0</v>
      </c>
      <c r="J45" s="73"/>
      <c r="K45" s="111">
        <f t="shared" si="7"/>
        <v>0</v>
      </c>
      <c r="L45" s="73"/>
      <c r="M45" s="74">
        <f t="shared" si="8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9"/>
        <v>0</v>
      </c>
      <c r="T45" s="73"/>
      <c r="U45" s="74">
        <f t="shared" si="14"/>
        <v>0</v>
      </c>
      <c r="V45" s="73"/>
      <c r="W45" s="74">
        <f t="shared" si="15"/>
        <v>0</v>
      </c>
      <c r="X45" s="73"/>
      <c r="Y45" s="74">
        <f t="shared" si="5"/>
        <v>0</v>
      </c>
      <c r="Z45" s="73"/>
      <c r="AA45" s="74">
        <f t="shared" si="10"/>
        <v>0</v>
      </c>
      <c r="AB45" s="82">
        <f t="shared" si="6"/>
        <v>0</v>
      </c>
      <c r="AC45" s="74"/>
      <c r="AD45" s="137">
        <f t="shared" si="11"/>
        <v>0</v>
      </c>
    </row>
    <row r="46" spans="1:30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12"/>
        <v>0</v>
      </c>
      <c r="F46" s="73"/>
      <c r="G46" s="74">
        <f t="shared" si="13"/>
        <v>0</v>
      </c>
      <c r="H46" s="73"/>
      <c r="I46" s="74">
        <f t="shared" si="1"/>
        <v>0</v>
      </c>
      <c r="J46" s="73"/>
      <c r="K46" s="111">
        <f t="shared" si="7"/>
        <v>0</v>
      </c>
      <c r="L46" s="73"/>
      <c r="M46" s="74">
        <f t="shared" si="8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9"/>
        <v>0</v>
      </c>
      <c r="T46" s="73"/>
      <c r="U46" s="74">
        <f t="shared" si="14"/>
        <v>0</v>
      </c>
      <c r="V46" s="73"/>
      <c r="W46" s="74">
        <f t="shared" si="15"/>
        <v>0</v>
      </c>
      <c r="X46" s="73"/>
      <c r="Y46" s="74">
        <f t="shared" si="5"/>
        <v>0</v>
      </c>
      <c r="Z46" s="73"/>
      <c r="AA46" s="74">
        <f t="shared" si="10"/>
        <v>0</v>
      </c>
      <c r="AB46" s="82">
        <f t="shared" si="6"/>
        <v>0</v>
      </c>
      <c r="AC46" s="74"/>
      <c r="AD46" s="137">
        <f t="shared" si="11"/>
        <v>0</v>
      </c>
    </row>
    <row r="47" spans="1:30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12"/>
        <v>0</v>
      </c>
      <c r="F47" s="73"/>
      <c r="G47" s="74">
        <f t="shared" ca="1" si="13"/>
        <v>0</v>
      </c>
      <c r="H47" s="73"/>
      <c r="I47" s="74">
        <f t="shared" ca="1" si="1"/>
        <v>0</v>
      </c>
      <c r="J47" s="73"/>
      <c r="K47" s="111">
        <f t="shared" ca="1" si="7"/>
        <v>0</v>
      </c>
      <c r="L47" s="73"/>
      <c r="M47" s="74">
        <f t="shared" ca="1" si="8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9"/>
        <v>0</v>
      </c>
      <c r="T47" s="73"/>
      <c r="U47" s="74">
        <f t="shared" ca="1" si="14"/>
        <v>0</v>
      </c>
      <c r="V47" s="73"/>
      <c r="W47" s="74">
        <f t="shared" ca="1" si="15"/>
        <v>0</v>
      </c>
      <c r="X47" s="73"/>
      <c r="Y47" s="74">
        <f t="shared" ca="1" si="5"/>
        <v>0</v>
      </c>
      <c r="Z47" s="73"/>
      <c r="AA47" s="74">
        <f t="shared" ca="1" si="10"/>
        <v>0</v>
      </c>
      <c r="AB47" s="82">
        <f t="shared" ca="1" si="6"/>
        <v>0</v>
      </c>
      <c r="AC47" s="74"/>
      <c r="AD47" s="137">
        <f t="shared" ca="1" si="11"/>
        <v>0</v>
      </c>
    </row>
    <row r="48" spans="1:30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12"/>
        <v>0</v>
      </c>
      <c r="F48" s="73"/>
      <c r="G48" s="74">
        <f t="shared" si="13"/>
        <v>0</v>
      </c>
      <c r="H48" s="73"/>
      <c r="I48" s="74">
        <f t="shared" si="1"/>
        <v>0</v>
      </c>
      <c r="J48" s="73"/>
      <c r="K48" s="111">
        <f t="shared" si="7"/>
        <v>0</v>
      </c>
      <c r="L48" s="73"/>
      <c r="M48" s="74">
        <f t="shared" si="8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9"/>
        <v>0</v>
      </c>
      <c r="T48" s="73"/>
      <c r="U48" s="74">
        <f t="shared" si="14"/>
        <v>0</v>
      </c>
      <c r="V48" s="73"/>
      <c r="W48" s="74">
        <f t="shared" si="15"/>
        <v>0</v>
      </c>
      <c r="X48" s="73"/>
      <c r="Y48" s="74">
        <f t="shared" si="5"/>
        <v>0</v>
      </c>
      <c r="Z48" s="73"/>
      <c r="AA48" s="74">
        <f t="shared" si="10"/>
        <v>0</v>
      </c>
      <c r="AB48" s="82">
        <f t="shared" si="6"/>
        <v>0</v>
      </c>
      <c r="AC48" s="74"/>
      <c r="AD48" s="137">
        <f t="shared" si="11"/>
        <v>0</v>
      </c>
    </row>
    <row r="49" spans="1:30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12"/>
        <v>0</v>
      </c>
      <c r="F49" s="73"/>
      <c r="G49" s="74">
        <f t="shared" si="13"/>
        <v>0</v>
      </c>
      <c r="H49" s="73"/>
      <c r="I49" s="74">
        <f t="shared" si="1"/>
        <v>0</v>
      </c>
      <c r="J49" s="73"/>
      <c r="K49" s="111">
        <f t="shared" si="7"/>
        <v>0</v>
      </c>
      <c r="L49" s="73"/>
      <c r="M49" s="74">
        <f t="shared" si="8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9"/>
        <v>0</v>
      </c>
      <c r="T49" s="73"/>
      <c r="U49" s="74">
        <f t="shared" si="14"/>
        <v>0</v>
      </c>
      <c r="V49" s="73"/>
      <c r="W49" s="74">
        <f t="shared" si="15"/>
        <v>0</v>
      </c>
      <c r="X49" s="73"/>
      <c r="Y49" s="74">
        <f t="shared" si="5"/>
        <v>0</v>
      </c>
      <c r="Z49" s="73"/>
      <c r="AA49" s="74">
        <f t="shared" si="10"/>
        <v>0</v>
      </c>
      <c r="AB49" s="82">
        <f t="shared" si="6"/>
        <v>0</v>
      </c>
      <c r="AC49" s="74"/>
      <c r="AD49" s="137">
        <f t="shared" si="11"/>
        <v>0</v>
      </c>
    </row>
    <row r="50" spans="1:30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12"/>
        <v>0</v>
      </c>
      <c r="F50" s="73"/>
      <c r="G50" s="74">
        <f t="shared" si="13"/>
        <v>0</v>
      </c>
      <c r="H50" s="73"/>
      <c r="I50" s="74">
        <f t="shared" si="1"/>
        <v>0</v>
      </c>
      <c r="J50" s="73"/>
      <c r="K50" s="111">
        <f t="shared" si="7"/>
        <v>0</v>
      </c>
      <c r="L50" s="73"/>
      <c r="M50" s="74">
        <f t="shared" si="8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9"/>
        <v>0</v>
      </c>
      <c r="T50" s="73"/>
      <c r="U50" s="74">
        <v>0</v>
      </c>
      <c r="V50" s="73"/>
      <c r="W50" s="74">
        <v>0</v>
      </c>
      <c r="X50" s="73"/>
      <c r="Y50" s="74">
        <f t="shared" si="5"/>
        <v>0</v>
      </c>
      <c r="Z50" s="73"/>
      <c r="AA50" s="74">
        <f t="shared" si="10"/>
        <v>0</v>
      </c>
      <c r="AB50" s="82">
        <f t="shared" si="6"/>
        <v>0</v>
      </c>
      <c r="AC50" s="74"/>
      <c r="AD50" s="137">
        <f t="shared" si="11"/>
        <v>0</v>
      </c>
    </row>
    <row r="51" spans="1:30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12"/>
        <v>0</v>
      </c>
      <c r="F51" s="73"/>
      <c r="G51" s="74">
        <f t="shared" ca="1" si="13"/>
        <v>0</v>
      </c>
      <c r="H51" s="73"/>
      <c r="I51" s="74">
        <f t="shared" ca="1" si="1"/>
        <v>0</v>
      </c>
      <c r="J51" s="73"/>
      <c r="K51" s="111">
        <f t="shared" ca="1" si="7"/>
        <v>0</v>
      </c>
      <c r="L51" s="73"/>
      <c r="M51" s="74">
        <f t="shared" ca="1" si="8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9"/>
        <v>0</v>
      </c>
      <c r="T51" s="73"/>
      <c r="U51" s="74">
        <v>0</v>
      </c>
      <c r="V51" s="73"/>
      <c r="W51" s="74">
        <f t="shared" ref="W51:W81" ca="1" si="16">IF(D51="",0,D51*V51)</f>
        <v>0</v>
      </c>
      <c r="X51" s="73"/>
      <c r="Y51" s="74">
        <f t="shared" ca="1" si="5"/>
        <v>0</v>
      </c>
      <c r="Z51" s="73"/>
      <c r="AA51" s="74">
        <f t="shared" ca="1" si="10"/>
        <v>0</v>
      </c>
      <c r="AB51" s="82">
        <f t="shared" ca="1" si="6"/>
        <v>0</v>
      </c>
      <c r="AC51" s="74"/>
      <c r="AD51" s="137">
        <f t="shared" ca="1" si="11"/>
        <v>0</v>
      </c>
    </row>
    <row r="52" spans="1:30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12"/>
        <v>0.75</v>
      </c>
      <c r="F52" s="73"/>
      <c r="G52" s="74">
        <f t="shared" ca="1" si="13"/>
        <v>0</v>
      </c>
      <c r="H52" s="73"/>
      <c r="I52" s="74">
        <f t="shared" ca="1" si="1"/>
        <v>0</v>
      </c>
      <c r="J52" s="73"/>
      <c r="K52" s="111">
        <f t="shared" ca="1" si="7"/>
        <v>0</v>
      </c>
      <c r="L52" s="73"/>
      <c r="M52" s="74">
        <f t="shared" ca="1" si="8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>
        <v>0.75</v>
      </c>
      <c r="S52" s="111">
        <f t="shared" ca="1" si="9"/>
        <v>75</v>
      </c>
      <c r="T52" s="73"/>
      <c r="U52" s="74">
        <v>0</v>
      </c>
      <c r="V52" s="73"/>
      <c r="W52" s="74">
        <f t="shared" ca="1" si="16"/>
        <v>0</v>
      </c>
      <c r="X52" s="73"/>
      <c r="Y52" s="74">
        <f t="shared" ca="1" si="5"/>
        <v>0</v>
      </c>
      <c r="Z52" s="73"/>
      <c r="AA52" s="74">
        <f t="shared" ca="1" si="10"/>
        <v>0</v>
      </c>
      <c r="AB52" s="82">
        <f t="shared" ca="1" si="6"/>
        <v>75</v>
      </c>
      <c r="AC52" s="74"/>
      <c r="AD52" s="137">
        <f t="shared" ca="1" si="11"/>
        <v>75</v>
      </c>
    </row>
    <row r="53" spans="1:30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12"/>
        <v>0</v>
      </c>
      <c r="F53" s="73"/>
      <c r="G53" s="74">
        <f t="shared" ca="1" si="13"/>
        <v>0</v>
      </c>
      <c r="H53" s="73"/>
      <c r="I53" s="74">
        <f t="shared" ca="1" si="1"/>
        <v>0</v>
      </c>
      <c r="J53" s="73"/>
      <c r="K53" s="111">
        <f t="shared" ca="1" si="7"/>
        <v>0</v>
      </c>
      <c r="L53" s="73"/>
      <c r="M53" s="74">
        <f t="shared" ca="1" si="8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9"/>
        <v>0</v>
      </c>
      <c r="T53" s="73"/>
      <c r="U53" s="74">
        <v>0</v>
      </c>
      <c r="V53" s="73"/>
      <c r="W53" s="74">
        <f t="shared" ca="1" si="16"/>
        <v>0</v>
      </c>
      <c r="X53" s="73"/>
      <c r="Y53" s="74">
        <f t="shared" ca="1" si="5"/>
        <v>0</v>
      </c>
      <c r="Z53" s="73"/>
      <c r="AA53" s="74">
        <f t="shared" ca="1" si="10"/>
        <v>0</v>
      </c>
      <c r="AB53" s="82">
        <f t="shared" ca="1" si="6"/>
        <v>0</v>
      </c>
      <c r="AC53" s="74"/>
      <c r="AD53" s="137">
        <f t="shared" ca="1" si="11"/>
        <v>0</v>
      </c>
    </row>
    <row r="54" spans="1:30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2"/>
        <v>0</v>
      </c>
      <c r="F54" s="73"/>
      <c r="G54" s="74">
        <f t="shared" ca="1" si="13"/>
        <v>0</v>
      </c>
      <c r="H54" s="73"/>
      <c r="I54" s="74">
        <f t="shared" ca="1" si="1"/>
        <v>0</v>
      </c>
      <c r="J54" s="73"/>
      <c r="K54" s="111">
        <f t="shared" ca="1" si="7"/>
        <v>0</v>
      </c>
      <c r="L54" s="73"/>
      <c r="M54" s="74">
        <f t="shared" ca="1" si="8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9"/>
        <v>0</v>
      </c>
      <c r="T54" s="73"/>
      <c r="U54" s="74">
        <v>0</v>
      </c>
      <c r="V54" s="73"/>
      <c r="W54" s="74">
        <f t="shared" ca="1" si="16"/>
        <v>0</v>
      </c>
      <c r="X54" s="73"/>
      <c r="Y54" s="74">
        <f t="shared" ca="1" si="5"/>
        <v>0</v>
      </c>
      <c r="Z54" s="73"/>
      <c r="AA54" s="74">
        <f t="shared" ca="1" si="10"/>
        <v>0</v>
      </c>
      <c r="AB54" s="82">
        <f t="shared" ca="1" si="6"/>
        <v>0</v>
      </c>
      <c r="AC54" s="74"/>
      <c r="AD54" s="137">
        <f t="shared" ca="1" si="11"/>
        <v>0</v>
      </c>
    </row>
    <row r="55" spans="1:30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12"/>
        <v>0</v>
      </c>
      <c r="F55" s="73"/>
      <c r="G55" s="74">
        <f t="shared" ca="1" si="13"/>
        <v>0</v>
      </c>
      <c r="H55" s="73"/>
      <c r="I55" s="74">
        <f t="shared" ca="1" si="1"/>
        <v>0</v>
      </c>
      <c r="J55" s="73"/>
      <c r="K55" s="111">
        <f t="shared" ca="1" si="7"/>
        <v>0</v>
      </c>
      <c r="L55" s="73"/>
      <c r="M55" s="74">
        <f t="shared" ca="1" si="8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9"/>
        <v>0</v>
      </c>
      <c r="T55" s="73"/>
      <c r="U55" s="74">
        <v>0</v>
      </c>
      <c r="V55" s="73"/>
      <c r="W55" s="74">
        <f t="shared" ca="1" si="16"/>
        <v>0</v>
      </c>
      <c r="X55" s="73"/>
      <c r="Y55" s="74">
        <f t="shared" ca="1" si="5"/>
        <v>0</v>
      </c>
      <c r="Z55" s="73"/>
      <c r="AA55" s="74">
        <f t="shared" ca="1" si="10"/>
        <v>0</v>
      </c>
      <c r="AB55" s="82">
        <f t="shared" ca="1" si="6"/>
        <v>0</v>
      </c>
      <c r="AC55" s="74"/>
      <c r="AD55" s="137">
        <f t="shared" ca="1" si="11"/>
        <v>0</v>
      </c>
    </row>
    <row r="56" spans="1:30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12"/>
        <v>7.5</v>
      </c>
      <c r="F56" s="73"/>
      <c r="G56" s="74">
        <f t="shared" ca="1" si="13"/>
        <v>0</v>
      </c>
      <c r="H56" s="73"/>
      <c r="I56" s="74">
        <f t="shared" ca="1" si="1"/>
        <v>0</v>
      </c>
      <c r="J56" s="73"/>
      <c r="K56" s="111">
        <f t="shared" ca="1" si="7"/>
        <v>0</v>
      </c>
      <c r="L56" s="73"/>
      <c r="M56" s="74">
        <f t="shared" ca="1" si="8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>
        <v>7.5</v>
      </c>
      <c r="S56" s="111">
        <f t="shared" ca="1" si="9"/>
        <v>262.5</v>
      </c>
      <c r="T56" s="73"/>
      <c r="U56" s="74">
        <v>0</v>
      </c>
      <c r="V56" s="73"/>
      <c r="W56" s="74">
        <f t="shared" ca="1" si="16"/>
        <v>0</v>
      </c>
      <c r="X56" s="73"/>
      <c r="Y56" s="74">
        <f t="shared" ca="1" si="5"/>
        <v>0</v>
      </c>
      <c r="Z56" s="73"/>
      <c r="AA56" s="74">
        <f t="shared" ca="1" si="10"/>
        <v>0</v>
      </c>
      <c r="AB56" s="82">
        <f t="shared" ca="1" si="6"/>
        <v>262.5</v>
      </c>
      <c r="AC56" s="74"/>
      <c r="AD56" s="137">
        <f t="shared" ca="1" si="11"/>
        <v>262.5</v>
      </c>
    </row>
    <row r="57" spans="1:30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12"/>
        <v>0</v>
      </c>
      <c r="F57" s="73"/>
      <c r="G57" s="74">
        <f t="shared" ca="1" si="13"/>
        <v>0</v>
      </c>
      <c r="H57" s="73"/>
      <c r="I57" s="74">
        <f t="shared" ca="1" si="1"/>
        <v>0</v>
      </c>
      <c r="J57" s="73"/>
      <c r="K57" s="111">
        <f t="shared" ca="1" si="7"/>
        <v>0</v>
      </c>
      <c r="L57" s="73"/>
      <c r="M57" s="74">
        <f t="shared" ca="1" si="8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9"/>
        <v>0</v>
      </c>
      <c r="T57" s="73"/>
      <c r="U57" s="74">
        <v>0</v>
      </c>
      <c r="V57" s="73"/>
      <c r="W57" s="74">
        <f t="shared" ca="1" si="16"/>
        <v>0</v>
      </c>
      <c r="X57" s="73"/>
      <c r="Y57" s="74">
        <f t="shared" ca="1" si="5"/>
        <v>0</v>
      </c>
      <c r="Z57" s="73"/>
      <c r="AA57" s="74">
        <f t="shared" ca="1" si="10"/>
        <v>0</v>
      </c>
      <c r="AB57" s="82">
        <f t="shared" ca="1" si="6"/>
        <v>0</v>
      </c>
      <c r="AC57" s="74"/>
      <c r="AD57" s="137">
        <f t="shared" ca="1" si="11"/>
        <v>0</v>
      </c>
    </row>
    <row r="58" spans="1:30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12"/>
        <v>0</v>
      </c>
      <c r="F58" s="73"/>
      <c r="G58" s="74">
        <f t="shared" si="13"/>
        <v>0</v>
      </c>
      <c r="H58" s="73"/>
      <c r="I58" s="74">
        <f t="shared" si="1"/>
        <v>0</v>
      </c>
      <c r="J58" s="73"/>
      <c r="K58" s="111">
        <f t="shared" si="7"/>
        <v>0</v>
      </c>
      <c r="L58" s="73"/>
      <c r="M58" s="74">
        <f t="shared" si="8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9"/>
        <v>0</v>
      </c>
      <c r="T58" s="73"/>
      <c r="U58" s="74">
        <v>0</v>
      </c>
      <c r="V58" s="73"/>
      <c r="W58" s="74">
        <f t="shared" si="16"/>
        <v>0</v>
      </c>
      <c r="X58" s="73"/>
      <c r="Y58" s="74">
        <f t="shared" si="5"/>
        <v>0</v>
      </c>
      <c r="Z58" s="73"/>
      <c r="AA58" s="74">
        <f t="shared" si="10"/>
        <v>0</v>
      </c>
      <c r="AB58" s="82">
        <f t="shared" si="6"/>
        <v>0</v>
      </c>
      <c r="AC58" s="74"/>
      <c r="AD58" s="137">
        <f t="shared" si="11"/>
        <v>0</v>
      </c>
    </row>
    <row r="59" spans="1:30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12"/>
        <v>0</v>
      </c>
      <c r="F59" s="73"/>
      <c r="G59" s="74">
        <f t="shared" si="13"/>
        <v>0</v>
      </c>
      <c r="H59" s="73"/>
      <c r="I59" s="74">
        <f t="shared" si="1"/>
        <v>0</v>
      </c>
      <c r="J59" s="73"/>
      <c r="K59" s="111">
        <f t="shared" si="7"/>
        <v>0</v>
      </c>
      <c r="L59" s="73"/>
      <c r="M59" s="74">
        <f t="shared" si="8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9"/>
        <v>0</v>
      </c>
      <c r="T59" s="73"/>
      <c r="U59" s="74">
        <v>0</v>
      </c>
      <c r="V59" s="73"/>
      <c r="W59" s="74">
        <f t="shared" si="16"/>
        <v>0</v>
      </c>
      <c r="X59" s="73"/>
      <c r="Y59" s="74">
        <f t="shared" si="5"/>
        <v>0</v>
      </c>
      <c r="Z59" s="73"/>
      <c r="AA59" s="74">
        <f t="shared" si="10"/>
        <v>0</v>
      </c>
      <c r="AB59" s="82">
        <f t="shared" si="6"/>
        <v>0</v>
      </c>
      <c r="AC59" s="74"/>
      <c r="AD59" s="137">
        <f t="shared" si="11"/>
        <v>0</v>
      </c>
    </row>
    <row r="60" spans="1:30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12"/>
        <v>0</v>
      </c>
      <c r="F60" s="73"/>
      <c r="G60" s="74">
        <f t="shared" ca="1" si="13"/>
        <v>0</v>
      </c>
      <c r="H60" s="73"/>
      <c r="I60" s="74">
        <f t="shared" ca="1" si="1"/>
        <v>0</v>
      </c>
      <c r="J60" s="73"/>
      <c r="K60" s="111">
        <f t="shared" ca="1" si="7"/>
        <v>0</v>
      </c>
      <c r="L60" s="73"/>
      <c r="M60" s="74">
        <f t="shared" ca="1" si="8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9"/>
        <v>0</v>
      </c>
      <c r="T60" s="73"/>
      <c r="U60" s="74">
        <v>0</v>
      </c>
      <c r="V60" s="73"/>
      <c r="W60" s="74">
        <f t="shared" ca="1" si="16"/>
        <v>0</v>
      </c>
      <c r="X60" s="73"/>
      <c r="Y60" s="74">
        <f t="shared" ca="1" si="5"/>
        <v>0</v>
      </c>
      <c r="Z60" s="73"/>
      <c r="AA60" s="74">
        <f t="shared" ca="1" si="10"/>
        <v>0</v>
      </c>
      <c r="AB60" s="82">
        <f t="shared" ca="1" si="6"/>
        <v>0</v>
      </c>
      <c r="AC60" s="74"/>
      <c r="AD60" s="137">
        <f t="shared" ca="1" si="11"/>
        <v>0</v>
      </c>
    </row>
    <row r="61" spans="1:30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12"/>
        <v>8.25</v>
      </c>
      <c r="F61" s="73"/>
      <c r="G61" s="74">
        <f t="shared" si="13"/>
        <v>0</v>
      </c>
      <c r="H61" s="73"/>
      <c r="I61" s="74">
        <f t="shared" si="1"/>
        <v>0</v>
      </c>
      <c r="J61" s="73">
        <v>8.25</v>
      </c>
      <c r="K61" s="111">
        <f t="shared" si="7"/>
        <v>825</v>
      </c>
      <c r="L61" s="73"/>
      <c r="M61" s="74">
        <f t="shared" si="8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9"/>
        <v>0</v>
      </c>
      <c r="T61" s="73"/>
      <c r="U61" s="74">
        <v>0</v>
      </c>
      <c r="V61" s="73"/>
      <c r="W61" s="74">
        <f t="shared" si="16"/>
        <v>0</v>
      </c>
      <c r="X61" s="73"/>
      <c r="Y61" s="74">
        <f t="shared" si="5"/>
        <v>0</v>
      </c>
      <c r="Z61" s="73"/>
      <c r="AA61" s="74">
        <f t="shared" si="10"/>
        <v>0</v>
      </c>
      <c r="AB61" s="82">
        <f t="shared" si="6"/>
        <v>825</v>
      </c>
      <c r="AC61" s="74"/>
      <c r="AD61" s="137">
        <f t="shared" si="11"/>
        <v>825</v>
      </c>
    </row>
    <row r="62" spans="1:30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12"/>
        <v>0</v>
      </c>
      <c r="F62" s="73"/>
      <c r="G62" s="74">
        <f t="shared" si="13"/>
        <v>0</v>
      </c>
      <c r="H62" s="73"/>
      <c r="I62" s="74">
        <f t="shared" si="1"/>
        <v>0</v>
      </c>
      <c r="J62" s="73"/>
      <c r="K62" s="111">
        <f t="shared" si="7"/>
        <v>0</v>
      </c>
      <c r="L62" s="73"/>
      <c r="M62" s="74">
        <f t="shared" si="8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9"/>
        <v>0</v>
      </c>
      <c r="T62" s="73"/>
      <c r="U62" s="74">
        <v>0</v>
      </c>
      <c r="V62" s="73"/>
      <c r="W62" s="74">
        <f t="shared" si="16"/>
        <v>0</v>
      </c>
      <c r="X62" s="73"/>
      <c r="Y62" s="74">
        <f t="shared" si="5"/>
        <v>0</v>
      </c>
      <c r="Z62" s="73"/>
      <c r="AA62" s="74">
        <f t="shared" si="10"/>
        <v>0</v>
      </c>
      <c r="AB62" s="82">
        <f t="shared" si="6"/>
        <v>0</v>
      </c>
      <c r="AC62" s="74"/>
      <c r="AD62" s="137">
        <f t="shared" si="11"/>
        <v>0</v>
      </c>
    </row>
    <row r="63" spans="1:30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12"/>
        <v>0</v>
      </c>
      <c r="F63" s="73"/>
      <c r="G63" s="74">
        <f t="shared" si="13"/>
        <v>0</v>
      </c>
      <c r="H63" s="73"/>
      <c r="I63" s="74">
        <f t="shared" si="1"/>
        <v>0</v>
      </c>
      <c r="J63" s="73"/>
      <c r="K63" s="111">
        <f t="shared" si="7"/>
        <v>0</v>
      </c>
      <c r="L63" s="73"/>
      <c r="M63" s="74">
        <f t="shared" si="8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9"/>
        <v>0</v>
      </c>
      <c r="T63" s="73"/>
      <c r="U63" s="74">
        <v>0</v>
      </c>
      <c r="V63" s="73"/>
      <c r="W63" s="74">
        <f t="shared" si="16"/>
        <v>0</v>
      </c>
      <c r="X63" s="73"/>
      <c r="Y63" s="74">
        <f t="shared" si="5"/>
        <v>0</v>
      </c>
      <c r="Z63" s="73"/>
      <c r="AA63" s="74">
        <f t="shared" si="10"/>
        <v>0</v>
      </c>
      <c r="AB63" s="82">
        <f t="shared" si="6"/>
        <v>0</v>
      </c>
      <c r="AC63" s="74"/>
      <c r="AD63" s="137">
        <f t="shared" si="11"/>
        <v>0</v>
      </c>
    </row>
    <row r="64" spans="1:30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12"/>
        <v>0</v>
      </c>
      <c r="F64" s="73"/>
      <c r="G64" s="74">
        <f t="shared" si="13"/>
        <v>0</v>
      </c>
      <c r="H64" s="73"/>
      <c r="I64" s="74">
        <f t="shared" si="1"/>
        <v>0</v>
      </c>
      <c r="J64" s="73"/>
      <c r="K64" s="111">
        <f t="shared" si="7"/>
        <v>0</v>
      </c>
      <c r="L64" s="73"/>
      <c r="M64" s="74">
        <f t="shared" si="8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9"/>
        <v>0</v>
      </c>
      <c r="T64" s="73"/>
      <c r="U64" s="74">
        <v>0</v>
      </c>
      <c r="V64" s="73"/>
      <c r="W64" s="74">
        <f t="shared" si="16"/>
        <v>0</v>
      </c>
      <c r="X64" s="73"/>
      <c r="Y64" s="74">
        <f t="shared" si="5"/>
        <v>0</v>
      </c>
      <c r="Z64" s="73"/>
      <c r="AA64" s="74">
        <f t="shared" si="10"/>
        <v>0</v>
      </c>
      <c r="AB64" s="82">
        <f t="shared" si="6"/>
        <v>0</v>
      </c>
      <c r="AC64" s="74"/>
      <c r="AD64" s="137">
        <f t="shared" si="11"/>
        <v>0</v>
      </c>
    </row>
    <row r="65" spans="1:31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12"/>
        <v>0</v>
      </c>
      <c r="F65" s="73"/>
      <c r="G65" s="74">
        <f t="shared" ca="1" si="13"/>
        <v>0</v>
      </c>
      <c r="H65" s="73"/>
      <c r="I65" s="74">
        <f t="shared" ca="1" si="1"/>
        <v>0</v>
      </c>
      <c r="J65" s="73"/>
      <c r="K65" s="111">
        <f t="shared" ca="1" si="7"/>
        <v>0</v>
      </c>
      <c r="L65" s="73"/>
      <c r="M65" s="74">
        <f t="shared" ca="1" si="8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9"/>
        <v>0</v>
      </c>
      <c r="T65" s="73"/>
      <c r="U65" s="74">
        <v>0</v>
      </c>
      <c r="V65" s="73"/>
      <c r="W65" s="74">
        <f t="shared" ca="1" si="16"/>
        <v>0</v>
      </c>
      <c r="X65" s="73"/>
      <c r="Y65" s="74">
        <f t="shared" ca="1" si="5"/>
        <v>0</v>
      </c>
      <c r="Z65" s="73"/>
      <c r="AA65" s="74">
        <f t="shared" ca="1" si="10"/>
        <v>0</v>
      </c>
      <c r="AB65" s="82">
        <f t="shared" ca="1" si="6"/>
        <v>0</v>
      </c>
      <c r="AC65" s="74"/>
      <c r="AD65" s="137">
        <f t="shared" ca="1" si="11"/>
        <v>0</v>
      </c>
    </row>
    <row r="66" spans="1:31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12"/>
        <v>23</v>
      </c>
      <c r="F66" s="73"/>
      <c r="G66" s="74">
        <f t="shared" si="13"/>
        <v>0</v>
      </c>
      <c r="H66" s="73"/>
      <c r="I66" s="74">
        <f t="shared" si="1"/>
        <v>0</v>
      </c>
      <c r="J66" s="73">
        <v>22.5</v>
      </c>
      <c r="K66" s="111">
        <f t="shared" si="7"/>
        <v>1350</v>
      </c>
      <c r="L66" s="73"/>
      <c r="M66" s="74">
        <f t="shared" si="8"/>
        <v>0</v>
      </c>
      <c r="N66" s="73">
        <v>0.5</v>
      </c>
      <c r="O66" s="111">
        <f t="shared" si="2"/>
        <v>30</v>
      </c>
      <c r="P66" s="99"/>
      <c r="Q66" s="74">
        <f t="shared" si="2"/>
        <v>0</v>
      </c>
      <c r="R66" s="73"/>
      <c r="S66" s="111">
        <f t="shared" si="9"/>
        <v>0</v>
      </c>
      <c r="T66" s="73"/>
      <c r="U66" s="74">
        <v>0</v>
      </c>
      <c r="V66" s="73"/>
      <c r="W66" s="74">
        <f t="shared" si="16"/>
        <v>0</v>
      </c>
      <c r="X66" s="73"/>
      <c r="Y66" s="74">
        <f t="shared" si="5"/>
        <v>0</v>
      </c>
      <c r="Z66" s="73"/>
      <c r="AA66" s="74">
        <f t="shared" si="10"/>
        <v>0</v>
      </c>
      <c r="AB66" s="82">
        <f t="shared" si="6"/>
        <v>1380</v>
      </c>
      <c r="AC66" s="74"/>
      <c r="AD66" s="137">
        <f t="shared" si="11"/>
        <v>1380</v>
      </c>
    </row>
    <row r="67" spans="1:31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12"/>
        <v>0</v>
      </c>
      <c r="F67" s="73"/>
      <c r="G67" s="74">
        <f t="shared" si="13"/>
        <v>0</v>
      </c>
      <c r="H67" s="73"/>
      <c r="I67" s="74">
        <f t="shared" si="1"/>
        <v>0</v>
      </c>
      <c r="J67" s="73"/>
      <c r="K67" s="111">
        <f t="shared" si="7"/>
        <v>0</v>
      </c>
      <c r="L67" s="73"/>
      <c r="M67" s="74">
        <f t="shared" si="8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9"/>
        <v>0</v>
      </c>
      <c r="T67" s="73"/>
      <c r="U67" s="74">
        <v>0</v>
      </c>
      <c r="V67" s="73"/>
      <c r="W67" s="74">
        <f t="shared" si="16"/>
        <v>0</v>
      </c>
      <c r="X67" s="73"/>
      <c r="Y67" s="74">
        <f t="shared" si="5"/>
        <v>0</v>
      </c>
      <c r="Z67" s="73"/>
      <c r="AA67" s="74">
        <f t="shared" si="10"/>
        <v>0</v>
      </c>
      <c r="AB67" s="82">
        <f t="shared" si="6"/>
        <v>0</v>
      </c>
      <c r="AC67" s="74"/>
      <c r="AD67" s="137">
        <f t="shared" si="11"/>
        <v>0</v>
      </c>
    </row>
    <row r="68" spans="1:31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12"/>
        <v>0</v>
      </c>
      <c r="F68" s="73"/>
      <c r="G68" s="74">
        <f t="shared" si="13"/>
        <v>0</v>
      </c>
      <c r="H68" s="73"/>
      <c r="I68" s="74">
        <f t="shared" si="1"/>
        <v>0</v>
      </c>
      <c r="J68" s="73"/>
      <c r="K68" s="111">
        <f t="shared" si="7"/>
        <v>0</v>
      </c>
      <c r="L68" s="73"/>
      <c r="M68" s="74">
        <f t="shared" si="8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9"/>
        <v>0</v>
      </c>
      <c r="T68" s="73"/>
      <c r="U68" s="74">
        <v>0</v>
      </c>
      <c r="V68" s="73"/>
      <c r="W68" s="74">
        <f t="shared" si="16"/>
        <v>0</v>
      </c>
      <c r="X68" s="73"/>
      <c r="Y68" s="74">
        <f t="shared" si="5"/>
        <v>0</v>
      </c>
      <c r="Z68" s="73"/>
      <c r="AA68" s="74">
        <f t="shared" si="10"/>
        <v>0</v>
      </c>
      <c r="AB68" s="82">
        <f t="shared" si="6"/>
        <v>0</v>
      </c>
      <c r="AC68" s="74"/>
      <c r="AD68" s="145">
        <f t="shared" si="11"/>
        <v>0</v>
      </c>
    </row>
    <row r="69" spans="1:31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12"/>
        <v>0</v>
      </c>
      <c r="F69" s="73"/>
      <c r="G69" s="74">
        <f t="shared" si="13"/>
        <v>0</v>
      </c>
      <c r="H69" s="73"/>
      <c r="I69" s="74">
        <f t="shared" si="1"/>
        <v>0</v>
      </c>
      <c r="J69" s="73"/>
      <c r="K69" s="111">
        <f t="shared" si="7"/>
        <v>0</v>
      </c>
      <c r="L69" s="73"/>
      <c r="M69" s="74">
        <f t="shared" si="8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9"/>
        <v>0</v>
      </c>
      <c r="T69" s="73"/>
      <c r="U69" s="74">
        <v>0</v>
      </c>
      <c r="V69" s="73"/>
      <c r="W69" s="74">
        <f t="shared" si="16"/>
        <v>0</v>
      </c>
      <c r="X69" s="73"/>
      <c r="Y69" s="74">
        <f t="shared" si="5"/>
        <v>0</v>
      </c>
      <c r="Z69" s="73"/>
      <c r="AA69" s="74">
        <f t="shared" si="10"/>
        <v>0</v>
      </c>
      <c r="AB69" s="82">
        <f t="shared" si="6"/>
        <v>0</v>
      </c>
      <c r="AC69" s="74"/>
      <c r="AD69" s="145">
        <f t="shared" si="11"/>
        <v>0</v>
      </c>
    </row>
    <row r="70" spans="1:31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12"/>
        <v>0</v>
      </c>
      <c r="F70" s="73"/>
      <c r="G70" s="74">
        <f t="shared" si="13"/>
        <v>0</v>
      </c>
      <c r="H70" s="73"/>
      <c r="I70" s="74">
        <f t="shared" si="1"/>
        <v>0</v>
      </c>
      <c r="J70" s="73"/>
      <c r="K70" s="111">
        <f t="shared" si="7"/>
        <v>0</v>
      </c>
      <c r="L70" s="73"/>
      <c r="M70" s="74">
        <f t="shared" si="8"/>
        <v>0</v>
      </c>
      <c r="N70" s="73"/>
      <c r="O70" s="111">
        <f t="shared" si="2"/>
        <v>0</v>
      </c>
      <c r="P70" s="99"/>
      <c r="Q70" s="74">
        <f t="shared" si="2"/>
        <v>0</v>
      </c>
      <c r="R70" s="73"/>
      <c r="S70" s="111">
        <f t="shared" si="9"/>
        <v>0</v>
      </c>
      <c r="T70" s="73"/>
      <c r="U70" s="74">
        <v>0</v>
      </c>
      <c r="V70" s="73"/>
      <c r="W70" s="74">
        <f t="shared" si="16"/>
        <v>0</v>
      </c>
      <c r="X70" s="73"/>
      <c r="Y70" s="74">
        <f t="shared" si="5"/>
        <v>0</v>
      </c>
      <c r="Z70" s="73"/>
      <c r="AA70" s="74">
        <f t="shared" si="10"/>
        <v>0</v>
      </c>
      <c r="AB70" s="82">
        <f t="shared" si="6"/>
        <v>0</v>
      </c>
      <c r="AC70" s="74"/>
      <c r="AD70" s="145">
        <f t="shared" si="11"/>
        <v>0</v>
      </c>
    </row>
    <row r="71" spans="1:31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12"/>
        <v>0</v>
      </c>
      <c r="F71" s="73"/>
      <c r="G71" s="74">
        <f t="shared" si="13"/>
        <v>0</v>
      </c>
      <c r="H71" s="73"/>
      <c r="I71" s="74">
        <f t="shared" si="1"/>
        <v>0</v>
      </c>
      <c r="J71" s="73"/>
      <c r="K71" s="111">
        <f t="shared" si="7"/>
        <v>0</v>
      </c>
      <c r="L71" s="73"/>
      <c r="M71" s="74">
        <f t="shared" si="8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9"/>
        <v>0</v>
      </c>
      <c r="T71" s="73"/>
      <c r="U71" s="74">
        <v>0</v>
      </c>
      <c r="V71" s="73"/>
      <c r="W71" s="74">
        <f t="shared" si="16"/>
        <v>0</v>
      </c>
      <c r="X71" s="73"/>
      <c r="Y71" s="74">
        <f t="shared" si="5"/>
        <v>0</v>
      </c>
      <c r="Z71" s="73"/>
      <c r="AA71" s="74">
        <f t="shared" si="10"/>
        <v>0</v>
      </c>
      <c r="AB71" s="82">
        <f t="shared" si="6"/>
        <v>0</v>
      </c>
      <c r="AC71" s="74"/>
      <c r="AD71" s="145">
        <f t="shared" si="11"/>
        <v>0</v>
      </c>
    </row>
    <row r="72" spans="1:31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12"/>
        <v>0</v>
      </c>
      <c r="F72" s="73"/>
      <c r="G72" s="74">
        <f t="shared" si="13"/>
        <v>0</v>
      </c>
      <c r="H72" s="73"/>
      <c r="I72" s="74">
        <f t="shared" si="1"/>
        <v>0</v>
      </c>
      <c r="J72" s="73"/>
      <c r="K72" s="111">
        <f t="shared" si="7"/>
        <v>0</v>
      </c>
      <c r="L72" s="73"/>
      <c r="M72" s="74">
        <f t="shared" si="8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9"/>
        <v>0</v>
      </c>
      <c r="T72" s="73"/>
      <c r="U72" s="74">
        <v>0</v>
      </c>
      <c r="V72" s="73"/>
      <c r="W72" s="74">
        <f t="shared" si="16"/>
        <v>0</v>
      </c>
      <c r="X72" s="73"/>
      <c r="Y72" s="74">
        <f t="shared" si="5"/>
        <v>0</v>
      </c>
      <c r="Z72" s="73"/>
      <c r="AA72" s="74">
        <f t="shared" si="10"/>
        <v>0</v>
      </c>
      <c r="AB72" s="82">
        <f t="shared" si="6"/>
        <v>0</v>
      </c>
      <c r="AC72" s="74"/>
      <c r="AD72" s="145">
        <f t="shared" si="11"/>
        <v>0</v>
      </c>
    </row>
    <row r="73" spans="1:31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12"/>
        <v>0</v>
      </c>
      <c r="F73" s="73"/>
      <c r="G73" s="74">
        <f t="shared" si="13"/>
        <v>0</v>
      </c>
      <c r="H73" s="73"/>
      <c r="I73" s="74">
        <f t="shared" si="1"/>
        <v>0</v>
      </c>
      <c r="J73" s="73"/>
      <c r="K73" s="111">
        <f t="shared" si="7"/>
        <v>0</v>
      </c>
      <c r="L73" s="73"/>
      <c r="M73" s="74">
        <f t="shared" si="8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9"/>
        <v>0</v>
      </c>
      <c r="T73" s="73"/>
      <c r="U73" s="74">
        <v>0</v>
      </c>
      <c r="V73" s="73"/>
      <c r="W73" s="74">
        <f t="shared" si="16"/>
        <v>0</v>
      </c>
      <c r="X73" s="73"/>
      <c r="Y73" s="74">
        <f t="shared" si="5"/>
        <v>0</v>
      </c>
      <c r="Z73" s="73"/>
      <c r="AA73" s="74">
        <f t="shared" si="10"/>
        <v>0</v>
      </c>
      <c r="AB73" s="82">
        <f t="shared" si="6"/>
        <v>0</v>
      </c>
      <c r="AC73" s="74"/>
      <c r="AD73" s="145">
        <f t="shared" si="11"/>
        <v>0</v>
      </c>
    </row>
    <row r="74" spans="1:31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12"/>
        <v>0</v>
      </c>
      <c r="F74" s="73"/>
      <c r="G74" s="74">
        <f t="shared" ca="1" si="13"/>
        <v>0</v>
      </c>
      <c r="H74" s="73"/>
      <c r="I74" s="74">
        <f t="shared" ca="1" si="1"/>
        <v>0</v>
      </c>
      <c r="J74" s="73"/>
      <c r="K74" s="111">
        <f t="shared" ca="1" si="7"/>
        <v>0</v>
      </c>
      <c r="L74" s="73"/>
      <c r="M74" s="74">
        <f t="shared" ca="1" si="8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9"/>
        <v>0</v>
      </c>
      <c r="T74" s="73"/>
      <c r="U74" s="74">
        <v>0</v>
      </c>
      <c r="V74" s="73"/>
      <c r="W74" s="74">
        <f t="shared" ca="1" si="16"/>
        <v>0</v>
      </c>
      <c r="X74" s="73"/>
      <c r="Y74" s="74">
        <f t="shared" ca="1" si="5"/>
        <v>0</v>
      </c>
      <c r="Z74" s="73"/>
      <c r="AA74" s="74">
        <f t="shared" ca="1" si="10"/>
        <v>0</v>
      </c>
      <c r="AB74" s="82">
        <f t="shared" ca="1" si="6"/>
        <v>0</v>
      </c>
      <c r="AC74" s="74"/>
      <c r="AD74" s="145">
        <f t="shared" ca="1" si="11"/>
        <v>0</v>
      </c>
    </row>
    <row r="75" spans="1:31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12"/>
        <v>0</v>
      </c>
      <c r="F75" s="73"/>
      <c r="G75" s="74">
        <f t="shared" si="13"/>
        <v>0</v>
      </c>
      <c r="H75" s="73"/>
      <c r="I75" s="74">
        <f t="shared" si="1"/>
        <v>0</v>
      </c>
      <c r="J75" s="73"/>
      <c r="K75" s="111">
        <f t="shared" si="7"/>
        <v>0</v>
      </c>
      <c r="L75" s="73"/>
      <c r="M75" s="74">
        <f t="shared" si="8"/>
        <v>0</v>
      </c>
      <c r="N75" s="73"/>
      <c r="O75" s="111">
        <f t="shared" ref="O75:O81" si="17">IF($D75="",0,$D75*N75)</f>
        <v>0</v>
      </c>
      <c r="P75" s="73"/>
      <c r="Q75" s="74">
        <f t="shared" ref="Q75:Q81" si="18">IF($D75="",0,$D75*P75)</f>
        <v>0</v>
      </c>
      <c r="R75" s="73"/>
      <c r="S75" s="111">
        <f t="shared" si="9"/>
        <v>0</v>
      </c>
      <c r="T75" s="73"/>
      <c r="U75" s="74">
        <v>0</v>
      </c>
      <c r="V75" s="73"/>
      <c r="W75" s="74">
        <f t="shared" si="16"/>
        <v>0</v>
      </c>
      <c r="X75" s="73"/>
      <c r="Y75" s="74">
        <f t="shared" si="5"/>
        <v>0</v>
      </c>
      <c r="Z75" s="73"/>
      <c r="AA75" s="74">
        <f t="shared" si="10"/>
        <v>0</v>
      </c>
      <c r="AB75" s="82">
        <f t="shared" si="6"/>
        <v>0</v>
      </c>
      <c r="AC75" s="74"/>
      <c r="AD75" s="145">
        <f t="shared" si="11"/>
        <v>0</v>
      </c>
      <c r="AE75" s="139"/>
    </row>
    <row r="76" spans="1:31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12"/>
        <v>0</v>
      </c>
      <c r="F76" s="73"/>
      <c r="G76" s="74">
        <f t="shared" si="13"/>
        <v>0</v>
      </c>
      <c r="H76" s="73"/>
      <c r="I76" s="74">
        <f t="shared" si="1"/>
        <v>0</v>
      </c>
      <c r="J76" s="73"/>
      <c r="K76" s="111">
        <f t="shared" si="7"/>
        <v>0</v>
      </c>
      <c r="L76" s="73"/>
      <c r="M76" s="74">
        <f t="shared" si="8"/>
        <v>0</v>
      </c>
      <c r="N76" s="73"/>
      <c r="O76" s="111">
        <f t="shared" si="17"/>
        <v>0</v>
      </c>
      <c r="P76" s="73"/>
      <c r="Q76" s="74">
        <f t="shared" si="18"/>
        <v>0</v>
      </c>
      <c r="R76" s="73"/>
      <c r="S76" s="111">
        <f t="shared" si="9"/>
        <v>0</v>
      </c>
      <c r="T76" s="73"/>
      <c r="U76" s="74">
        <v>0</v>
      </c>
      <c r="V76" s="73"/>
      <c r="W76" s="74">
        <f t="shared" si="16"/>
        <v>0</v>
      </c>
      <c r="X76" s="73"/>
      <c r="Y76" s="74">
        <f t="shared" si="5"/>
        <v>0</v>
      </c>
      <c r="Z76" s="73"/>
      <c r="AA76" s="74">
        <f t="shared" si="10"/>
        <v>0</v>
      </c>
      <c r="AB76" s="82">
        <f t="shared" si="6"/>
        <v>0</v>
      </c>
      <c r="AC76" s="74"/>
      <c r="AD76" s="145">
        <f t="shared" si="11"/>
        <v>0</v>
      </c>
      <c r="AE76" s="139"/>
    </row>
    <row r="77" spans="1:31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12"/>
        <v>0</v>
      </c>
      <c r="F77" s="73"/>
      <c r="G77" s="74">
        <f t="shared" si="13"/>
        <v>0</v>
      </c>
      <c r="H77" s="73"/>
      <c r="I77" s="74">
        <f t="shared" ref="I77:I81" si="19">IF(D77="",0,D77*H77)</f>
        <v>0</v>
      </c>
      <c r="J77" s="73"/>
      <c r="K77" s="111">
        <f t="shared" si="7"/>
        <v>0</v>
      </c>
      <c r="L77" s="73"/>
      <c r="M77" s="74">
        <f t="shared" si="8"/>
        <v>0</v>
      </c>
      <c r="N77" s="73"/>
      <c r="O77" s="111">
        <f t="shared" si="17"/>
        <v>0</v>
      </c>
      <c r="P77" s="73"/>
      <c r="Q77" s="74">
        <f t="shared" si="18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6"/>
        <v>0</v>
      </c>
      <c r="X77" s="73"/>
      <c r="Y77" s="74">
        <f t="shared" ref="Y77:Y81" si="20">IF(D77="",0,D77*X77)</f>
        <v>0</v>
      </c>
      <c r="Z77" s="73"/>
      <c r="AA77" s="74">
        <f t="shared" si="10"/>
        <v>0</v>
      </c>
      <c r="AB77" s="82">
        <f t="shared" ref="AB77:AB81" si="21">IF(D77="",0,D77*E77)</f>
        <v>0</v>
      </c>
      <c r="AC77" s="74"/>
      <c r="AD77" s="145">
        <f t="shared" si="11"/>
        <v>0</v>
      </c>
      <c r="AE77" s="139"/>
    </row>
    <row r="78" spans="1:31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si="12"/>
        <v>0</v>
      </c>
      <c r="F78" s="73"/>
      <c r="G78" s="74">
        <f t="shared" si="13"/>
        <v>0</v>
      </c>
      <c r="H78" s="73"/>
      <c r="I78" s="74">
        <f t="shared" si="19"/>
        <v>0</v>
      </c>
      <c r="J78" s="166"/>
      <c r="K78" s="111">
        <f t="shared" ref="K78:K81" si="22">IF($D78="",0,$D78*J78)</f>
        <v>0</v>
      </c>
      <c r="L78" s="73"/>
      <c r="M78" s="74">
        <f t="shared" ref="M78:M81" si="23">IF($D78="",0,$D78*L78)</f>
        <v>0</v>
      </c>
      <c r="N78" s="166"/>
      <c r="O78" s="111">
        <f t="shared" si="17"/>
        <v>0</v>
      </c>
      <c r="P78" s="73"/>
      <c r="Q78" s="74">
        <f t="shared" si="18"/>
        <v>0</v>
      </c>
      <c r="R78" s="166"/>
      <c r="S78" s="111">
        <f t="shared" ref="S78:S81" si="24">IF($D78="",0,$D78*R78)</f>
        <v>0</v>
      </c>
      <c r="T78" s="73"/>
      <c r="U78" s="74">
        <f t="shared" ref="U78:U81" si="25">IF(D78="",0,D78*T78)</f>
        <v>0</v>
      </c>
      <c r="V78" s="73"/>
      <c r="W78" s="74">
        <f t="shared" si="16"/>
        <v>0</v>
      </c>
      <c r="X78" s="73"/>
      <c r="Y78" s="74">
        <f t="shared" si="20"/>
        <v>0</v>
      </c>
      <c r="Z78" s="73"/>
      <c r="AA78" s="74">
        <f t="shared" ref="AA78:AA83" si="26">IF(D78="",0,D78*Z78)</f>
        <v>0</v>
      </c>
      <c r="AB78" s="82">
        <f t="shared" si="21"/>
        <v>0</v>
      </c>
      <c r="AC78" s="74"/>
      <c r="AD78" s="145">
        <f t="shared" ref="AD78:AD81" si="27">SUM(AB78+AC78)</f>
        <v>0</v>
      </c>
      <c r="AE78" s="139"/>
    </row>
    <row r="79" spans="1:31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ref="E79:E81" si="28">SUM(F79++H79+J79+L79+N79+P79+R79+T79+V79+X79+Z79)</f>
        <v>1</v>
      </c>
      <c r="F79" s="73"/>
      <c r="G79" s="74">
        <f t="shared" ref="G79:G81" si="29">IF(D79="",0,D79*F79)</f>
        <v>0</v>
      </c>
      <c r="H79" s="73"/>
      <c r="I79" s="74">
        <f t="shared" si="19"/>
        <v>0</v>
      </c>
      <c r="J79" s="166"/>
      <c r="K79" s="111">
        <f t="shared" si="22"/>
        <v>0</v>
      </c>
      <c r="L79" s="73"/>
      <c r="M79" s="74">
        <f t="shared" si="23"/>
        <v>0</v>
      </c>
      <c r="N79" s="166">
        <v>1</v>
      </c>
      <c r="O79" s="111">
        <f t="shared" si="17"/>
        <v>35</v>
      </c>
      <c r="P79" s="73"/>
      <c r="Q79" s="74">
        <f t="shared" si="18"/>
        <v>0</v>
      </c>
      <c r="R79" s="166"/>
      <c r="S79" s="111">
        <f t="shared" si="24"/>
        <v>0</v>
      </c>
      <c r="T79" s="73"/>
      <c r="U79" s="74">
        <f t="shared" si="25"/>
        <v>0</v>
      </c>
      <c r="V79" s="73"/>
      <c r="W79" s="74">
        <f t="shared" si="16"/>
        <v>0</v>
      </c>
      <c r="X79" s="73"/>
      <c r="Y79" s="74">
        <f t="shared" si="20"/>
        <v>0</v>
      </c>
      <c r="Z79" s="73"/>
      <c r="AA79" s="74">
        <f t="shared" si="26"/>
        <v>0</v>
      </c>
      <c r="AB79" s="82">
        <f t="shared" si="21"/>
        <v>35</v>
      </c>
      <c r="AC79" s="74"/>
      <c r="AD79" s="145">
        <f t="shared" si="27"/>
        <v>35</v>
      </c>
      <c r="AE79" s="139"/>
    </row>
    <row r="80" spans="1:31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28"/>
        <v>0</v>
      </c>
      <c r="F80" s="73"/>
      <c r="G80" s="74">
        <f t="shared" si="29"/>
        <v>0</v>
      </c>
      <c r="H80" s="73"/>
      <c r="I80" s="74">
        <f t="shared" si="19"/>
        <v>0</v>
      </c>
      <c r="J80" s="166"/>
      <c r="K80" s="111">
        <f t="shared" si="22"/>
        <v>0</v>
      </c>
      <c r="L80" s="73"/>
      <c r="M80" s="74">
        <f t="shared" si="23"/>
        <v>0</v>
      </c>
      <c r="N80" s="166"/>
      <c r="O80" s="111">
        <f t="shared" si="17"/>
        <v>0</v>
      </c>
      <c r="P80" s="73"/>
      <c r="Q80" s="74">
        <f t="shared" si="18"/>
        <v>0</v>
      </c>
      <c r="R80" s="166"/>
      <c r="S80" s="111">
        <f t="shared" si="24"/>
        <v>0</v>
      </c>
      <c r="T80" s="73"/>
      <c r="U80" s="74">
        <f t="shared" si="25"/>
        <v>0</v>
      </c>
      <c r="V80" s="73"/>
      <c r="W80" s="74">
        <f t="shared" si="16"/>
        <v>0</v>
      </c>
      <c r="X80" s="73"/>
      <c r="Y80" s="74">
        <f t="shared" si="20"/>
        <v>0</v>
      </c>
      <c r="Z80" s="73"/>
      <c r="AA80" s="74">
        <f t="shared" si="26"/>
        <v>0</v>
      </c>
      <c r="AB80" s="82">
        <f t="shared" si="21"/>
        <v>0</v>
      </c>
      <c r="AC80" s="74"/>
      <c r="AD80" s="145">
        <f t="shared" si="27"/>
        <v>0</v>
      </c>
      <c r="AE80" s="139"/>
    </row>
    <row r="81" spans="1:31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20">
        <f t="shared" si="28"/>
        <v>7.25</v>
      </c>
      <c r="F81" s="99"/>
      <c r="G81" s="74">
        <f t="shared" si="29"/>
        <v>0</v>
      </c>
      <c r="H81" s="99"/>
      <c r="I81" s="152">
        <f t="shared" si="19"/>
        <v>0</v>
      </c>
      <c r="J81" s="173"/>
      <c r="K81" s="154">
        <f t="shared" si="22"/>
        <v>0</v>
      </c>
      <c r="L81" s="99"/>
      <c r="M81" s="152">
        <f t="shared" si="23"/>
        <v>0</v>
      </c>
      <c r="N81" s="173"/>
      <c r="O81" s="154">
        <f t="shared" si="17"/>
        <v>0</v>
      </c>
      <c r="P81" s="99"/>
      <c r="Q81" s="152">
        <f t="shared" si="18"/>
        <v>0</v>
      </c>
      <c r="R81" s="173">
        <v>7.25</v>
      </c>
      <c r="S81" s="154">
        <f t="shared" si="24"/>
        <v>435</v>
      </c>
      <c r="T81" s="99"/>
      <c r="U81" s="152">
        <f t="shared" si="25"/>
        <v>0</v>
      </c>
      <c r="V81" s="99"/>
      <c r="W81" s="152">
        <f t="shared" si="16"/>
        <v>0</v>
      </c>
      <c r="X81" s="99"/>
      <c r="Y81" s="152">
        <f t="shared" si="20"/>
        <v>0</v>
      </c>
      <c r="Z81" s="99"/>
      <c r="AA81" s="152">
        <f t="shared" si="26"/>
        <v>0</v>
      </c>
      <c r="AB81" s="156">
        <f t="shared" si="21"/>
        <v>435</v>
      </c>
      <c r="AC81" s="152"/>
      <c r="AD81" s="145">
        <f t="shared" si="27"/>
        <v>435</v>
      </c>
      <c r="AE81" s="174"/>
    </row>
    <row r="82" spans="1:31" s="14" customFormat="1" ht="15" customHeight="1" x14ac:dyDescent="0.2">
      <c r="A82" s="90" t="s">
        <v>311</v>
      </c>
      <c r="B82" s="14" t="s">
        <v>65</v>
      </c>
      <c r="C82" s="18" t="s">
        <v>5</v>
      </c>
      <c r="D82" s="162">
        <v>118</v>
      </c>
      <c r="E82" s="20">
        <f t="shared" ref="E82" si="30">SUM(F82++H82+J82+L82+N82+P82+R82+T82+V82+X82+Z82)</f>
        <v>3.25</v>
      </c>
      <c r="F82" s="99"/>
      <c r="G82" s="111">
        <f t="shared" ref="G82" si="31">IF(D82="",0,D82*F82)</f>
        <v>0</v>
      </c>
      <c r="H82" s="99"/>
      <c r="I82" s="152">
        <f t="shared" ref="I82" si="32">IF(D82="",0,D82*H82)</f>
        <v>0</v>
      </c>
      <c r="J82" s="173"/>
      <c r="K82" s="154">
        <f t="shared" ref="K82" si="33">IF($D82="",0,$D82*J82)</f>
        <v>0</v>
      </c>
      <c r="L82" s="99"/>
      <c r="M82" s="152">
        <f t="shared" ref="M82" si="34">IF($D82="",0,$D82*L82)</f>
        <v>0</v>
      </c>
      <c r="N82" s="173"/>
      <c r="O82" s="154">
        <f t="shared" ref="O82" si="35">IF($D82="",0,$D82*N82)</f>
        <v>0</v>
      </c>
      <c r="P82" s="99"/>
      <c r="Q82" s="152">
        <f t="shared" ref="Q82" si="36">IF($D82="",0,$D82*P82)</f>
        <v>0</v>
      </c>
      <c r="R82" s="173">
        <v>3.25</v>
      </c>
      <c r="S82" s="154">
        <f t="shared" ref="S82" si="37">IF($D82="",0,$D82*R82)</f>
        <v>383.5</v>
      </c>
      <c r="T82" s="99"/>
      <c r="U82" s="152">
        <f t="shared" ref="U82" si="38">IF(D82="",0,D82*T82)</f>
        <v>0</v>
      </c>
      <c r="V82" s="99"/>
      <c r="W82" s="152">
        <f t="shared" ref="W82" si="39">IF(D82="",0,D82*V82)</f>
        <v>0</v>
      </c>
      <c r="X82" s="99"/>
      <c r="Y82" s="152">
        <f t="shared" ref="Y82" si="40">IF(D82="",0,D82*X82)</f>
        <v>0</v>
      </c>
      <c r="Z82" s="173"/>
      <c r="AA82" s="152">
        <f t="shared" ref="AA82" si="41">IF(D82="",0,D82*Z82)</f>
        <v>0</v>
      </c>
      <c r="AB82" s="156">
        <f t="shared" ref="AB82" si="42">IF(D82="",0,D82*E82)</f>
        <v>383.5</v>
      </c>
      <c r="AC82" s="152"/>
      <c r="AD82" s="145">
        <f>SUM(AB82+AC82)</f>
        <v>383.5</v>
      </c>
      <c r="AE82" s="174"/>
    </row>
    <row r="83" spans="1:31" s="62" customFormat="1" ht="15" customHeight="1" x14ac:dyDescent="0.2">
      <c r="A83" s="85"/>
      <c r="C83" s="63" t="s">
        <v>154</v>
      </c>
      <c r="D83" s="57"/>
      <c r="E83" s="20">
        <f t="shared" ref="E83" si="43">SUM(H83+J83+L83+N83+P83+R83+T83+V83+X83)</f>
        <v>196.25</v>
      </c>
      <c r="F83" s="142">
        <f>SUM(F13:F82)</f>
        <v>14</v>
      </c>
      <c r="G83" s="141"/>
      <c r="H83" s="75">
        <f>SUM(H13:H82)</f>
        <v>0</v>
      </c>
      <c r="I83" s="76"/>
      <c r="J83" s="92">
        <f>SUM(J13:J82)</f>
        <v>38.5</v>
      </c>
      <c r="K83" s="92"/>
      <c r="L83" s="75">
        <f>SUM(L13:L82)</f>
        <v>5</v>
      </c>
      <c r="M83" s="76"/>
      <c r="N83" s="92">
        <f>SUM(N13:N82)</f>
        <v>12.5</v>
      </c>
      <c r="O83" s="92"/>
      <c r="P83" s="75">
        <f>SUM(P13:P82)</f>
        <v>0</v>
      </c>
      <c r="Q83" s="76"/>
      <c r="R83" s="92">
        <f>SUM(R13:R82)</f>
        <v>140.25</v>
      </c>
      <c r="S83" s="92"/>
      <c r="T83" s="75">
        <f>SUM(T13:T82)</f>
        <v>0</v>
      </c>
      <c r="U83" s="76"/>
      <c r="V83" s="75">
        <f>SUM(V13:V82)</f>
        <v>0</v>
      </c>
      <c r="W83" s="76"/>
      <c r="X83" s="75">
        <f>SUM(X13:X82)</f>
        <v>0</v>
      </c>
      <c r="Y83" s="76"/>
      <c r="Z83" s="186">
        <f>SUM(Z13:Z82)</f>
        <v>3.5</v>
      </c>
      <c r="AA83" s="76">
        <f t="shared" si="26"/>
        <v>0</v>
      </c>
      <c r="AB83" s="76"/>
      <c r="AC83" s="138"/>
      <c r="AD83" s="146">
        <f t="shared" ref="AD83:AD86" si="44">SUM(AB83+AC83)</f>
        <v>0</v>
      </c>
      <c r="AE83" s="140"/>
    </row>
    <row r="84" spans="1:31" ht="4.5" customHeight="1" x14ac:dyDescent="0.2">
      <c r="A84" s="86"/>
      <c r="B84" s="40"/>
      <c r="C84" s="68"/>
      <c r="D84" s="69"/>
      <c r="E84" s="69"/>
      <c r="F84" s="69"/>
      <c r="G84" s="69"/>
      <c r="H84" s="77"/>
      <c r="I84" s="78"/>
      <c r="J84" s="69"/>
      <c r="K84" s="69"/>
      <c r="L84" s="77"/>
      <c r="M84" s="78"/>
      <c r="N84" s="69"/>
      <c r="O84" s="69"/>
      <c r="P84" s="77"/>
      <c r="Q84" s="78"/>
      <c r="R84" s="69"/>
      <c r="S84" s="69"/>
      <c r="T84" s="77"/>
      <c r="U84" s="78"/>
      <c r="V84" s="77"/>
      <c r="W84" s="78"/>
      <c r="X84" s="77"/>
      <c r="Y84" s="78"/>
      <c r="Z84" s="69"/>
      <c r="AA84" s="69"/>
      <c r="AB84" s="69"/>
      <c r="AC84" s="69"/>
      <c r="AD84" s="78"/>
    </row>
    <row r="85" spans="1:31" ht="15" customHeight="1" x14ac:dyDescent="0.2">
      <c r="A85" s="65"/>
      <c r="B85" s="65"/>
      <c r="C85" s="66" t="s">
        <v>155</v>
      </c>
      <c r="D85" s="67"/>
      <c r="E85" s="19"/>
      <c r="F85" s="143"/>
      <c r="G85" s="144">
        <f ca="1">SUM(G13:G84)</f>
        <v>1960</v>
      </c>
      <c r="H85" s="79"/>
      <c r="I85" s="80">
        <f ca="1">SUM(I13:I84)</f>
        <v>0</v>
      </c>
      <c r="J85" s="93"/>
      <c r="K85" s="93">
        <f ca="1">SUM(K13:K84)</f>
        <v>3089.5</v>
      </c>
      <c r="L85" s="79"/>
      <c r="M85" s="80">
        <f ca="1">SUM(M13:M84)</f>
        <v>500</v>
      </c>
      <c r="N85" s="93"/>
      <c r="O85" s="93">
        <f ca="1">SUM(O12:O84)</f>
        <v>1165</v>
      </c>
      <c r="P85" s="79"/>
      <c r="Q85" s="80">
        <f ca="1">SUM(Q13:Q84)</f>
        <v>0</v>
      </c>
      <c r="R85" s="93"/>
      <c r="S85" s="93">
        <f ca="1">SUM(S12:S84)</f>
        <v>15999</v>
      </c>
      <c r="T85" s="79"/>
      <c r="U85" s="80">
        <f ca="1">SUM(U13:U84)</f>
        <v>0</v>
      </c>
      <c r="V85" s="79"/>
      <c r="W85" s="80">
        <f ca="1">SUM(W13:W84)</f>
        <v>0</v>
      </c>
      <c r="X85" s="79"/>
      <c r="Y85" s="80">
        <f ca="1">SUM(Y13:Y84)</f>
        <v>0</v>
      </c>
      <c r="Z85" s="93"/>
      <c r="AA85" s="144">
        <f ca="1">SUM(AA13:AA84)</f>
        <v>490</v>
      </c>
      <c r="AB85" s="80">
        <f ca="1">SUM(G85+I85+K85+M85+O85+Q85+S85+U85+W85+Y85+AA85)</f>
        <v>23203.5</v>
      </c>
      <c r="AC85" s="135"/>
      <c r="AD85" s="147"/>
    </row>
    <row r="86" spans="1:31" x14ac:dyDescent="0.2">
      <c r="C86" s="41" t="s">
        <v>24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2">
        <f ca="1">SUM(AB13:AB82)</f>
        <v>23203.5</v>
      </c>
      <c r="AC86" s="3">
        <f>SUBTOTAL(9,AC13:AC84)</f>
        <v>0</v>
      </c>
      <c r="AD86" s="134">
        <f t="shared" ca="1" si="44"/>
        <v>23203.5</v>
      </c>
    </row>
    <row r="87" spans="1:31" x14ac:dyDescent="0.2">
      <c r="C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31" x14ac:dyDescent="0.2">
      <c r="A88" s="101"/>
      <c r="AB88" s="19"/>
    </row>
    <row r="97" spans="28:29" x14ac:dyDescent="0.2">
      <c r="AB97" s="21">
        <f>SUM(AB95-AB94)</f>
        <v>0</v>
      </c>
      <c r="AC97">
        <f>SUM(AC95-AC94)</f>
        <v>0</v>
      </c>
    </row>
  </sheetData>
  <autoFilter ref="A12:AB85"/>
  <mergeCells count="13">
    <mergeCell ref="L10:M10"/>
    <mergeCell ref="B6:D6"/>
    <mergeCell ref="B8:D8"/>
    <mergeCell ref="F10:G10"/>
    <mergeCell ref="H10:I10"/>
    <mergeCell ref="J10:K10"/>
    <mergeCell ref="Z10:AA10"/>
    <mergeCell ref="N10:O10"/>
    <mergeCell ref="P10:Q10"/>
    <mergeCell ref="R10:S10"/>
    <mergeCell ref="T10:U10"/>
    <mergeCell ref="V10:W10"/>
    <mergeCell ref="X10:Y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97"/>
  <sheetViews>
    <sheetView view="pageBreakPreview" topLeftCell="A54" zoomScale="110" zoomScaleNormal="110" zoomScaleSheetLayoutView="110" workbookViewId="0">
      <pane xSplit="1" topLeftCell="B1" activePane="topRight" state="frozen"/>
      <selection pane="topRight" activeCell="E83" sqref="E8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9" width="9.7109375" style="21" customWidth="1"/>
    <col min="30" max="30" width="11.85546875" style="21" customWidth="1"/>
    <col min="31" max="31" width="9.7109375" customWidth="1"/>
  </cols>
  <sheetData>
    <row r="1" spans="1:3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2" s="15" customFormat="1" ht="15" customHeight="1" x14ac:dyDescent="0.25">
      <c r="A2" s="98" t="s">
        <v>283</v>
      </c>
    </row>
    <row r="3" spans="1:32" s="15" customFormat="1" ht="14.25" x14ac:dyDescent="0.2">
      <c r="A3" s="97"/>
    </row>
    <row r="4" spans="1:32" s="15" customFormat="1" ht="15" x14ac:dyDescent="0.25">
      <c r="A4" s="98" t="s">
        <v>158</v>
      </c>
      <c r="B4" s="187" t="str">
        <f>IF(Vertragsdaten!B6="","",Vertragsdaten!B6)</f>
        <v>EP SIEP</v>
      </c>
      <c r="C4" s="187"/>
      <c r="D4" s="18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2" s="15" customFormat="1" ht="8.25" customHeight="1" x14ac:dyDescent="0.25">
      <c r="A5" s="98"/>
      <c r="B5" s="89"/>
      <c r="C5" s="89"/>
      <c r="D5" s="89"/>
    </row>
    <row r="6" spans="1:32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83"/>
      <c r="AE6" s="83"/>
    </row>
    <row r="7" spans="1:32" s="15" customFormat="1" ht="15" customHeight="1" x14ac:dyDescent="0.25">
      <c r="A7" s="98"/>
      <c r="AD7" s="64"/>
      <c r="AE7" s="64"/>
    </row>
    <row r="8" spans="1:32" s="8" customFormat="1" ht="15" x14ac:dyDescent="0.25">
      <c r="A8" s="98" t="s">
        <v>160</v>
      </c>
      <c r="B8" s="200">
        <v>42795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83"/>
      <c r="AE8" s="83"/>
    </row>
    <row r="9" spans="1:32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2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312</v>
      </c>
      <c r="U10" s="202"/>
      <c r="V10" s="198" t="s">
        <v>199</v>
      </c>
      <c r="W10" s="203"/>
      <c r="X10" s="198" t="s">
        <v>200</v>
      </c>
      <c r="Y10" s="199"/>
      <c r="Z10" s="198" t="s">
        <v>201</v>
      </c>
      <c r="AA10" s="199"/>
      <c r="AB10" s="204" t="s">
        <v>306</v>
      </c>
      <c r="AC10" s="205"/>
      <c r="AD10" s="129"/>
      <c r="AE10" s="131" t="s">
        <v>281</v>
      </c>
      <c r="AF10" s="188" t="s">
        <v>282</v>
      </c>
    </row>
    <row r="11" spans="1:3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65"/>
      <c r="U11" s="65"/>
      <c r="V11" s="70"/>
      <c r="W11" s="71"/>
      <c r="X11" s="70"/>
      <c r="Y11" s="71"/>
      <c r="Z11" s="70"/>
      <c r="AA11" s="71"/>
      <c r="AB11" s="65"/>
      <c r="AC11" s="65"/>
      <c r="AD11"/>
      <c r="AE11" s="1"/>
      <c r="AF11" s="132"/>
    </row>
    <row r="12" spans="1:32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110" t="s">
        <v>22</v>
      </c>
      <c r="U12" s="110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81" t="s">
        <v>22</v>
      </c>
      <c r="AA12" s="13" t="s">
        <v>156</v>
      </c>
      <c r="AB12" s="175" t="s">
        <v>22</v>
      </c>
      <c r="AC12" s="175" t="s">
        <v>156</v>
      </c>
      <c r="AD12" s="128" t="s">
        <v>153</v>
      </c>
      <c r="AE12" s="130" t="s">
        <v>286</v>
      </c>
      <c r="AF12" s="133"/>
    </row>
    <row r="13" spans="1:32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SUM(F13++H13+J13+L13+N13+P13+R13+T13+V13+X13+Z13+AB13)</f>
        <v>13.5</v>
      </c>
      <c r="F13" s="73">
        <v>11.5</v>
      </c>
      <c r="G13" s="74">
        <f ca="1">IF(D13="",0,D13*F13)</f>
        <v>1610</v>
      </c>
      <c r="H13" s="73"/>
      <c r="I13" s="74">
        <f t="shared" ref="I13:I76" ca="1" si="1">IF(D13="",0,D13*H13)</f>
        <v>0</v>
      </c>
      <c r="J13" s="73"/>
      <c r="K13" s="111">
        <f ca="1">IF($D13="",0,$D13*J13)</f>
        <v>0</v>
      </c>
      <c r="L13" s="73">
        <v>2</v>
      </c>
      <c r="M13" s="74">
        <f ca="1">IF($D13="",0,$D13*L13)</f>
        <v>280</v>
      </c>
      <c r="N13" s="73"/>
      <c r="O13" s="111">
        <f t="shared" ref="O13:Q74" ca="1" si="2">IF($D13="",0,$D13*N13)</f>
        <v>0</v>
      </c>
      <c r="P13" s="99"/>
      <c r="Q13" s="74">
        <f t="shared" ca="1" si="2"/>
        <v>0</v>
      </c>
      <c r="R13" s="73"/>
      <c r="S13" s="111">
        <f ca="1">IF($D13="",0,$D13*R13)</f>
        <v>0</v>
      </c>
      <c r="T13" s="73"/>
      <c r="U13" s="111">
        <f ca="1">IF($D13="",0,$D13*T13)</f>
        <v>0</v>
      </c>
      <c r="V13" s="73"/>
      <c r="W13" s="74">
        <f t="shared" ref="W13:W40" ca="1" si="3">IF(D13="",0,D13*V13)</f>
        <v>0</v>
      </c>
      <c r="X13" s="73"/>
      <c r="Y13" s="74">
        <f t="shared" ref="Y13:Y40" ca="1" si="4">IF(D13="",0,D13*X13)</f>
        <v>0</v>
      </c>
      <c r="Z13" s="73"/>
      <c r="AA13" s="74">
        <f t="shared" ref="AA13:AA76" ca="1" si="5">IF(D13="",0,D13*Z13)</f>
        <v>0</v>
      </c>
      <c r="AB13" s="73"/>
      <c r="AC13" s="74">
        <f ca="1">IF(D13="",0,D13*AB13)</f>
        <v>0</v>
      </c>
      <c r="AD13" s="82">
        <f t="shared" ref="AD13:AD76" ca="1" si="6">IF(D13="",0,D13*E13)</f>
        <v>1890</v>
      </c>
      <c r="AE13" s="74"/>
      <c r="AF13" s="136">
        <f ca="1">SUM(AD13+AE13)</f>
        <v>1890</v>
      </c>
    </row>
    <row r="14" spans="1:32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23" si="7">SUM(F14++H14+J14+L14+N14+P14+R14+T14+V14+X14+Z14+AB14)</f>
        <v>0</v>
      </c>
      <c r="F14" s="73"/>
      <c r="G14" s="74">
        <f ca="1">IF(D14="",0,D14*F14)</f>
        <v>0</v>
      </c>
      <c r="H14" s="73"/>
      <c r="I14" s="74">
        <f t="shared" ca="1" si="1"/>
        <v>0</v>
      </c>
      <c r="J14" s="73"/>
      <c r="K14" s="111">
        <f t="shared" ref="K14:K77" ca="1" si="8">IF($D14="",0,$D14*J14)</f>
        <v>0</v>
      </c>
      <c r="L14" s="73"/>
      <c r="M14" s="74">
        <f t="shared" ref="M14:M77" ca="1" si="9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0">IF($D14="",0,$D14*R14)</f>
        <v>0</v>
      </c>
      <c r="T14" s="73"/>
      <c r="U14" s="111">
        <f t="shared" ref="U14:U76" ca="1" si="11">IF($D14="",0,$D14*T14)</f>
        <v>0</v>
      </c>
      <c r="V14" s="73"/>
      <c r="W14" s="74">
        <f t="shared" ca="1" si="3"/>
        <v>0</v>
      </c>
      <c r="X14" s="73"/>
      <c r="Y14" s="74">
        <f t="shared" ca="1" si="4"/>
        <v>0</v>
      </c>
      <c r="Z14" s="73"/>
      <c r="AA14" s="74">
        <f t="shared" ca="1" si="5"/>
        <v>0</v>
      </c>
      <c r="AB14" s="73"/>
      <c r="AC14" s="74">
        <f t="shared" ref="AC14:AC77" ca="1" si="12">IF(D14="",0,D14*AB14)</f>
        <v>0</v>
      </c>
      <c r="AD14" s="82">
        <f t="shared" ca="1" si="6"/>
        <v>0</v>
      </c>
      <c r="AE14" s="74"/>
      <c r="AF14" s="137">
        <f t="shared" ref="AF14:AF77" ca="1" si="13">SUM(AD14+AE14)</f>
        <v>0</v>
      </c>
    </row>
    <row r="15" spans="1:32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4.25</v>
      </c>
      <c r="F15" s="73"/>
      <c r="G15" s="74">
        <f t="shared" ref="G15:G78" ca="1" si="14">IF(D15="",0,D15*F15)</f>
        <v>0</v>
      </c>
      <c r="H15" s="73"/>
      <c r="I15" s="74">
        <f t="shared" ca="1" si="1"/>
        <v>0</v>
      </c>
      <c r="J15" s="73">
        <v>4.25</v>
      </c>
      <c r="K15" s="111">
        <f t="shared" ca="1" si="8"/>
        <v>501.5</v>
      </c>
      <c r="L15" s="73"/>
      <c r="M15" s="74">
        <f t="shared" ca="1" si="9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0"/>
        <v>0</v>
      </c>
      <c r="T15" s="73"/>
      <c r="U15" s="111">
        <f t="shared" ca="1" si="11"/>
        <v>0</v>
      </c>
      <c r="V15" s="73"/>
      <c r="W15" s="74">
        <f t="shared" ca="1" si="3"/>
        <v>0</v>
      </c>
      <c r="X15" s="73"/>
      <c r="Y15" s="74">
        <f t="shared" ca="1" si="4"/>
        <v>0</v>
      </c>
      <c r="Z15" s="73"/>
      <c r="AA15" s="74">
        <f t="shared" ca="1" si="5"/>
        <v>0</v>
      </c>
      <c r="AB15" s="73"/>
      <c r="AC15" s="74">
        <f t="shared" ca="1" si="12"/>
        <v>0</v>
      </c>
      <c r="AD15" s="82">
        <f t="shared" ca="1" si="6"/>
        <v>501.5</v>
      </c>
      <c r="AE15" s="74"/>
      <c r="AF15" s="137">
        <f t="shared" ca="1" si="13"/>
        <v>501.5</v>
      </c>
    </row>
    <row r="16" spans="1:32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14"/>
        <v>0</v>
      </c>
      <c r="H16" s="73"/>
      <c r="I16" s="74">
        <f t="shared" ca="1" si="1"/>
        <v>0</v>
      </c>
      <c r="J16" s="73"/>
      <c r="K16" s="111">
        <f t="shared" ca="1" si="8"/>
        <v>0</v>
      </c>
      <c r="L16" s="73"/>
      <c r="M16" s="74">
        <f t="shared" ca="1" si="9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0"/>
        <v>0</v>
      </c>
      <c r="T16" s="73"/>
      <c r="U16" s="111">
        <f t="shared" ca="1" si="11"/>
        <v>0</v>
      </c>
      <c r="V16" s="73"/>
      <c r="W16" s="74">
        <f t="shared" ca="1" si="3"/>
        <v>0</v>
      </c>
      <c r="X16" s="73"/>
      <c r="Y16" s="74">
        <f t="shared" ca="1" si="4"/>
        <v>0</v>
      </c>
      <c r="Z16" s="73"/>
      <c r="AA16" s="74">
        <f t="shared" ca="1" si="5"/>
        <v>0</v>
      </c>
      <c r="AB16" s="73"/>
      <c r="AC16" s="74">
        <f t="shared" ca="1" si="12"/>
        <v>0</v>
      </c>
      <c r="AD16" s="82">
        <f t="shared" ca="1" si="6"/>
        <v>0</v>
      </c>
      <c r="AE16" s="74"/>
      <c r="AF16" s="137">
        <f t="shared" ca="1" si="13"/>
        <v>0</v>
      </c>
    </row>
    <row r="17" spans="1:32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14"/>
        <v>0</v>
      </c>
      <c r="H17" s="73"/>
      <c r="I17" s="74">
        <f t="shared" si="1"/>
        <v>0</v>
      </c>
      <c r="J17" s="73"/>
      <c r="K17" s="111">
        <f t="shared" si="8"/>
        <v>0</v>
      </c>
      <c r="L17" s="73"/>
      <c r="M17" s="74">
        <f t="shared" si="9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0"/>
        <v>0</v>
      </c>
      <c r="T17" s="73"/>
      <c r="U17" s="111">
        <f t="shared" si="11"/>
        <v>0</v>
      </c>
      <c r="V17" s="73"/>
      <c r="W17" s="74">
        <f t="shared" si="3"/>
        <v>0</v>
      </c>
      <c r="X17" s="73"/>
      <c r="Y17" s="74">
        <f t="shared" si="4"/>
        <v>0</v>
      </c>
      <c r="Z17" s="73"/>
      <c r="AA17" s="74">
        <f t="shared" si="5"/>
        <v>0</v>
      </c>
      <c r="AB17" s="73"/>
      <c r="AC17" s="74">
        <f t="shared" si="12"/>
        <v>0</v>
      </c>
      <c r="AD17" s="82">
        <f t="shared" si="6"/>
        <v>0</v>
      </c>
      <c r="AE17" s="74"/>
      <c r="AF17" s="137">
        <f t="shared" si="13"/>
        <v>0</v>
      </c>
    </row>
    <row r="18" spans="1:32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2</v>
      </c>
      <c r="F18" s="73">
        <v>2</v>
      </c>
      <c r="G18" s="74">
        <f t="shared" ca="1" si="14"/>
        <v>280</v>
      </c>
      <c r="H18" s="73"/>
      <c r="I18" s="74">
        <f t="shared" ca="1" si="1"/>
        <v>0</v>
      </c>
      <c r="J18" s="73"/>
      <c r="K18" s="111">
        <f t="shared" ca="1" si="8"/>
        <v>0</v>
      </c>
      <c r="L18" s="73"/>
      <c r="M18" s="74">
        <f t="shared" ca="1" si="9"/>
        <v>0</v>
      </c>
      <c r="N18" s="73"/>
      <c r="O18" s="111">
        <f t="shared" ca="1" si="2"/>
        <v>0</v>
      </c>
      <c r="P18" s="99"/>
      <c r="Q18" s="74">
        <f t="shared" ca="1" si="2"/>
        <v>0</v>
      </c>
      <c r="R18" s="73"/>
      <c r="S18" s="111">
        <f t="shared" ca="1" si="10"/>
        <v>0</v>
      </c>
      <c r="T18" s="73"/>
      <c r="U18" s="111">
        <f t="shared" ca="1" si="11"/>
        <v>0</v>
      </c>
      <c r="V18" s="73"/>
      <c r="W18" s="74">
        <f t="shared" ca="1" si="3"/>
        <v>0</v>
      </c>
      <c r="X18" s="73"/>
      <c r="Y18" s="74">
        <f t="shared" ca="1" si="4"/>
        <v>0</v>
      </c>
      <c r="Z18" s="73"/>
      <c r="AA18" s="74">
        <f t="shared" ca="1" si="5"/>
        <v>0</v>
      </c>
      <c r="AB18" s="73"/>
      <c r="AC18" s="74">
        <f t="shared" ca="1" si="12"/>
        <v>0</v>
      </c>
      <c r="AD18" s="82">
        <f t="shared" ca="1" si="6"/>
        <v>280</v>
      </c>
      <c r="AE18" s="74"/>
      <c r="AF18" s="137">
        <f t="shared" ca="1" si="13"/>
        <v>280</v>
      </c>
    </row>
    <row r="19" spans="1:32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14"/>
        <v>0</v>
      </c>
      <c r="H19" s="73"/>
      <c r="I19" s="74">
        <f t="shared" ca="1" si="1"/>
        <v>0</v>
      </c>
      <c r="J19" s="73"/>
      <c r="K19" s="111">
        <f t="shared" ca="1" si="8"/>
        <v>0</v>
      </c>
      <c r="L19" s="73"/>
      <c r="M19" s="74">
        <f t="shared" ca="1" si="9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0"/>
        <v>0</v>
      </c>
      <c r="T19" s="73"/>
      <c r="U19" s="111">
        <f t="shared" ca="1" si="11"/>
        <v>0</v>
      </c>
      <c r="V19" s="73"/>
      <c r="W19" s="74">
        <f t="shared" ca="1" si="3"/>
        <v>0</v>
      </c>
      <c r="X19" s="73"/>
      <c r="Y19" s="74">
        <f t="shared" ca="1" si="4"/>
        <v>0</v>
      </c>
      <c r="Z19" s="73"/>
      <c r="AA19" s="74">
        <f t="shared" ca="1" si="5"/>
        <v>0</v>
      </c>
      <c r="AB19" s="73"/>
      <c r="AC19" s="74">
        <f t="shared" ca="1" si="12"/>
        <v>0</v>
      </c>
      <c r="AD19" s="82">
        <f t="shared" ca="1" si="6"/>
        <v>0</v>
      </c>
      <c r="AE19" s="74"/>
      <c r="AF19" s="137">
        <f t="shared" ca="1" si="13"/>
        <v>0</v>
      </c>
    </row>
    <row r="20" spans="1:32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14"/>
        <v>0</v>
      </c>
      <c r="H20" s="73"/>
      <c r="I20" s="74">
        <f t="shared" ca="1" si="1"/>
        <v>0</v>
      </c>
      <c r="J20" s="73"/>
      <c r="K20" s="111">
        <f t="shared" ca="1" si="8"/>
        <v>0</v>
      </c>
      <c r="L20" s="73"/>
      <c r="M20" s="74">
        <f t="shared" ca="1" si="9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0"/>
        <v>0</v>
      </c>
      <c r="T20" s="73"/>
      <c r="U20" s="111">
        <f t="shared" ca="1" si="11"/>
        <v>0</v>
      </c>
      <c r="V20" s="73"/>
      <c r="W20" s="74">
        <f t="shared" ca="1" si="3"/>
        <v>0</v>
      </c>
      <c r="X20" s="73"/>
      <c r="Y20" s="74">
        <f t="shared" ca="1" si="4"/>
        <v>0</v>
      </c>
      <c r="Z20" s="73"/>
      <c r="AA20" s="74">
        <f t="shared" ca="1" si="5"/>
        <v>0</v>
      </c>
      <c r="AB20" s="73"/>
      <c r="AC20" s="74">
        <f t="shared" ca="1" si="12"/>
        <v>0</v>
      </c>
      <c r="AD20" s="82">
        <f t="shared" ca="1" si="6"/>
        <v>0</v>
      </c>
      <c r="AE20" s="74"/>
      <c r="AF20" s="137">
        <f t="shared" ca="1" si="13"/>
        <v>0</v>
      </c>
    </row>
    <row r="21" spans="1:32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14"/>
        <v>0</v>
      </c>
      <c r="H21" s="73"/>
      <c r="I21" s="74">
        <f t="shared" ca="1" si="1"/>
        <v>0</v>
      </c>
      <c r="J21" s="73"/>
      <c r="K21" s="111">
        <f t="shared" ca="1" si="8"/>
        <v>0</v>
      </c>
      <c r="L21" s="73"/>
      <c r="M21" s="74">
        <f t="shared" ca="1" si="9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0"/>
        <v>0</v>
      </c>
      <c r="T21" s="73"/>
      <c r="U21" s="111">
        <f t="shared" ca="1" si="11"/>
        <v>0</v>
      </c>
      <c r="V21" s="73"/>
      <c r="W21" s="74">
        <f t="shared" ca="1" si="3"/>
        <v>0</v>
      </c>
      <c r="X21" s="73"/>
      <c r="Y21" s="74">
        <f t="shared" ca="1" si="4"/>
        <v>0</v>
      </c>
      <c r="Z21" s="73"/>
      <c r="AA21" s="74">
        <f t="shared" ca="1" si="5"/>
        <v>0</v>
      </c>
      <c r="AB21" s="73"/>
      <c r="AC21" s="74">
        <f t="shared" ca="1" si="12"/>
        <v>0</v>
      </c>
      <c r="AD21" s="82">
        <f t="shared" ca="1" si="6"/>
        <v>0</v>
      </c>
      <c r="AE21" s="74"/>
      <c r="AF21" s="137">
        <f t="shared" ca="1" si="13"/>
        <v>0</v>
      </c>
    </row>
    <row r="22" spans="1:32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14"/>
        <v>0</v>
      </c>
      <c r="H22" s="73"/>
      <c r="I22" s="74">
        <f t="shared" ca="1" si="1"/>
        <v>0</v>
      </c>
      <c r="J22" s="73"/>
      <c r="K22" s="111">
        <f t="shared" ca="1" si="8"/>
        <v>0</v>
      </c>
      <c r="L22" s="73"/>
      <c r="M22" s="74">
        <f t="shared" ca="1" si="9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0"/>
        <v>0</v>
      </c>
      <c r="T22" s="73"/>
      <c r="U22" s="111">
        <f t="shared" ca="1" si="11"/>
        <v>0</v>
      </c>
      <c r="V22" s="73"/>
      <c r="W22" s="74">
        <f t="shared" ca="1" si="3"/>
        <v>0</v>
      </c>
      <c r="X22" s="73"/>
      <c r="Y22" s="74">
        <f t="shared" ca="1" si="4"/>
        <v>0</v>
      </c>
      <c r="Z22" s="73"/>
      <c r="AA22" s="74">
        <f t="shared" ca="1" si="5"/>
        <v>0</v>
      </c>
      <c r="AB22" s="73"/>
      <c r="AC22" s="74">
        <f t="shared" ca="1" si="12"/>
        <v>0</v>
      </c>
      <c r="AD22" s="82">
        <f t="shared" ca="1" si="6"/>
        <v>0</v>
      </c>
      <c r="AE22" s="74"/>
      <c r="AF22" s="137">
        <f t="shared" ca="1" si="13"/>
        <v>0</v>
      </c>
    </row>
    <row r="23" spans="1:32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14"/>
        <v>0</v>
      </c>
      <c r="H23" s="73"/>
      <c r="I23" s="74">
        <f t="shared" ca="1" si="1"/>
        <v>0</v>
      </c>
      <c r="J23" s="73"/>
      <c r="K23" s="111">
        <f t="shared" ca="1" si="8"/>
        <v>0</v>
      </c>
      <c r="L23" s="73"/>
      <c r="M23" s="74">
        <f t="shared" ca="1" si="9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0"/>
        <v>0</v>
      </c>
      <c r="T23" s="73"/>
      <c r="U23" s="111">
        <f t="shared" ca="1" si="11"/>
        <v>0</v>
      </c>
      <c r="V23" s="73"/>
      <c r="W23" s="74">
        <f t="shared" ca="1" si="3"/>
        <v>0</v>
      </c>
      <c r="X23" s="73"/>
      <c r="Y23" s="74">
        <f t="shared" ca="1" si="4"/>
        <v>0</v>
      </c>
      <c r="Z23" s="73"/>
      <c r="AA23" s="74">
        <f t="shared" ca="1" si="5"/>
        <v>0</v>
      </c>
      <c r="AB23" s="73"/>
      <c r="AC23" s="74">
        <f t="shared" ca="1" si="12"/>
        <v>0</v>
      </c>
      <c r="AD23" s="82">
        <f t="shared" ca="1" si="6"/>
        <v>0</v>
      </c>
      <c r="AE23" s="74"/>
      <c r="AF23" s="137">
        <f t="shared" ca="1" si="13"/>
        <v>0</v>
      </c>
    </row>
    <row r="24" spans="1:32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>SUM(F24++H24+J24+L24+N24+P24+R24+T24+V24+X24+Z24+AB24)</f>
        <v>31.5</v>
      </c>
      <c r="F24" s="73">
        <v>9</v>
      </c>
      <c r="G24" s="74">
        <f t="shared" ca="1" si="14"/>
        <v>1260</v>
      </c>
      <c r="H24" s="73"/>
      <c r="I24" s="74">
        <f t="shared" ca="1" si="1"/>
        <v>0</v>
      </c>
      <c r="J24" s="73"/>
      <c r="K24" s="111">
        <f t="shared" ca="1" si="8"/>
        <v>0</v>
      </c>
      <c r="L24" s="73"/>
      <c r="M24" s="74">
        <f t="shared" ca="1" si="9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13.5</v>
      </c>
      <c r="S24" s="111">
        <f t="shared" ca="1" si="10"/>
        <v>1890</v>
      </c>
      <c r="T24" s="73">
        <v>9</v>
      </c>
      <c r="U24" s="111">
        <f t="shared" ca="1" si="11"/>
        <v>1260</v>
      </c>
      <c r="V24" s="73"/>
      <c r="W24" s="74">
        <f t="shared" ca="1" si="3"/>
        <v>0</v>
      </c>
      <c r="X24" s="73"/>
      <c r="Y24" s="74">
        <f t="shared" ca="1" si="4"/>
        <v>0</v>
      </c>
      <c r="Z24" s="73"/>
      <c r="AA24" s="74">
        <f t="shared" ca="1" si="5"/>
        <v>0</v>
      </c>
      <c r="AB24" s="73"/>
      <c r="AC24" s="74">
        <f t="shared" ca="1" si="12"/>
        <v>0</v>
      </c>
      <c r="AD24" s="82">
        <f ca="1">IF(D24="",0,D24*E24)</f>
        <v>4410</v>
      </c>
      <c r="AE24" s="74"/>
      <c r="AF24" s="137">
        <f t="shared" ca="1" si="13"/>
        <v>4410</v>
      </c>
    </row>
    <row r="25" spans="1:32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ref="E25:E83" si="15">SUM(F25++H25+J25+L25+N25+P25+R25+T25+V25+X25+Z25+AB25)</f>
        <v>89.5</v>
      </c>
      <c r="F25" s="73"/>
      <c r="G25" s="74">
        <f t="shared" ca="1" si="14"/>
        <v>0</v>
      </c>
      <c r="H25" s="73"/>
      <c r="I25" s="74">
        <f t="shared" ca="1" si="1"/>
        <v>0</v>
      </c>
      <c r="J25" s="73"/>
      <c r="K25" s="111">
        <f t="shared" ca="1" si="8"/>
        <v>0</v>
      </c>
      <c r="L25" s="73"/>
      <c r="M25" s="74">
        <f t="shared" ca="1" si="9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89.5</v>
      </c>
      <c r="S25" s="111">
        <f t="shared" ca="1" si="10"/>
        <v>10561</v>
      </c>
      <c r="T25" s="73"/>
      <c r="U25" s="111">
        <f t="shared" ca="1" si="11"/>
        <v>0</v>
      </c>
      <c r="V25" s="73"/>
      <c r="W25" s="74">
        <f t="shared" ca="1" si="3"/>
        <v>0</v>
      </c>
      <c r="X25" s="73"/>
      <c r="Y25" s="74">
        <f t="shared" ca="1" si="4"/>
        <v>0</v>
      </c>
      <c r="Z25" s="73"/>
      <c r="AA25" s="74">
        <f t="shared" ca="1" si="5"/>
        <v>0</v>
      </c>
      <c r="AB25" s="73"/>
      <c r="AC25" s="74">
        <f t="shared" ca="1" si="12"/>
        <v>0</v>
      </c>
      <c r="AD25" s="82">
        <f t="shared" ca="1" si="6"/>
        <v>10561</v>
      </c>
      <c r="AE25" s="74"/>
      <c r="AF25" s="137">
        <f t="shared" ca="1" si="13"/>
        <v>10561</v>
      </c>
    </row>
    <row r="26" spans="1:32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5"/>
        <v>0</v>
      </c>
      <c r="F26" s="73"/>
      <c r="G26" s="74">
        <f t="shared" ca="1" si="14"/>
        <v>0</v>
      </c>
      <c r="H26" s="73"/>
      <c r="I26" s="74">
        <f t="shared" ca="1" si="1"/>
        <v>0</v>
      </c>
      <c r="J26" s="73"/>
      <c r="K26" s="111">
        <f t="shared" ca="1" si="8"/>
        <v>0</v>
      </c>
      <c r="L26" s="73"/>
      <c r="M26" s="74">
        <f t="shared" ca="1" si="9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0"/>
        <v>0</v>
      </c>
      <c r="T26" s="73"/>
      <c r="U26" s="111">
        <f t="shared" ca="1" si="11"/>
        <v>0</v>
      </c>
      <c r="V26" s="73"/>
      <c r="W26" s="74">
        <f t="shared" ca="1" si="3"/>
        <v>0</v>
      </c>
      <c r="X26" s="73"/>
      <c r="Y26" s="74">
        <f t="shared" ca="1" si="4"/>
        <v>0</v>
      </c>
      <c r="Z26" s="73"/>
      <c r="AA26" s="74">
        <f t="shared" ca="1" si="5"/>
        <v>0</v>
      </c>
      <c r="AB26" s="73"/>
      <c r="AC26" s="74">
        <f t="shared" ca="1" si="12"/>
        <v>0</v>
      </c>
      <c r="AD26" s="82">
        <f t="shared" ca="1" si="6"/>
        <v>0</v>
      </c>
      <c r="AE26" s="74"/>
      <c r="AF26" s="137">
        <f t="shared" ca="1" si="13"/>
        <v>0</v>
      </c>
    </row>
    <row r="27" spans="1:32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15"/>
        <v>0</v>
      </c>
      <c r="F27" s="73"/>
      <c r="G27" s="74">
        <f t="shared" ca="1" si="14"/>
        <v>0</v>
      </c>
      <c r="H27" s="73"/>
      <c r="I27" s="74">
        <f t="shared" ca="1" si="1"/>
        <v>0</v>
      </c>
      <c r="J27" s="73"/>
      <c r="K27" s="111">
        <f t="shared" ca="1" si="8"/>
        <v>0</v>
      </c>
      <c r="L27" s="73"/>
      <c r="M27" s="74">
        <f t="shared" ca="1" si="9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0"/>
        <v>0</v>
      </c>
      <c r="T27" s="73"/>
      <c r="U27" s="111">
        <f t="shared" ca="1" si="11"/>
        <v>0</v>
      </c>
      <c r="V27" s="73"/>
      <c r="W27" s="74">
        <f t="shared" ca="1" si="3"/>
        <v>0</v>
      </c>
      <c r="X27" s="73"/>
      <c r="Y27" s="74">
        <f t="shared" ca="1" si="4"/>
        <v>0</v>
      </c>
      <c r="Z27" s="73"/>
      <c r="AA27" s="74">
        <f t="shared" ca="1" si="5"/>
        <v>0</v>
      </c>
      <c r="AB27" s="73"/>
      <c r="AC27" s="74">
        <f t="shared" ca="1" si="12"/>
        <v>0</v>
      </c>
      <c r="AD27" s="82">
        <f t="shared" ca="1" si="6"/>
        <v>0</v>
      </c>
      <c r="AE27" s="74"/>
      <c r="AF27" s="137">
        <f t="shared" ca="1" si="13"/>
        <v>0</v>
      </c>
    </row>
    <row r="28" spans="1:32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15"/>
        <v>0</v>
      </c>
      <c r="F28" s="73"/>
      <c r="G28" s="74">
        <f t="shared" ca="1" si="14"/>
        <v>0</v>
      </c>
      <c r="H28" s="73"/>
      <c r="I28" s="74">
        <f t="shared" ca="1" si="1"/>
        <v>0</v>
      </c>
      <c r="J28" s="73"/>
      <c r="K28" s="111">
        <f t="shared" ca="1" si="8"/>
        <v>0</v>
      </c>
      <c r="L28" s="73"/>
      <c r="M28" s="74">
        <f t="shared" ca="1" si="9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0"/>
        <v>0</v>
      </c>
      <c r="T28" s="73"/>
      <c r="U28" s="111">
        <f t="shared" ca="1" si="11"/>
        <v>0</v>
      </c>
      <c r="V28" s="73"/>
      <c r="W28" s="74">
        <f t="shared" ca="1" si="3"/>
        <v>0</v>
      </c>
      <c r="X28" s="73"/>
      <c r="Y28" s="74">
        <f t="shared" ca="1" si="4"/>
        <v>0</v>
      </c>
      <c r="Z28" s="73"/>
      <c r="AA28" s="74">
        <f t="shared" ca="1" si="5"/>
        <v>0</v>
      </c>
      <c r="AB28" s="73"/>
      <c r="AC28" s="74">
        <f t="shared" ca="1" si="12"/>
        <v>0</v>
      </c>
      <c r="AD28" s="82">
        <f t="shared" ca="1" si="6"/>
        <v>0</v>
      </c>
      <c r="AE28" s="74"/>
      <c r="AF28" s="137">
        <f t="shared" ca="1" si="13"/>
        <v>0</v>
      </c>
    </row>
    <row r="29" spans="1:32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15"/>
        <v>0</v>
      </c>
      <c r="F29" s="73"/>
      <c r="G29" s="74">
        <f t="shared" ca="1" si="14"/>
        <v>0</v>
      </c>
      <c r="H29" s="73"/>
      <c r="I29" s="74">
        <f t="shared" ca="1" si="1"/>
        <v>0</v>
      </c>
      <c r="J29" s="73"/>
      <c r="K29" s="111">
        <f t="shared" ca="1" si="8"/>
        <v>0</v>
      </c>
      <c r="L29" s="73"/>
      <c r="M29" s="74">
        <f t="shared" ca="1" si="9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0"/>
        <v>0</v>
      </c>
      <c r="T29" s="73"/>
      <c r="U29" s="111">
        <f t="shared" ca="1" si="11"/>
        <v>0</v>
      </c>
      <c r="V29" s="73"/>
      <c r="W29" s="74">
        <f t="shared" ca="1" si="3"/>
        <v>0</v>
      </c>
      <c r="X29" s="73"/>
      <c r="Y29" s="74">
        <f t="shared" ca="1" si="4"/>
        <v>0</v>
      </c>
      <c r="Z29" s="73"/>
      <c r="AA29" s="74">
        <f t="shared" ca="1" si="5"/>
        <v>0</v>
      </c>
      <c r="AB29" s="73"/>
      <c r="AC29" s="74">
        <f t="shared" ca="1" si="12"/>
        <v>0</v>
      </c>
      <c r="AD29" s="82">
        <f t="shared" ca="1" si="6"/>
        <v>0</v>
      </c>
      <c r="AE29" s="74"/>
      <c r="AF29" s="137">
        <f t="shared" ca="1" si="13"/>
        <v>0</v>
      </c>
    </row>
    <row r="30" spans="1:32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15"/>
        <v>0</v>
      </c>
      <c r="F30" s="73"/>
      <c r="G30" s="74">
        <f t="shared" ca="1" si="14"/>
        <v>0</v>
      </c>
      <c r="H30" s="73"/>
      <c r="I30" s="74">
        <f t="shared" ca="1" si="1"/>
        <v>0</v>
      </c>
      <c r="J30" s="73"/>
      <c r="K30" s="111">
        <f t="shared" ca="1" si="8"/>
        <v>0</v>
      </c>
      <c r="L30" s="73"/>
      <c r="M30" s="74">
        <f t="shared" ca="1" si="9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0"/>
        <v>0</v>
      </c>
      <c r="T30" s="73"/>
      <c r="U30" s="111">
        <f t="shared" ca="1" si="11"/>
        <v>0</v>
      </c>
      <c r="V30" s="73"/>
      <c r="W30" s="74">
        <f t="shared" ca="1" si="3"/>
        <v>0</v>
      </c>
      <c r="X30" s="73"/>
      <c r="Y30" s="74">
        <f t="shared" ca="1" si="4"/>
        <v>0</v>
      </c>
      <c r="Z30" s="73"/>
      <c r="AA30" s="74">
        <f t="shared" ca="1" si="5"/>
        <v>0</v>
      </c>
      <c r="AB30" s="73"/>
      <c r="AC30" s="74">
        <f t="shared" ca="1" si="12"/>
        <v>0</v>
      </c>
      <c r="AD30" s="82">
        <f t="shared" ca="1" si="6"/>
        <v>0</v>
      </c>
      <c r="AE30" s="74"/>
      <c r="AF30" s="137">
        <f t="shared" ca="1" si="13"/>
        <v>0</v>
      </c>
    </row>
    <row r="31" spans="1:32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15"/>
        <v>0</v>
      </c>
      <c r="F31" s="73"/>
      <c r="G31" s="74">
        <f t="shared" ca="1" si="14"/>
        <v>0</v>
      </c>
      <c r="H31" s="73"/>
      <c r="I31" s="74">
        <f t="shared" ca="1" si="1"/>
        <v>0</v>
      </c>
      <c r="J31" s="73"/>
      <c r="K31" s="111">
        <f t="shared" ca="1" si="8"/>
        <v>0</v>
      </c>
      <c r="L31" s="73"/>
      <c r="M31" s="74">
        <f t="shared" ca="1" si="9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0"/>
        <v>0</v>
      </c>
      <c r="T31" s="73"/>
      <c r="U31" s="111">
        <f t="shared" ca="1" si="11"/>
        <v>0</v>
      </c>
      <c r="V31" s="73"/>
      <c r="W31" s="74">
        <f t="shared" ca="1" si="3"/>
        <v>0</v>
      </c>
      <c r="X31" s="73"/>
      <c r="Y31" s="74">
        <f t="shared" ca="1" si="4"/>
        <v>0</v>
      </c>
      <c r="Z31" s="73"/>
      <c r="AA31" s="74">
        <f t="shared" ca="1" si="5"/>
        <v>0</v>
      </c>
      <c r="AB31" s="73"/>
      <c r="AC31" s="74">
        <f t="shared" ca="1" si="12"/>
        <v>0</v>
      </c>
      <c r="AD31" s="82">
        <f t="shared" ca="1" si="6"/>
        <v>0</v>
      </c>
      <c r="AE31" s="74"/>
      <c r="AF31" s="137">
        <f t="shared" ca="1" si="13"/>
        <v>0</v>
      </c>
    </row>
    <row r="32" spans="1:32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15"/>
        <v>33.5</v>
      </c>
      <c r="F32" s="73"/>
      <c r="G32" s="74">
        <f t="shared" ca="1" si="14"/>
        <v>0</v>
      </c>
      <c r="H32" s="73"/>
      <c r="I32" s="74">
        <f t="shared" ca="1" si="1"/>
        <v>0</v>
      </c>
      <c r="J32" s="73"/>
      <c r="K32" s="111">
        <f t="shared" ca="1" si="8"/>
        <v>0</v>
      </c>
      <c r="L32" s="73"/>
      <c r="M32" s="74">
        <f t="shared" ca="1" si="9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0"/>
        <v>0</v>
      </c>
      <c r="T32" s="73"/>
      <c r="U32" s="111">
        <f t="shared" ca="1" si="11"/>
        <v>0</v>
      </c>
      <c r="V32" s="73"/>
      <c r="W32" s="74">
        <f t="shared" ca="1" si="3"/>
        <v>0</v>
      </c>
      <c r="X32" s="73"/>
      <c r="Y32" s="74">
        <f t="shared" ca="1" si="4"/>
        <v>0</v>
      </c>
      <c r="Z32" s="73"/>
      <c r="AA32" s="74">
        <f t="shared" ca="1" si="5"/>
        <v>0</v>
      </c>
      <c r="AB32" s="73">
        <v>33.5</v>
      </c>
      <c r="AC32" s="74">
        <f t="shared" ca="1" si="12"/>
        <v>4690</v>
      </c>
      <c r="AD32" s="82">
        <f t="shared" ca="1" si="6"/>
        <v>4690</v>
      </c>
      <c r="AE32" s="74"/>
      <c r="AF32" s="137">
        <f t="shared" ca="1" si="13"/>
        <v>4690</v>
      </c>
    </row>
    <row r="33" spans="1:32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15"/>
        <v>0</v>
      </c>
      <c r="F33" s="73"/>
      <c r="G33" s="74">
        <f t="shared" ca="1" si="14"/>
        <v>0</v>
      </c>
      <c r="H33" s="73"/>
      <c r="I33" s="74">
        <f t="shared" ca="1" si="1"/>
        <v>0</v>
      </c>
      <c r="J33" s="73"/>
      <c r="K33" s="111">
        <f t="shared" ca="1" si="8"/>
        <v>0</v>
      </c>
      <c r="L33" s="73"/>
      <c r="M33" s="74">
        <f t="shared" ca="1" si="9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0"/>
        <v>0</v>
      </c>
      <c r="T33" s="73"/>
      <c r="U33" s="111">
        <f t="shared" ca="1" si="11"/>
        <v>0</v>
      </c>
      <c r="V33" s="73"/>
      <c r="W33" s="74">
        <f t="shared" ca="1" si="3"/>
        <v>0</v>
      </c>
      <c r="X33" s="73"/>
      <c r="Y33" s="74">
        <f t="shared" ca="1" si="4"/>
        <v>0</v>
      </c>
      <c r="Z33" s="73"/>
      <c r="AA33" s="74">
        <f t="shared" ca="1" si="5"/>
        <v>0</v>
      </c>
      <c r="AB33" s="73"/>
      <c r="AC33" s="74">
        <f t="shared" ca="1" si="12"/>
        <v>0</v>
      </c>
      <c r="AD33" s="82">
        <f t="shared" ca="1" si="6"/>
        <v>0</v>
      </c>
      <c r="AE33" s="74"/>
      <c r="AF33" s="137">
        <f t="shared" ca="1" si="13"/>
        <v>0</v>
      </c>
    </row>
    <row r="34" spans="1:32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15"/>
        <v>23</v>
      </c>
      <c r="F34" s="73">
        <v>2.25</v>
      </c>
      <c r="G34" s="74">
        <f t="shared" si="14"/>
        <v>225</v>
      </c>
      <c r="H34" s="73"/>
      <c r="I34" s="74">
        <f t="shared" si="1"/>
        <v>0</v>
      </c>
      <c r="J34" s="73"/>
      <c r="K34" s="111">
        <f t="shared" si="8"/>
        <v>0</v>
      </c>
      <c r="L34" s="73">
        <v>3</v>
      </c>
      <c r="M34" s="74">
        <f t="shared" si="9"/>
        <v>300</v>
      </c>
      <c r="N34" s="73">
        <v>17.75</v>
      </c>
      <c r="O34" s="111">
        <f t="shared" si="2"/>
        <v>1775</v>
      </c>
      <c r="P34" s="99"/>
      <c r="Q34" s="74">
        <f t="shared" si="2"/>
        <v>0</v>
      </c>
      <c r="R34" s="73"/>
      <c r="S34" s="111">
        <f t="shared" si="10"/>
        <v>0</v>
      </c>
      <c r="T34" s="73"/>
      <c r="U34" s="111">
        <f t="shared" si="11"/>
        <v>0</v>
      </c>
      <c r="V34" s="73"/>
      <c r="W34" s="74">
        <f t="shared" si="3"/>
        <v>0</v>
      </c>
      <c r="X34" s="73"/>
      <c r="Y34" s="74">
        <f t="shared" si="4"/>
        <v>0</v>
      </c>
      <c r="Z34" s="73"/>
      <c r="AA34" s="74">
        <f t="shared" si="5"/>
        <v>0</v>
      </c>
      <c r="AB34" s="73"/>
      <c r="AC34" s="74">
        <f t="shared" si="12"/>
        <v>0</v>
      </c>
      <c r="AD34" s="82">
        <f t="shared" si="6"/>
        <v>2300</v>
      </c>
      <c r="AE34" s="74"/>
      <c r="AF34" s="137">
        <f t="shared" si="13"/>
        <v>2300</v>
      </c>
    </row>
    <row r="35" spans="1:32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15"/>
        <v>0</v>
      </c>
      <c r="F35" s="73"/>
      <c r="G35" s="74">
        <f t="shared" ca="1" si="14"/>
        <v>0</v>
      </c>
      <c r="H35" s="73"/>
      <c r="I35" s="74">
        <f t="shared" ca="1" si="1"/>
        <v>0</v>
      </c>
      <c r="J35" s="73"/>
      <c r="K35" s="111">
        <f t="shared" ca="1" si="8"/>
        <v>0</v>
      </c>
      <c r="L35" s="73"/>
      <c r="M35" s="74">
        <f t="shared" ca="1" si="9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0"/>
        <v>0</v>
      </c>
      <c r="T35" s="73"/>
      <c r="U35" s="111">
        <f t="shared" ca="1" si="11"/>
        <v>0</v>
      </c>
      <c r="V35" s="73"/>
      <c r="W35" s="74">
        <f t="shared" ca="1" si="3"/>
        <v>0</v>
      </c>
      <c r="X35" s="73"/>
      <c r="Y35" s="74">
        <f t="shared" ca="1" si="4"/>
        <v>0</v>
      </c>
      <c r="Z35" s="73"/>
      <c r="AA35" s="74">
        <f t="shared" ca="1" si="5"/>
        <v>0</v>
      </c>
      <c r="AB35" s="73"/>
      <c r="AC35" s="74">
        <f t="shared" ca="1" si="12"/>
        <v>0</v>
      </c>
      <c r="AD35" s="82">
        <f t="shared" ca="1" si="6"/>
        <v>0</v>
      </c>
      <c r="AE35" s="74"/>
      <c r="AF35" s="137">
        <f t="shared" ca="1" si="13"/>
        <v>0</v>
      </c>
    </row>
    <row r="36" spans="1:32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5"/>
        <v>0</v>
      </c>
      <c r="F36" s="73"/>
      <c r="G36" s="74">
        <f t="shared" ca="1" si="14"/>
        <v>0</v>
      </c>
      <c r="H36" s="73"/>
      <c r="I36" s="74">
        <f t="shared" ca="1" si="1"/>
        <v>0</v>
      </c>
      <c r="J36" s="73"/>
      <c r="K36" s="111">
        <f t="shared" ca="1" si="8"/>
        <v>0</v>
      </c>
      <c r="L36" s="73"/>
      <c r="M36" s="74">
        <f t="shared" ca="1" si="9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0"/>
        <v>0</v>
      </c>
      <c r="T36" s="73"/>
      <c r="U36" s="111">
        <f t="shared" ca="1" si="11"/>
        <v>0</v>
      </c>
      <c r="V36" s="73"/>
      <c r="W36" s="74">
        <f t="shared" ca="1" si="3"/>
        <v>0</v>
      </c>
      <c r="X36" s="73"/>
      <c r="Y36" s="74">
        <f t="shared" ca="1" si="4"/>
        <v>0</v>
      </c>
      <c r="Z36" s="73"/>
      <c r="AA36" s="74">
        <f t="shared" ca="1" si="5"/>
        <v>0</v>
      </c>
      <c r="AB36" s="73"/>
      <c r="AC36" s="74">
        <f t="shared" ca="1" si="12"/>
        <v>0</v>
      </c>
      <c r="AD36" s="82">
        <f t="shared" ca="1" si="6"/>
        <v>0</v>
      </c>
      <c r="AE36" s="74"/>
      <c r="AF36" s="137">
        <f t="shared" ca="1" si="13"/>
        <v>0</v>
      </c>
    </row>
    <row r="37" spans="1:32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15"/>
        <v>0</v>
      </c>
      <c r="F37" s="73"/>
      <c r="G37" s="74">
        <f t="shared" ca="1" si="14"/>
        <v>0</v>
      </c>
      <c r="H37" s="73"/>
      <c r="I37" s="74">
        <f t="shared" ca="1" si="1"/>
        <v>0</v>
      </c>
      <c r="J37" s="73"/>
      <c r="K37" s="111">
        <f t="shared" ca="1" si="8"/>
        <v>0</v>
      </c>
      <c r="L37" s="73"/>
      <c r="M37" s="74">
        <f t="shared" ca="1" si="9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0"/>
        <v>0</v>
      </c>
      <c r="T37" s="73"/>
      <c r="U37" s="111">
        <f t="shared" ca="1" si="11"/>
        <v>0</v>
      </c>
      <c r="V37" s="73"/>
      <c r="W37" s="74">
        <f t="shared" ca="1" si="3"/>
        <v>0</v>
      </c>
      <c r="X37" s="73"/>
      <c r="Y37" s="74">
        <f t="shared" ca="1" si="4"/>
        <v>0</v>
      </c>
      <c r="Z37" s="73"/>
      <c r="AA37" s="74">
        <f t="shared" ca="1" si="5"/>
        <v>0</v>
      </c>
      <c r="AB37" s="73"/>
      <c r="AC37" s="74">
        <f t="shared" ca="1" si="12"/>
        <v>0</v>
      </c>
      <c r="AD37" s="82">
        <f t="shared" ca="1" si="6"/>
        <v>0</v>
      </c>
      <c r="AE37" s="74"/>
      <c r="AF37" s="137">
        <f t="shared" ca="1" si="13"/>
        <v>0</v>
      </c>
    </row>
    <row r="38" spans="1:32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15"/>
        <v>11.25</v>
      </c>
      <c r="F38" s="73"/>
      <c r="G38" s="74">
        <f t="shared" ca="1" si="14"/>
        <v>0</v>
      </c>
      <c r="H38" s="73"/>
      <c r="I38" s="74">
        <f t="shared" ca="1" si="1"/>
        <v>0</v>
      </c>
      <c r="J38" s="73"/>
      <c r="K38" s="111">
        <f t="shared" ca="1" si="8"/>
        <v>0</v>
      </c>
      <c r="L38" s="73"/>
      <c r="M38" s="74">
        <f t="shared" ca="1" si="9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>
        <v>11.25</v>
      </c>
      <c r="S38" s="111">
        <f t="shared" ca="1" si="10"/>
        <v>1575</v>
      </c>
      <c r="T38" s="73"/>
      <c r="U38" s="111">
        <f t="shared" ca="1" si="11"/>
        <v>0</v>
      </c>
      <c r="V38" s="73"/>
      <c r="W38" s="74">
        <f t="shared" ca="1" si="3"/>
        <v>0</v>
      </c>
      <c r="X38" s="73"/>
      <c r="Y38" s="74">
        <f t="shared" ca="1" si="4"/>
        <v>0</v>
      </c>
      <c r="Z38" s="73"/>
      <c r="AA38" s="74">
        <f t="shared" ca="1" si="5"/>
        <v>0</v>
      </c>
      <c r="AB38" s="73"/>
      <c r="AC38" s="74">
        <f t="shared" ca="1" si="12"/>
        <v>0</v>
      </c>
      <c r="AD38" s="82">
        <f t="shared" ca="1" si="6"/>
        <v>1575</v>
      </c>
      <c r="AE38" s="74"/>
      <c r="AF38" s="137">
        <f t="shared" ca="1" si="13"/>
        <v>1575</v>
      </c>
    </row>
    <row r="39" spans="1:32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15"/>
        <v>0</v>
      </c>
      <c r="F39" s="73"/>
      <c r="G39" s="74">
        <f t="shared" ca="1" si="14"/>
        <v>0</v>
      </c>
      <c r="H39" s="73"/>
      <c r="I39" s="74">
        <f t="shared" ca="1" si="1"/>
        <v>0</v>
      </c>
      <c r="J39" s="73"/>
      <c r="K39" s="111">
        <f t="shared" ca="1" si="8"/>
        <v>0</v>
      </c>
      <c r="L39" s="73"/>
      <c r="M39" s="74">
        <f t="shared" ca="1" si="9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0"/>
        <v>0</v>
      </c>
      <c r="T39" s="73"/>
      <c r="U39" s="111">
        <f t="shared" ca="1" si="11"/>
        <v>0</v>
      </c>
      <c r="V39" s="73"/>
      <c r="W39" s="74">
        <f t="shared" ca="1" si="3"/>
        <v>0</v>
      </c>
      <c r="X39" s="73"/>
      <c r="Y39" s="74">
        <f t="shared" ca="1" si="4"/>
        <v>0</v>
      </c>
      <c r="Z39" s="73"/>
      <c r="AA39" s="74">
        <f t="shared" ca="1" si="5"/>
        <v>0</v>
      </c>
      <c r="AB39" s="73"/>
      <c r="AC39" s="74">
        <f t="shared" ca="1" si="12"/>
        <v>0</v>
      </c>
      <c r="AD39" s="82">
        <f t="shared" ca="1" si="6"/>
        <v>0</v>
      </c>
      <c r="AE39" s="74"/>
      <c r="AF39" s="137">
        <f t="shared" ca="1" si="13"/>
        <v>0</v>
      </c>
    </row>
    <row r="40" spans="1:32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15"/>
        <v>2</v>
      </c>
      <c r="F40" s="73"/>
      <c r="G40" s="74">
        <f t="shared" si="14"/>
        <v>0</v>
      </c>
      <c r="H40" s="73"/>
      <c r="I40" s="74">
        <f t="shared" si="1"/>
        <v>0</v>
      </c>
      <c r="J40" s="73"/>
      <c r="K40" s="111">
        <f t="shared" si="8"/>
        <v>0</v>
      </c>
      <c r="L40" s="73"/>
      <c r="M40" s="74">
        <f t="shared" si="9"/>
        <v>0</v>
      </c>
      <c r="N40" s="73"/>
      <c r="O40" s="111">
        <f t="shared" si="2"/>
        <v>0</v>
      </c>
      <c r="P40" s="99"/>
      <c r="Q40" s="74">
        <f t="shared" si="2"/>
        <v>0</v>
      </c>
      <c r="R40" s="73">
        <v>2</v>
      </c>
      <c r="S40" s="111">
        <f t="shared" si="10"/>
        <v>150</v>
      </c>
      <c r="T40" s="73"/>
      <c r="U40" s="111">
        <f t="shared" si="11"/>
        <v>0</v>
      </c>
      <c r="V40" s="73"/>
      <c r="W40" s="74">
        <f t="shared" si="3"/>
        <v>0</v>
      </c>
      <c r="X40" s="73"/>
      <c r="Y40" s="74">
        <f t="shared" si="4"/>
        <v>0</v>
      </c>
      <c r="Z40" s="73"/>
      <c r="AA40" s="74">
        <f t="shared" si="5"/>
        <v>0</v>
      </c>
      <c r="AB40" s="73"/>
      <c r="AC40" s="74">
        <f t="shared" si="12"/>
        <v>0</v>
      </c>
      <c r="AD40" s="82">
        <f t="shared" si="6"/>
        <v>150</v>
      </c>
      <c r="AE40" s="74"/>
      <c r="AF40" s="137">
        <f t="shared" si="13"/>
        <v>150</v>
      </c>
    </row>
    <row r="41" spans="1:32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15"/>
        <v>0</v>
      </c>
      <c r="F41" s="73"/>
      <c r="G41" s="74">
        <f t="shared" si="14"/>
        <v>0</v>
      </c>
      <c r="H41" s="73"/>
      <c r="I41" s="74">
        <f t="shared" si="1"/>
        <v>0</v>
      </c>
      <c r="J41" s="73"/>
      <c r="K41" s="111">
        <f t="shared" si="8"/>
        <v>0</v>
      </c>
      <c r="L41" s="73"/>
      <c r="M41" s="74">
        <f t="shared" si="9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0"/>
        <v>0</v>
      </c>
      <c r="T41" s="73"/>
      <c r="U41" s="111">
        <f t="shared" si="11"/>
        <v>0</v>
      </c>
      <c r="V41" s="73"/>
      <c r="W41" s="74">
        <v>0</v>
      </c>
      <c r="X41" s="73"/>
      <c r="Y41" s="74">
        <v>0</v>
      </c>
      <c r="Z41" s="73"/>
      <c r="AA41" s="74">
        <f t="shared" si="5"/>
        <v>0</v>
      </c>
      <c r="AB41" s="73"/>
      <c r="AC41" s="74">
        <f t="shared" si="12"/>
        <v>0</v>
      </c>
      <c r="AD41" s="82">
        <f t="shared" si="6"/>
        <v>0</v>
      </c>
      <c r="AE41" s="74"/>
      <c r="AF41" s="137">
        <f t="shared" si="13"/>
        <v>0</v>
      </c>
    </row>
    <row r="42" spans="1:32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15"/>
        <v>0</v>
      </c>
      <c r="F42" s="73"/>
      <c r="G42" s="74">
        <f t="shared" ca="1" si="14"/>
        <v>0</v>
      </c>
      <c r="H42" s="73"/>
      <c r="I42" s="74">
        <f t="shared" ca="1" si="1"/>
        <v>0</v>
      </c>
      <c r="J42" s="73"/>
      <c r="K42" s="111">
        <f t="shared" ca="1" si="8"/>
        <v>0</v>
      </c>
      <c r="L42" s="73"/>
      <c r="M42" s="74">
        <f t="shared" ca="1" si="9"/>
        <v>0</v>
      </c>
      <c r="N42" s="73"/>
      <c r="O42" s="111">
        <f t="shared" ca="1" si="2"/>
        <v>0</v>
      </c>
      <c r="P42" s="99"/>
      <c r="Q42" s="74">
        <f t="shared" ca="1" si="2"/>
        <v>0</v>
      </c>
      <c r="R42" s="73"/>
      <c r="S42" s="111">
        <f t="shared" ca="1" si="10"/>
        <v>0</v>
      </c>
      <c r="T42" s="73"/>
      <c r="U42" s="111">
        <f t="shared" ca="1" si="11"/>
        <v>0</v>
      </c>
      <c r="V42" s="73"/>
      <c r="W42" s="74">
        <f t="shared" ref="W42:W49" ca="1" si="16">IF(D42="",0,D42*V42)</f>
        <v>0</v>
      </c>
      <c r="X42" s="73"/>
      <c r="Y42" s="74">
        <f t="shared" ref="Y42:Y49" ca="1" si="17">IF(D42="",0,D42*X42)</f>
        <v>0</v>
      </c>
      <c r="Z42" s="73"/>
      <c r="AA42" s="74">
        <f t="shared" ca="1" si="5"/>
        <v>0</v>
      </c>
      <c r="AB42" s="73"/>
      <c r="AC42" s="74">
        <f t="shared" ca="1" si="12"/>
        <v>0</v>
      </c>
      <c r="AD42" s="82">
        <f t="shared" ca="1" si="6"/>
        <v>0</v>
      </c>
      <c r="AE42" s="74"/>
      <c r="AF42" s="137">
        <f t="shared" ca="1" si="13"/>
        <v>0</v>
      </c>
    </row>
    <row r="43" spans="1:32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15"/>
        <v>0</v>
      </c>
      <c r="F43" s="73"/>
      <c r="G43" s="74">
        <f t="shared" si="14"/>
        <v>0</v>
      </c>
      <c r="H43" s="73"/>
      <c r="I43" s="74">
        <f t="shared" si="1"/>
        <v>0</v>
      </c>
      <c r="J43" s="73"/>
      <c r="K43" s="111">
        <f t="shared" si="8"/>
        <v>0</v>
      </c>
      <c r="L43" s="73"/>
      <c r="M43" s="74">
        <f t="shared" si="9"/>
        <v>0</v>
      </c>
      <c r="N43" s="73"/>
      <c r="O43" s="111">
        <f t="shared" si="2"/>
        <v>0</v>
      </c>
      <c r="P43" s="99"/>
      <c r="Q43" s="74">
        <f t="shared" si="2"/>
        <v>0</v>
      </c>
      <c r="R43" s="73"/>
      <c r="S43" s="111">
        <f t="shared" si="10"/>
        <v>0</v>
      </c>
      <c r="T43" s="73"/>
      <c r="U43" s="111">
        <f t="shared" si="11"/>
        <v>0</v>
      </c>
      <c r="V43" s="73"/>
      <c r="W43" s="74">
        <f t="shared" si="16"/>
        <v>0</v>
      </c>
      <c r="X43" s="73"/>
      <c r="Y43" s="74">
        <f t="shared" si="17"/>
        <v>0</v>
      </c>
      <c r="Z43" s="73"/>
      <c r="AA43" s="74">
        <f t="shared" si="5"/>
        <v>0</v>
      </c>
      <c r="AB43" s="73"/>
      <c r="AC43" s="74">
        <f t="shared" si="12"/>
        <v>0</v>
      </c>
      <c r="AD43" s="82">
        <f t="shared" si="6"/>
        <v>0</v>
      </c>
      <c r="AE43" s="74"/>
      <c r="AF43" s="137">
        <f t="shared" si="13"/>
        <v>0</v>
      </c>
    </row>
    <row r="44" spans="1:32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15"/>
        <v>0</v>
      </c>
      <c r="F44" s="73"/>
      <c r="G44" s="74">
        <f t="shared" ca="1" si="14"/>
        <v>0</v>
      </c>
      <c r="H44" s="73"/>
      <c r="I44" s="74">
        <f t="shared" ca="1" si="1"/>
        <v>0</v>
      </c>
      <c r="J44" s="73"/>
      <c r="K44" s="111">
        <f t="shared" ca="1" si="8"/>
        <v>0</v>
      </c>
      <c r="L44" s="73"/>
      <c r="M44" s="74">
        <f t="shared" ca="1" si="9"/>
        <v>0</v>
      </c>
      <c r="N44" s="73"/>
      <c r="O44" s="111">
        <f t="shared" ca="1" si="2"/>
        <v>0</v>
      </c>
      <c r="P44" s="99"/>
      <c r="Q44" s="74">
        <f t="shared" ca="1" si="2"/>
        <v>0</v>
      </c>
      <c r="R44" s="73"/>
      <c r="S44" s="111">
        <f t="shared" ca="1" si="10"/>
        <v>0</v>
      </c>
      <c r="T44" s="73"/>
      <c r="U44" s="111">
        <f t="shared" ca="1" si="11"/>
        <v>0</v>
      </c>
      <c r="V44" s="73"/>
      <c r="W44" s="74">
        <f t="shared" ca="1" si="16"/>
        <v>0</v>
      </c>
      <c r="X44" s="73"/>
      <c r="Y44" s="74">
        <f t="shared" ca="1" si="17"/>
        <v>0</v>
      </c>
      <c r="Z44" s="73"/>
      <c r="AA44" s="74">
        <f t="shared" ca="1" si="5"/>
        <v>0</v>
      </c>
      <c r="AB44" s="73"/>
      <c r="AC44" s="74">
        <f t="shared" ca="1" si="12"/>
        <v>0</v>
      </c>
      <c r="AD44" s="82">
        <f t="shared" ca="1" si="6"/>
        <v>0</v>
      </c>
      <c r="AE44" s="74"/>
      <c r="AF44" s="137">
        <f t="shared" ca="1" si="13"/>
        <v>0</v>
      </c>
    </row>
    <row r="45" spans="1:32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15"/>
        <v>0</v>
      </c>
      <c r="F45" s="73"/>
      <c r="G45" s="74">
        <f t="shared" si="14"/>
        <v>0</v>
      </c>
      <c r="H45" s="73"/>
      <c r="I45" s="74">
        <f t="shared" si="1"/>
        <v>0</v>
      </c>
      <c r="J45" s="73"/>
      <c r="K45" s="111">
        <f t="shared" si="8"/>
        <v>0</v>
      </c>
      <c r="L45" s="73"/>
      <c r="M45" s="74">
        <f t="shared" si="9"/>
        <v>0</v>
      </c>
      <c r="N45" s="73"/>
      <c r="O45" s="111">
        <f t="shared" si="2"/>
        <v>0</v>
      </c>
      <c r="P45" s="99"/>
      <c r="Q45" s="74">
        <f t="shared" si="2"/>
        <v>0</v>
      </c>
      <c r="R45" s="73"/>
      <c r="S45" s="111">
        <f t="shared" si="10"/>
        <v>0</v>
      </c>
      <c r="T45" s="73"/>
      <c r="U45" s="111">
        <f t="shared" si="11"/>
        <v>0</v>
      </c>
      <c r="V45" s="73"/>
      <c r="W45" s="74">
        <f t="shared" si="16"/>
        <v>0</v>
      </c>
      <c r="X45" s="73"/>
      <c r="Y45" s="74">
        <f t="shared" si="17"/>
        <v>0</v>
      </c>
      <c r="Z45" s="73"/>
      <c r="AA45" s="74">
        <f t="shared" si="5"/>
        <v>0</v>
      </c>
      <c r="AB45" s="73"/>
      <c r="AC45" s="74">
        <f t="shared" si="12"/>
        <v>0</v>
      </c>
      <c r="AD45" s="82">
        <f t="shared" si="6"/>
        <v>0</v>
      </c>
      <c r="AE45" s="74"/>
      <c r="AF45" s="137">
        <f t="shared" si="13"/>
        <v>0</v>
      </c>
    </row>
    <row r="46" spans="1:32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15"/>
        <v>0</v>
      </c>
      <c r="F46" s="73"/>
      <c r="G46" s="74">
        <f t="shared" si="14"/>
        <v>0</v>
      </c>
      <c r="H46" s="73"/>
      <c r="I46" s="74">
        <f t="shared" si="1"/>
        <v>0</v>
      </c>
      <c r="J46" s="73"/>
      <c r="K46" s="111">
        <f t="shared" si="8"/>
        <v>0</v>
      </c>
      <c r="L46" s="73"/>
      <c r="M46" s="74">
        <f t="shared" si="9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0"/>
        <v>0</v>
      </c>
      <c r="T46" s="73"/>
      <c r="U46" s="111">
        <f t="shared" si="11"/>
        <v>0</v>
      </c>
      <c r="V46" s="73"/>
      <c r="W46" s="74">
        <f t="shared" si="16"/>
        <v>0</v>
      </c>
      <c r="X46" s="73"/>
      <c r="Y46" s="74">
        <f t="shared" si="17"/>
        <v>0</v>
      </c>
      <c r="Z46" s="73"/>
      <c r="AA46" s="74">
        <f t="shared" si="5"/>
        <v>0</v>
      </c>
      <c r="AB46" s="73"/>
      <c r="AC46" s="74">
        <f t="shared" si="12"/>
        <v>0</v>
      </c>
      <c r="AD46" s="82">
        <f t="shared" si="6"/>
        <v>0</v>
      </c>
      <c r="AE46" s="74"/>
      <c r="AF46" s="137">
        <f t="shared" si="13"/>
        <v>0</v>
      </c>
    </row>
    <row r="47" spans="1:32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15"/>
        <v>0</v>
      </c>
      <c r="F47" s="73"/>
      <c r="G47" s="74">
        <f t="shared" ca="1" si="14"/>
        <v>0</v>
      </c>
      <c r="H47" s="73"/>
      <c r="I47" s="74">
        <f t="shared" ca="1" si="1"/>
        <v>0</v>
      </c>
      <c r="J47" s="73"/>
      <c r="K47" s="111">
        <f t="shared" ca="1" si="8"/>
        <v>0</v>
      </c>
      <c r="L47" s="73"/>
      <c r="M47" s="74">
        <f t="shared" ca="1" si="9"/>
        <v>0</v>
      </c>
      <c r="N47" s="73"/>
      <c r="O47" s="111">
        <f t="shared" ca="1" si="2"/>
        <v>0</v>
      </c>
      <c r="P47" s="99"/>
      <c r="Q47" s="74">
        <f t="shared" ca="1" si="2"/>
        <v>0</v>
      </c>
      <c r="R47" s="73"/>
      <c r="S47" s="111">
        <f t="shared" ca="1" si="10"/>
        <v>0</v>
      </c>
      <c r="T47" s="73"/>
      <c r="U47" s="111">
        <f t="shared" ca="1" si="11"/>
        <v>0</v>
      </c>
      <c r="V47" s="73"/>
      <c r="W47" s="74">
        <f t="shared" ca="1" si="16"/>
        <v>0</v>
      </c>
      <c r="X47" s="73"/>
      <c r="Y47" s="74">
        <f t="shared" ca="1" si="17"/>
        <v>0</v>
      </c>
      <c r="Z47" s="73"/>
      <c r="AA47" s="74">
        <f t="shared" ca="1" si="5"/>
        <v>0</v>
      </c>
      <c r="AB47" s="73"/>
      <c r="AC47" s="74">
        <f t="shared" ca="1" si="12"/>
        <v>0</v>
      </c>
      <c r="AD47" s="82">
        <f t="shared" ca="1" si="6"/>
        <v>0</v>
      </c>
      <c r="AE47" s="74"/>
      <c r="AF47" s="137">
        <f t="shared" ca="1" si="13"/>
        <v>0</v>
      </c>
    </row>
    <row r="48" spans="1:32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15"/>
        <v>0</v>
      </c>
      <c r="F48" s="73"/>
      <c r="G48" s="74">
        <f t="shared" si="14"/>
        <v>0</v>
      </c>
      <c r="H48" s="73"/>
      <c r="I48" s="74">
        <f t="shared" si="1"/>
        <v>0</v>
      </c>
      <c r="J48" s="73"/>
      <c r="K48" s="111">
        <f t="shared" si="8"/>
        <v>0</v>
      </c>
      <c r="L48" s="73"/>
      <c r="M48" s="74">
        <f t="shared" si="9"/>
        <v>0</v>
      </c>
      <c r="N48" s="73"/>
      <c r="O48" s="111">
        <f t="shared" si="2"/>
        <v>0</v>
      </c>
      <c r="P48" s="99"/>
      <c r="Q48" s="74">
        <f t="shared" si="2"/>
        <v>0</v>
      </c>
      <c r="R48" s="73"/>
      <c r="S48" s="111">
        <f t="shared" si="10"/>
        <v>0</v>
      </c>
      <c r="T48" s="73"/>
      <c r="U48" s="111">
        <f t="shared" si="11"/>
        <v>0</v>
      </c>
      <c r="V48" s="73"/>
      <c r="W48" s="74">
        <f t="shared" si="16"/>
        <v>0</v>
      </c>
      <c r="X48" s="73"/>
      <c r="Y48" s="74">
        <f t="shared" si="17"/>
        <v>0</v>
      </c>
      <c r="Z48" s="73"/>
      <c r="AA48" s="74">
        <f t="shared" si="5"/>
        <v>0</v>
      </c>
      <c r="AB48" s="73"/>
      <c r="AC48" s="74">
        <f t="shared" si="12"/>
        <v>0</v>
      </c>
      <c r="AD48" s="82">
        <f t="shared" si="6"/>
        <v>0</v>
      </c>
      <c r="AE48" s="74"/>
      <c r="AF48" s="137">
        <f t="shared" si="13"/>
        <v>0</v>
      </c>
    </row>
    <row r="49" spans="1:32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15"/>
        <v>0</v>
      </c>
      <c r="F49" s="73"/>
      <c r="G49" s="74">
        <f t="shared" si="14"/>
        <v>0</v>
      </c>
      <c r="H49" s="73"/>
      <c r="I49" s="74">
        <f t="shared" si="1"/>
        <v>0</v>
      </c>
      <c r="J49" s="73"/>
      <c r="K49" s="111">
        <f t="shared" si="8"/>
        <v>0</v>
      </c>
      <c r="L49" s="73"/>
      <c r="M49" s="74">
        <f t="shared" si="9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0"/>
        <v>0</v>
      </c>
      <c r="T49" s="73"/>
      <c r="U49" s="111">
        <f t="shared" si="11"/>
        <v>0</v>
      </c>
      <c r="V49" s="73"/>
      <c r="W49" s="74">
        <f t="shared" si="16"/>
        <v>0</v>
      </c>
      <c r="X49" s="73"/>
      <c r="Y49" s="74">
        <f t="shared" si="17"/>
        <v>0</v>
      </c>
      <c r="Z49" s="73"/>
      <c r="AA49" s="74">
        <f t="shared" si="5"/>
        <v>0</v>
      </c>
      <c r="AB49" s="73"/>
      <c r="AC49" s="74">
        <f t="shared" si="12"/>
        <v>0</v>
      </c>
      <c r="AD49" s="82">
        <f t="shared" si="6"/>
        <v>0</v>
      </c>
      <c r="AE49" s="74"/>
      <c r="AF49" s="137">
        <f t="shared" si="13"/>
        <v>0</v>
      </c>
    </row>
    <row r="50" spans="1:32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15"/>
        <v>0</v>
      </c>
      <c r="F50" s="73"/>
      <c r="G50" s="74">
        <f t="shared" si="14"/>
        <v>0</v>
      </c>
      <c r="H50" s="73"/>
      <c r="I50" s="74">
        <f t="shared" si="1"/>
        <v>0</v>
      </c>
      <c r="J50" s="73"/>
      <c r="K50" s="111">
        <f t="shared" si="8"/>
        <v>0</v>
      </c>
      <c r="L50" s="73"/>
      <c r="M50" s="74">
        <f t="shared" si="9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0"/>
        <v>0</v>
      </c>
      <c r="T50" s="73"/>
      <c r="U50" s="111">
        <f t="shared" si="11"/>
        <v>0</v>
      </c>
      <c r="V50" s="73"/>
      <c r="W50" s="74">
        <v>0</v>
      </c>
      <c r="X50" s="73"/>
      <c r="Y50" s="74">
        <v>0</v>
      </c>
      <c r="Z50" s="73"/>
      <c r="AA50" s="74">
        <f t="shared" si="5"/>
        <v>0</v>
      </c>
      <c r="AB50" s="73"/>
      <c r="AC50" s="74">
        <f t="shared" si="12"/>
        <v>0</v>
      </c>
      <c r="AD50" s="82">
        <f t="shared" si="6"/>
        <v>0</v>
      </c>
      <c r="AE50" s="74"/>
      <c r="AF50" s="137">
        <f t="shared" si="13"/>
        <v>0</v>
      </c>
    </row>
    <row r="51" spans="1:32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15"/>
        <v>0</v>
      </c>
      <c r="F51" s="73"/>
      <c r="G51" s="74">
        <f t="shared" ca="1" si="14"/>
        <v>0</v>
      </c>
      <c r="H51" s="73"/>
      <c r="I51" s="74">
        <f t="shared" ca="1" si="1"/>
        <v>0</v>
      </c>
      <c r="J51" s="73"/>
      <c r="K51" s="111">
        <f t="shared" ca="1" si="8"/>
        <v>0</v>
      </c>
      <c r="L51" s="73"/>
      <c r="M51" s="74">
        <f t="shared" ca="1" si="9"/>
        <v>0</v>
      </c>
      <c r="N51" s="73"/>
      <c r="O51" s="111">
        <f t="shared" ca="1" si="2"/>
        <v>0</v>
      </c>
      <c r="P51" s="99"/>
      <c r="Q51" s="74">
        <f t="shared" ca="1" si="2"/>
        <v>0</v>
      </c>
      <c r="R51" s="73"/>
      <c r="S51" s="111">
        <f t="shared" ca="1" si="10"/>
        <v>0</v>
      </c>
      <c r="T51" s="73"/>
      <c r="U51" s="111">
        <f t="shared" ca="1" si="11"/>
        <v>0</v>
      </c>
      <c r="V51" s="73"/>
      <c r="W51" s="74">
        <v>0</v>
      </c>
      <c r="X51" s="73"/>
      <c r="Y51" s="74">
        <f t="shared" ref="Y51:Y82" ca="1" si="18">IF(D51="",0,D51*X51)</f>
        <v>0</v>
      </c>
      <c r="Z51" s="73"/>
      <c r="AA51" s="74">
        <f t="shared" ca="1" si="5"/>
        <v>0</v>
      </c>
      <c r="AB51" s="73"/>
      <c r="AC51" s="74">
        <f t="shared" ca="1" si="12"/>
        <v>0</v>
      </c>
      <c r="AD51" s="82">
        <f t="shared" ca="1" si="6"/>
        <v>0</v>
      </c>
      <c r="AE51" s="74"/>
      <c r="AF51" s="137">
        <f t="shared" ca="1" si="13"/>
        <v>0</v>
      </c>
    </row>
    <row r="52" spans="1:32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15"/>
        <v>0</v>
      </c>
      <c r="F52" s="73"/>
      <c r="G52" s="74">
        <f t="shared" ca="1" si="14"/>
        <v>0</v>
      </c>
      <c r="H52" s="73"/>
      <c r="I52" s="74">
        <f t="shared" ca="1" si="1"/>
        <v>0</v>
      </c>
      <c r="J52" s="73"/>
      <c r="K52" s="111">
        <f t="shared" ca="1" si="8"/>
        <v>0</v>
      </c>
      <c r="L52" s="73"/>
      <c r="M52" s="74">
        <f t="shared" ca="1" si="9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0"/>
        <v>0</v>
      </c>
      <c r="T52" s="73"/>
      <c r="U52" s="111">
        <f t="shared" ca="1" si="11"/>
        <v>0</v>
      </c>
      <c r="V52" s="73"/>
      <c r="W52" s="74">
        <v>0</v>
      </c>
      <c r="X52" s="73"/>
      <c r="Y52" s="74">
        <f t="shared" ca="1" si="18"/>
        <v>0</v>
      </c>
      <c r="Z52" s="73"/>
      <c r="AA52" s="74">
        <f t="shared" ca="1" si="5"/>
        <v>0</v>
      </c>
      <c r="AB52" s="73"/>
      <c r="AC52" s="74">
        <f t="shared" ca="1" si="12"/>
        <v>0</v>
      </c>
      <c r="AD52" s="82">
        <f t="shared" ca="1" si="6"/>
        <v>0</v>
      </c>
      <c r="AE52" s="74"/>
      <c r="AF52" s="137">
        <f t="shared" ca="1" si="13"/>
        <v>0</v>
      </c>
    </row>
    <row r="53" spans="1:32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15"/>
        <v>0</v>
      </c>
      <c r="F53" s="73"/>
      <c r="G53" s="74">
        <f t="shared" ca="1" si="14"/>
        <v>0</v>
      </c>
      <c r="H53" s="73"/>
      <c r="I53" s="74">
        <f t="shared" ca="1" si="1"/>
        <v>0</v>
      </c>
      <c r="J53" s="73"/>
      <c r="K53" s="111">
        <f t="shared" ca="1" si="8"/>
        <v>0</v>
      </c>
      <c r="L53" s="73"/>
      <c r="M53" s="74">
        <f t="shared" ca="1" si="9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0"/>
        <v>0</v>
      </c>
      <c r="T53" s="73"/>
      <c r="U53" s="111">
        <f t="shared" ca="1" si="11"/>
        <v>0</v>
      </c>
      <c r="V53" s="73"/>
      <c r="W53" s="74">
        <v>0</v>
      </c>
      <c r="X53" s="73"/>
      <c r="Y53" s="74">
        <f t="shared" ca="1" si="18"/>
        <v>0</v>
      </c>
      <c r="Z53" s="73"/>
      <c r="AA53" s="74">
        <f t="shared" ca="1" si="5"/>
        <v>0</v>
      </c>
      <c r="AB53" s="73"/>
      <c r="AC53" s="74">
        <f t="shared" ca="1" si="12"/>
        <v>0</v>
      </c>
      <c r="AD53" s="82">
        <f t="shared" ca="1" si="6"/>
        <v>0</v>
      </c>
      <c r="AE53" s="74"/>
      <c r="AF53" s="137">
        <f t="shared" ca="1" si="13"/>
        <v>0</v>
      </c>
    </row>
    <row r="54" spans="1:32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5"/>
        <v>0</v>
      </c>
      <c r="F54" s="73"/>
      <c r="G54" s="74">
        <f t="shared" ca="1" si="14"/>
        <v>0</v>
      </c>
      <c r="H54" s="73"/>
      <c r="I54" s="74">
        <f t="shared" ca="1" si="1"/>
        <v>0</v>
      </c>
      <c r="J54" s="73"/>
      <c r="K54" s="111">
        <f t="shared" ca="1" si="8"/>
        <v>0</v>
      </c>
      <c r="L54" s="73"/>
      <c r="M54" s="74">
        <f t="shared" ca="1" si="9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0"/>
        <v>0</v>
      </c>
      <c r="T54" s="73"/>
      <c r="U54" s="111">
        <f t="shared" ca="1" si="11"/>
        <v>0</v>
      </c>
      <c r="V54" s="73"/>
      <c r="W54" s="74">
        <v>0</v>
      </c>
      <c r="X54" s="73"/>
      <c r="Y54" s="74">
        <f t="shared" ca="1" si="18"/>
        <v>0</v>
      </c>
      <c r="Z54" s="73"/>
      <c r="AA54" s="74">
        <f t="shared" ca="1" si="5"/>
        <v>0</v>
      </c>
      <c r="AB54" s="73"/>
      <c r="AC54" s="74">
        <f t="shared" ca="1" si="12"/>
        <v>0</v>
      </c>
      <c r="AD54" s="82">
        <f t="shared" ca="1" si="6"/>
        <v>0</v>
      </c>
      <c r="AE54" s="74"/>
      <c r="AF54" s="137">
        <f t="shared" ca="1" si="13"/>
        <v>0</v>
      </c>
    </row>
    <row r="55" spans="1:32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15"/>
        <v>0</v>
      </c>
      <c r="F55" s="73"/>
      <c r="G55" s="74">
        <f t="shared" ca="1" si="14"/>
        <v>0</v>
      </c>
      <c r="H55" s="73"/>
      <c r="I55" s="74">
        <f t="shared" ca="1" si="1"/>
        <v>0</v>
      </c>
      <c r="J55" s="73"/>
      <c r="K55" s="111">
        <f t="shared" ca="1" si="8"/>
        <v>0</v>
      </c>
      <c r="L55" s="73"/>
      <c r="M55" s="74">
        <f t="shared" ca="1" si="9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0"/>
        <v>0</v>
      </c>
      <c r="T55" s="73"/>
      <c r="U55" s="111">
        <f t="shared" ca="1" si="11"/>
        <v>0</v>
      </c>
      <c r="V55" s="73"/>
      <c r="W55" s="74">
        <v>0</v>
      </c>
      <c r="X55" s="73"/>
      <c r="Y55" s="74">
        <f t="shared" ca="1" si="18"/>
        <v>0</v>
      </c>
      <c r="Z55" s="73"/>
      <c r="AA55" s="74">
        <f t="shared" ca="1" si="5"/>
        <v>0</v>
      </c>
      <c r="AB55" s="73"/>
      <c r="AC55" s="74">
        <f t="shared" ca="1" si="12"/>
        <v>0</v>
      </c>
      <c r="AD55" s="82">
        <f t="shared" ca="1" si="6"/>
        <v>0</v>
      </c>
      <c r="AE55" s="74"/>
      <c r="AF55" s="137">
        <f t="shared" ca="1" si="13"/>
        <v>0</v>
      </c>
    </row>
    <row r="56" spans="1:32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15"/>
        <v>0</v>
      </c>
      <c r="F56" s="73"/>
      <c r="G56" s="74">
        <f t="shared" ca="1" si="14"/>
        <v>0</v>
      </c>
      <c r="H56" s="73"/>
      <c r="I56" s="74">
        <f t="shared" ca="1" si="1"/>
        <v>0</v>
      </c>
      <c r="J56" s="73"/>
      <c r="K56" s="111">
        <f t="shared" ca="1" si="8"/>
        <v>0</v>
      </c>
      <c r="L56" s="73"/>
      <c r="M56" s="74">
        <f t="shared" ca="1" si="9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0"/>
        <v>0</v>
      </c>
      <c r="T56" s="73"/>
      <c r="U56" s="111">
        <f t="shared" ca="1" si="11"/>
        <v>0</v>
      </c>
      <c r="V56" s="73"/>
      <c r="W56" s="74">
        <v>0</v>
      </c>
      <c r="X56" s="73"/>
      <c r="Y56" s="74">
        <f t="shared" ca="1" si="18"/>
        <v>0</v>
      </c>
      <c r="Z56" s="73"/>
      <c r="AA56" s="74">
        <f t="shared" ca="1" si="5"/>
        <v>0</v>
      </c>
      <c r="AB56" s="73"/>
      <c r="AC56" s="74">
        <f t="shared" ca="1" si="12"/>
        <v>0</v>
      </c>
      <c r="AD56" s="82">
        <f t="shared" ca="1" si="6"/>
        <v>0</v>
      </c>
      <c r="AE56" s="74"/>
      <c r="AF56" s="137">
        <f t="shared" ca="1" si="13"/>
        <v>0</v>
      </c>
    </row>
    <row r="57" spans="1:32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15"/>
        <v>0</v>
      </c>
      <c r="F57" s="73"/>
      <c r="G57" s="74">
        <f t="shared" ca="1" si="14"/>
        <v>0</v>
      </c>
      <c r="H57" s="73"/>
      <c r="I57" s="74">
        <f t="shared" ca="1" si="1"/>
        <v>0</v>
      </c>
      <c r="J57" s="73"/>
      <c r="K57" s="111">
        <f t="shared" ca="1" si="8"/>
        <v>0</v>
      </c>
      <c r="L57" s="73"/>
      <c r="M57" s="74">
        <f t="shared" ca="1" si="9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0"/>
        <v>0</v>
      </c>
      <c r="T57" s="73"/>
      <c r="U57" s="111">
        <f t="shared" ca="1" si="11"/>
        <v>0</v>
      </c>
      <c r="V57" s="73"/>
      <c r="W57" s="74">
        <v>0</v>
      </c>
      <c r="X57" s="73"/>
      <c r="Y57" s="74">
        <f t="shared" ca="1" si="18"/>
        <v>0</v>
      </c>
      <c r="Z57" s="73"/>
      <c r="AA57" s="74">
        <f t="shared" ca="1" si="5"/>
        <v>0</v>
      </c>
      <c r="AB57" s="73"/>
      <c r="AC57" s="74">
        <f t="shared" ca="1" si="12"/>
        <v>0</v>
      </c>
      <c r="AD57" s="82">
        <f t="shared" ca="1" si="6"/>
        <v>0</v>
      </c>
      <c r="AE57" s="74"/>
      <c r="AF57" s="137">
        <f t="shared" ca="1" si="13"/>
        <v>0</v>
      </c>
    </row>
    <row r="58" spans="1:32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15"/>
        <v>0</v>
      </c>
      <c r="F58" s="73"/>
      <c r="G58" s="74">
        <f t="shared" si="14"/>
        <v>0</v>
      </c>
      <c r="H58" s="73"/>
      <c r="I58" s="74">
        <f t="shared" si="1"/>
        <v>0</v>
      </c>
      <c r="J58" s="73"/>
      <c r="K58" s="111">
        <f t="shared" si="8"/>
        <v>0</v>
      </c>
      <c r="L58" s="73"/>
      <c r="M58" s="74">
        <f t="shared" si="9"/>
        <v>0</v>
      </c>
      <c r="N58" s="73"/>
      <c r="O58" s="111">
        <f t="shared" si="2"/>
        <v>0</v>
      </c>
      <c r="P58" s="99"/>
      <c r="Q58" s="74">
        <f t="shared" si="2"/>
        <v>0</v>
      </c>
      <c r="R58" s="73"/>
      <c r="S58" s="111">
        <f t="shared" si="10"/>
        <v>0</v>
      </c>
      <c r="T58" s="73"/>
      <c r="U58" s="111">
        <f t="shared" si="11"/>
        <v>0</v>
      </c>
      <c r="V58" s="73"/>
      <c r="W58" s="74">
        <v>0</v>
      </c>
      <c r="X58" s="73"/>
      <c r="Y58" s="74">
        <f t="shared" si="18"/>
        <v>0</v>
      </c>
      <c r="Z58" s="73"/>
      <c r="AA58" s="74">
        <f t="shared" si="5"/>
        <v>0</v>
      </c>
      <c r="AB58" s="73"/>
      <c r="AC58" s="74">
        <f t="shared" si="12"/>
        <v>0</v>
      </c>
      <c r="AD58" s="82">
        <f t="shared" si="6"/>
        <v>0</v>
      </c>
      <c r="AE58" s="74"/>
      <c r="AF58" s="137">
        <f t="shared" si="13"/>
        <v>0</v>
      </c>
    </row>
    <row r="59" spans="1:32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15"/>
        <v>0</v>
      </c>
      <c r="F59" s="73"/>
      <c r="G59" s="74">
        <f t="shared" si="14"/>
        <v>0</v>
      </c>
      <c r="H59" s="73"/>
      <c r="I59" s="74">
        <f t="shared" si="1"/>
        <v>0</v>
      </c>
      <c r="J59" s="73"/>
      <c r="K59" s="111">
        <f t="shared" si="8"/>
        <v>0</v>
      </c>
      <c r="L59" s="73"/>
      <c r="M59" s="74">
        <f t="shared" si="9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0"/>
        <v>0</v>
      </c>
      <c r="T59" s="73"/>
      <c r="U59" s="111">
        <f t="shared" si="11"/>
        <v>0</v>
      </c>
      <c r="V59" s="73"/>
      <c r="W59" s="74">
        <v>0</v>
      </c>
      <c r="X59" s="73"/>
      <c r="Y59" s="74">
        <f t="shared" si="18"/>
        <v>0</v>
      </c>
      <c r="Z59" s="73"/>
      <c r="AA59" s="74">
        <f t="shared" si="5"/>
        <v>0</v>
      </c>
      <c r="AB59" s="73"/>
      <c r="AC59" s="74">
        <f t="shared" si="12"/>
        <v>0</v>
      </c>
      <c r="AD59" s="82">
        <f t="shared" si="6"/>
        <v>0</v>
      </c>
      <c r="AE59" s="74"/>
      <c r="AF59" s="137">
        <f t="shared" si="13"/>
        <v>0</v>
      </c>
    </row>
    <row r="60" spans="1:32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15"/>
        <v>0</v>
      </c>
      <c r="F60" s="73"/>
      <c r="G60" s="74">
        <f t="shared" ca="1" si="14"/>
        <v>0</v>
      </c>
      <c r="H60" s="73"/>
      <c r="I60" s="74">
        <f t="shared" ca="1" si="1"/>
        <v>0</v>
      </c>
      <c r="J60" s="73"/>
      <c r="K60" s="111">
        <f t="shared" ca="1" si="8"/>
        <v>0</v>
      </c>
      <c r="L60" s="73"/>
      <c r="M60" s="74">
        <f t="shared" ca="1" si="9"/>
        <v>0</v>
      </c>
      <c r="N60" s="73"/>
      <c r="O60" s="111">
        <f t="shared" ca="1" si="2"/>
        <v>0</v>
      </c>
      <c r="P60" s="99"/>
      <c r="Q60" s="74">
        <f t="shared" ca="1" si="2"/>
        <v>0</v>
      </c>
      <c r="R60" s="73"/>
      <c r="S60" s="111">
        <f t="shared" ca="1" si="10"/>
        <v>0</v>
      </c>
      <c r="T60" s="73"/>
      <c r="U60" s="111">
        <f t="shared" ca="1" si="11"/>
        <v>0</v>
      </c>
      <c r="V60" s="73"/>
      <c r="W60" s="74">
        <v>0</v>
      </c>
      <c r="X60" s="73"/>
      <c r="Y60" s="74">
        <f t="shared" ca="1" si="18"/>
        <v>0</v>
      </c>
      <c r="Z60" s="73"/>
      <c r="AA60" s="74">
        <f t="shared" ca="1" si="5"/>
        <v>0</v>
      </c>
      <c r="AB60" s="73"/>
      <c r="AC60" s="74">
        <f t="shared" ca="1" si="12"/>
        <v>0</v>
      </c>
      <c r="AD60" s="82">
        <f t="shared" ca="1" si="6"/>
        <v>0</v>
      </c>
      <c r="AE60" s="74"/>
      <c r="AF60" s="137">
        <f t="shared" ca="1" si="13"/>
        <v>0</v>
      </c>
    </row>
    <row r="61" spans="1:32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15"/>
        <v>0</v>
      </c>
      <c r="F61" s="73"/>
      <c r="G61" s="74">
        <f t="shared" si="14"/>
        <v>0</v>
      </c>
      <c r="H61" s="73"/>
      <c r="I61" s="74">
        <f t="shared" si="1"/>
        <v>0</v>
      </c>
      <c r="J61" s="73"/>
      <c r="K61" s="111">
        <f t="shared" si="8"/>
        <v>0</v>
      </c>
      <c r="L61" s="73"/>
      <c r="M61" s="74">
        <f t="shared" si="9"/>
        <v>0</v>
      </c>
      <c r="N61" s="73"/>
      <c r="O61" s="111">
        <f t="shared" si="2"/>
        <v>0</v>
      </c>
      <c r="P61" s="99"/>
      <c r="Q61" s="74">
        <f t="shared" si="2"/>
        <v>0</v>
      </c>
      <c r="R61" s="73"/>
      <c r="S61" s="111">
        <f t="shared" si="10"/>
        <v>0</v>
      </c>
      <c r="T61" s="73"/>
      <c r="U61" s="111">
        <f t="shared" si="11"/>
        <v>0</v>
      </c>
      <c r="V61" s="73"/>
      <c r="W61" s="74">
        <v>0</v>
      </c>
      <c r="X61" s="73"/>
      <c r="Y61" s="74">
        <f t="shared" si="18"/>
        <v>0</v>
      </c>
      <c r="Z61" s="73"/>
      <c r="AA61" s="74">
        <f t="shared" si="5"/>
        <v>0</v>
      </c>
      <c r="AB61" s="73"/>
      <c r="AC61" s="74">
        <f t="shared" si="12"/>
        <v>0</v>
      </c>
      <c r="AD61" s="82">
        <f t="shared" si="6"/>
        <v>0</v>
      </c>
      <c r="AE61" s="74"/>
      <c r="AF61" s="137">
        <f t="shared" si="13"/>
        <v>0</v>
      </c>
    </row>
    <row r="62" spans="1:32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15"/>
        <v>0</v>
      </c>
      <c r="F62" s="73"/>
      <c r="G62" s="74">
        <f t="shared" si="14"/>
        <v>0</v>
      </c>
      <c r="H62" s="73"/>
      <c r="I62" s="74">
        <f t="shared" si="1"/>
        <v>0</v>
      </c>
      <c r="J62" s="73"/>
      <c r="K62" s="111">
        <f t="shared" si="8"/>
        <v>0</v>
      </c>
      <c r="L62" s="73"/>
      <c r="M62" s="74">
        <f t="shared" si="9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0"/>
        <v>0</v>
      </c>
      <c r="T62" s="73"/>
      <c r="U62" s="111">
        <f t="shared" si="11"/>
        <v>0</v>
      </c>
      <c r="V62" s="73"/>
      <c r="W62" s="74">
        <v>0</v>
      </c>
      <c r="X62" s="73"/>
      <c r="Y62" s="74">
        <f t="shared" si="18"/>
        <v>0</v>
      </c>
      <c r="Z62" s="73"/>
      <c r="AA62" s="74">
        <f t="shared" si="5"/>
        <v>0</v>
      </c>
      <c r="AB62" s="73"/>
      <c r="AC62" s="74">
        <f t="shared" si="12"/>
        <v>0</v>
      </c>
      <c r="AD62" s="82">
        <f t="shared" si="6"/>
        <v>0</v>
      </c>
      <c r="AE62" s="74"/>
      <c r="AF62" s="137">
        <f t="shared" si="13"/>
        <v>0</v>
      </c>
    </row>
    <row r="63" spans="1:32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15"/>
        <v>0</v>
      </c>
      <c r="F63" s="73"/>
      <c r="G63" s="74">
        <f t="shared" si="14"/>
        <v>0</v>
      </c>
      <c r="H63" s="73"/>
      <c r="I63" s="74">
        <f t="shared" si="1"/>
        <v>0</v>
      </c>
      <c r="J63" s="73"/>
      <c r="K63" s="111">
        <f t="shared" si="8"/>
        <v>0</v>
      </c>
      <c r="L63" s="73"/>
      <c r="M63" s="74">
        <f t="shared" si="9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0"/>
        <v>0</v>
      </c>
      <c r="T63" s="73"/>
      <c r="U63" s="111">
        <f t="shared" si="11"/>
        <v>0</v>
      </c>
      <c r="V63" s="73"/>
      <c r="W63" s="74">
        <v>0</v>
      </c>
      <c r="X63" s="73"/>
      <c r="Y63" s="74">
        <f t="shared" si="18"/>
        <v>0</v>
      </c>
      <c r="Z63" s="73"/>
      <c r="AA63" s="74">
        <f t="shared" si="5"/>
        <v>0</v>
      </c>
      <c r="AB63" s="73"/>
      <c r="AC63" s="74">
        <f t="shared" si="12"/>
        <v>0</v>
      </c>
      <c r="AD63" s="82">
        <f t="shared" si="6"/>
        <v>0</v>
      </c>
      <c r="AE63" s="74"/>
      <c r="AF63" s="137">
        <f t="shared" si="13"/>
        <v>0</v>
      </c>
    </row>
    <row r="64" spans="1:32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15"/>
        <v>0</v>
      </c>
      <c r="F64" s="73"/>
      <c r="G64" s="74">
        <f t="shared" si="14"/>
        <v>0</v>
      </c>
      <c r="H64" s="73"/>
      <c r="I64" s="74">
        <f t="shared" si="1"/>
        <v>0</v>
      </c>
      <c r="J64" s="73"/>
      <c r="K64" s="111">
        <f t="shared" si="8"/>
        <v>0</v>
      </c>
      <c r="L64" s="73"/>
      <c r="M64" s="74">
        <f t="shared" si="9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0"/>
        <v>0</v>
      </c>
      <c r="T64" s="73"/>
      <c r="U64" s="111">
        <f t="shared" si="11"/>
        <v>0</v>
      </c>
      <c r="V64" s="73"/>
      <c r="W64" s="74">
        <v>0</v>
      </c>
      <c r="X64" s="73"/>
      <c r="Y64" s="74">
        <f t="shared" si="18"/>
        <v>0</v>
      </c>
      <c r="Z64" s="73"/>
      <c r="AA64" s="74">
        <f t="shared" si="5"/>
        <v>0</v>
      </c>
      <c r="AB64" s="73"/>
      <c r="AC64" s="74">
        <f t="shared" si="12"/>
        <v>0</v>
      </c>
      <c r="AD64" s="82">
        <f t="shared" si="6"/>
        <v>0</v>
      </c>
      <c r="AE64" s="74"/>
      <c r="AF64" s="137">
        <f t="shared" si="13"/>
        <v>0</v>
      </c>
    </row>
    <row r="65" spans="1:33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15"/>
        <v>0</v>
      </c>
      <c r="F65" s="73"/>
      <c r="G65" s="74">
        <f t="shared" ca="1" si="14"/>
        <v>0</v>
      </c>
      <c r="H65" s="73"/>
      <c r="I65" s="74">
        <f t="shared" ca="1" si="1"/>
        <v>0</v>
      </c>
      <c r="J65" s="73"/>
      <c r="K65" s="111">
        <f t="shared" ca="1" si="8"/>
        <v>0</v>
      </c>
      <c r="L65" s="73"/>
      <c r="M65" s="74">
        <f t="shared" ca="1" si="9"/>
        <v>0</v>
      </c>
      <c r="N65" s="73"/>
      <c r="O65" s="111">
        <f t="shared" ca="1" si="2"/>
        <v>0</v>
      </c>
      <c r="P65" s="99"/>
      <c r="Q65" s="74">
        <f t="shared" ca="1" si="2"/>
        <v>0</v>
      </c>
      <c r="R65" s="73"/>
      <c r="S65" s="111">
        <f t="shared" ca="1" si="10"/>
        <v>0</v>
      </c>
      <c r="T65" s="73"/>
      <c r="U65" s="111">
        <f t="shared" ca="1" si="11"/>
        <v>0</v>
      </c>
      <c r="V65" s="73"/>
      <c r="W65" s="74">
        <v>0</v>
      </c>
      <c r="X65" s="73"/>
      <c r="Y65" s="74">
        <f t="shared" ca="1" si="18"/>
        <v>0</v>
      </c>
      <c r="Z65" s="73"/>
      <c r="AA65" s="74">
        <f t="shared" ca="1" si="5"/>
        <v>0</v>
      </c>
      <c r="AB65" s="73"/>
      <c r="AC65" s="74">
        <f t="shared" ca="1" si="12"/>
        <v>0</v>
      </c>
      <c r="AD65" s="82">
        <f t="shared" ca="1" si="6"/>
        <v>0</v>
      </c>
      <c r="AE65" s="74"/>
      <c r="AF65" s="137">
        <f t="shared" ca="1" si="13"/>
        <v>0</v>
      </c>
    </row>
    <row r="66" spans="1:33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15"/>
        <v>0</v>
      </c>
      <c r="F66" s="73"/>
      <c r="G66" s="74">
        <f t="shared" si="14"/>
        <v>0</v>
      </c>
      <c r="H66" s="73"/>
      <c r="I66" s="74">
        <f t="shared" si="1"/>
        <v>0</v>
      </c>
      <c r="J66" s="73"/>
      <c r="K66" s="111">
        <f t="shared" si="8"/>
        <v>0</v>
      </c>
      <c r="L66" s="73"/>
      <c r="M66" s="74">
        <f t="shared" si="9"/>
        <v>0</v>
      </c>
      <c r="N66" s="73"/>
      <c r="O66" s="111">
        <f t="shared" si="2"/>
        <v>0</v>
      </c>
      <c r="P66" s="99"/>
      <c r="Q66" s="74">
        <f t="shared" si="2"/>
        <v>0</v>
      </c>
      <c r="R66" s="73"/>
      <c r="S66" s="111">
        <f t="shared" si="10"/>
        <v>0</v>
      </c>
      <c r="T66" s="73"/>
      <c r="U66" s="111">
        <f t="shared" si="11"/>
        <v>0</v>
      </c>
      <c r="V66" s="73"/>
      <c r="W66" s="74">
        <v>0</v>
      </c>
      <c r="X66" s="73"/>
      <c r="Y66" s="74">
        <f t="shared" si="18"/>
        <v>0</v>
      </c>
      <c r="Z66" s="73"/>
      <c r="AA66" s="74">
        <f t="shared" si="5"/>
        <v>0</v>
      </c>
      <c r="AB66" s="73"/>
      <c r="AC66" s="74">
        <f t="shared" si="12"/>
        <v>0</v>
      </c>
      <c r="AD66" s="82">
        <f t="shared" si="6"/>
        <v>0</v>
      </c>
      <c r="AE66" s="74"/>
      <c r="AF66" s="137">
        <f t="shared" si="13"/>
        <v>0</v>
      </c>
    </row>
    <row r="67" spans="1:33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15"/>
        <v>0</v>
      </c>
      <c r="F67" s="73"/>
      <c r="G67" s="74">
        <f t="shared" si="14"/>
        <v>0</v>
      </c>
      <c r="H67" s="73"/>
      <c r="I67" s="74">
        <f t="shared" si="1"/>
        <v>0</v>
      </c>
      <c r="J67" s="73"/>
      <c r="K67" s="111">
        <f t="shared" si="8"/>
        <v>0</v>
      </c>
      <c r="L67" s="73"/>
      <c r="M67" s="74">
        <f t="shared" si="9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0"/>
        <v>0</v>
      </c>
      <c r="T67" s="73"/>
      <c r="U67" s="111">
        <f t="shared" si="11"/>
        <v>0</v>
      </c>
      <c r="V67" s="73"/>
      <c r="W67" s="74">
        <v>0</v>
      </c>
      <c r="X67" s="73"/>
      <c r="Y67" s="74">
        <f t="shared" si="18"/>
        <v>0</v>
      </c>
      <c r="Z67" s="73"/>
      <c r="AA67" s="74">
        <f t="shared" si="5"/>
        <v>0</v>
      </c>
      <c r="AB67" s="73"/>
      <c r="AC67" s="74">
        <f t="shared" si="12"/>
        <v>0</v>
      </c>
      <c r="AD67" s="82">
        <f t="shared" si="6"/>
        <v>0</v>
      </c>
      <c r="AE67" s="74"/>
      <c r="AF67" s="137">
        <f t="shared" si="13"/>
        <v>0</v>
      </c>
    </row>
    <row r="68" spans="1:33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15"/>
        <v>0</v>
      </c>
      <c r="F68" s="73"/>
      <c r="G68" s="74">
        <f t="shared" si="14"/>
        <v>0</v>
      </c>
      <c r="H68" s="73"/>
      <c r="I68" s="74">
        <f t="shared" si="1"/>
        <v>0</v>
      </c>
      <c r="J68" s="73"/>
      <c r="K68" s="111">
        <f t="shared" si="8"/>
        <v>0</v>
      </c>
      <c r="L68" s="73"/>
      <c r="M68" s="74">
        <f t="shared" si="9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0"/>
        <v>0</v>
      </c>
      <c r="T68" s="73"/>
      <c r="U68" s="111">
        <f t="shared" si="11"/>
        <v>0</v>
      </c>
      <c r="V68" s="73"/>
      <c r="W68" s="74">
        <v>0</v>
      </c>
      <c r="X68" s="73"/>
      <c r="Y68" s="74">
        <f t="shared" si="18"/>
        <v>0</v>
      </c>
      <c r="Z68" s="73"/>
      <c r="AA68" s="74">
        <f t="shared" si="5"/>
        <v>0</v>
      </c>
      <c r="AB68" s="73"/>
      <c r="AC68" s="74">
        <f t="shared" si="12"/>
        <v>0</v>
      </c>
      <c r="AD68" s="82">
        <f t="shared" si="6"/>
        <v>0</v>
      </c>
      <c r="AE68" s="74"/>
      <c r="AF68" s="145">
        <f t="shared" si="13"/>
        <v>0</v>
      </c>
    </row>
    <row r="69" spans="1:33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15"/>
        <v>0</v>
      </c>
      <c r="F69" s="73"/>
      <c r="G69" s="74">
        <f t="shared" si="14"/>
        <v>0</v>
      </c>
      <c r="H69" s="73"/>
      <c r="I69" s="74">
        <f t="shared" si="1"/>
        <v>0</v>
      </c>
      <c r="J69" s="73"/>
      <c r="K69" s="111">
        <f t="shared" si="8"/>
        <v>0</v>
      </c>
      <c r="L69" s="73"/>
      <c r="M69" s="74">
        <f t="shared" si="9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0"/>
        <v>0</v>
      </c>
      <c r="T69" s="73"/>
      <c r="U69" s="111">
        <f t="shared" si="11"/>
        <v>0</v>
      </c>
      <c r="V69" s="73"/>
      <c r="W69" s="74">
        <v>0</v>
      </c>
      <c r="X69" s="73"/>
      <c r="Y69" s="74">
        <f t="shared" si="18"/>
        <v>0</v>
      </c>
      <c r="Z69" s="73"/>
      <c r="AA69" s="74">
        <f t="shared" si="5"/>
        <v>0</v>
      </c>
      <c r="AB69" s="73"/>
      <c r="AC69" s="74">
        <f t="shared" si="12"/>
        <v>0</v>
      </c>
      <c r="AD69" s="82">
        <f t="shared" si="6"/>
        <v>0</v>
      </c>
      <c r="AE69" s="74"/>
      <c r="AF69" s="145">
        <f t="shared" si="13"/>
        <v>0</v>
      </c>
    </row>
    <row r="70" spans="1:33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15"/>
        <v>13.5</v>
      </c>
      <c r="F70" s="73"/>
      <c r="G70" s="74">
        <f t="shared" si="14"/>
        <v>0</v>
      </c>
      <c r="H70" s="73"/>
      <c r="I70" s="74">
        <f t="shared" si="1"/>
        <v>0</v>
      </c>
      <c r="J70" s="73"/>
      <c r="K70" s="111">
        <f t="shared" si="8"/>
        <v>0</v>
      </c>
      <c r="L70" s="73"/>
      <c r="M70" s="74">
        <f t="shared" si="9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13.5</v>
      </c>
      <c r="S70" s="111">
        <f t="shared" si="10"/>
        <v>1593</v>
      </c>
      <c r="T70" s="73"/>
      <c r="U70" s="111">
        <f t="shared" si="11"/>
        <v>0</v>
      </c>
      <c r="V70" s="73"/>
      <c r="W70" s="74">
        <v>0</v>
      </c>
      <c r="X70" s="73"/>
      <c r="Y70" s="74">
        <f t="shared" si="18"/>
        <v>0</v>
      </c>
      <c r="Z70" s="73"/>
      <c r="AA70" s="74">
        <f t="shared" si="5"/>
        <v>0</v>
      </c>
      <c r="AB70" s="73"/>
      <c r="AC70" s="74">
        <f t="shared" si="12"/>
        <v>0</v>
      </c>
      <c r="AD70" s="82">
        <f t="shared" si="6"/>
        <v>1593</v>
      </c>
      <c r="AE70" s="74"/>
      <c r="AF70" s="145">
        <f t="shared" si="13"/>
        <v>1593</v>
      </c>
    </row>
    <row r="71" spans="1:33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15"/>
        <v>0</v>
      </c>
      <c r="F71" s="73"/>
      <c r="G71" s="74">
        <f t="shared" si="14"/>
        <v>0</v>
      </c>
      <c r="H71" s="73"/>
      <c r="I71" s="74">
        <f t="shared" si="1"/>
        <v>0</v>
      </c>
      <c r="J71" s="73"/>
      <c r="K71" s="111">
        <f t="shared" si="8"/>
        <v>0</v>
      </c>
      <c r="L71" s="73"/>
      <c r="M71" s="74">
        <f t="shared" si="9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0"/>
        <v>0</v>
      </c>
      <c r="T71" s="73"/>
      <c r="U71" s="111">
        <f t="shared" si="11"/>
        <v>0</v>
      </c>
      <c r="V71" s="73"/>
      <c r="W71" s="74">
        <v>0</v>
      </c>
      <c r="X71" s="73"/>
      <c r="Y71" s="74">
        <f t="shared" si="18"/>
        <v>0</v>
      </c>
      <c r="Z71" s="73"/>
      <c r="AA71" s="74">
        <f t="shared" si="5"/>
        <v>0</v>
      </c>
      <c r="AB71" s="73"/>
      <c r="AC71" s="74">
        <f t="shared" si="12"/>
        <v>0</v>
      </c>
      <c r="AD71" s="82">
        <f t="shared" si="6"/>
        <v>0</v>
      </c>
      <c r="AE71" s="74"/>
      <c r="AF71" s="145">
        <f t="shared" si="13"/>
        <v>0</v>
      </c>
    </row>
    <row r="72" spans="1:33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15"/>
        <v>0</v>
      </c>
      <c r="F72" s="73"/>
      <c r="G72" s="74">
        <f t="shared" si="14"/>
        <v>0</v>
      </c>
      <c r="H72" s="73"/>
      <c r="I72" s="74">
        <f t="shared" si="1"/>
        <v>0</v>
      </c>
      <c r="J72" s="73"/>
      <c r="K72" s="111">
        <f t="shared" si="8"/>
        <v>0</v>
      </c>
      <c r="L72" s="73"/>
      <c r="M72" s="74">
        <f t="shared" si="9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0"/>
        <v>0</v>
      </c>
      <c r="T72" s="73"/>
      <c r="U72" s="111">
        <f t="shared" si="11"/>
        <v>0</v>
      </c>
      <c r="V72" s="73"/>
      <c r="W72" s="74">
        <v>0</v>
      </c>
      <c r="X72" s="73"/>
      <c r="Y72" s="74">
        <f t="shared" si="18"/>
        <v>0</v>
      </c>
      <c r="Z72" s="73"/>
      <c r="AA72" s="74">
        <f t="shared" si="5"/>
        <v>0</v>
      </c>
      <c r="AB72" s="73"/>
      <c r="AC72" s="74">
        <f t="shared" si="12"/>
        <v>0</v>
      </c>
      <c r="AD72" s="82">
        <f t="shared" si="6"/>
        <v>0</v>
      </c>
      <c r="AE72" s="74"/>
      <c r="AF72" s="145">
        <f t="shared" si="13"/>
        <v>0</v>
      </c>
    </row>
    <row r="73" spans="1:33" ht="15" customHeight="1" x14ac:dyDescent="0.2">
      <c r="A73" s="90" t="s">
        <v>260</v>
      </c>
      <c r="B73" s="14" t="s">
        <v>65</v>
      </c>
      <c r="C73" s="18" t="s">
        <v>6</v>
      </c>
      <c r="D73" s="19">
        <v>100</v>
      </c>
      <c r="E73" s="20">
        <f t="shared" si="15"/>
        <v>0</v>
      </c>
      <c r="F73" s="73"/>
      <c r="G73" s="74">
        <f t="shared" si="14"/>
        <v>0</v>
      </c>
      <c r="H73" s="73"/>
      <c r="I73" s="74">
        <f t="shared" si="1"/>
        <v>0</v>
      </c>
      <c r="J73" s="73"/>
      <c r="K73" s="111">
        <f t="shared" si="8"/>
        <v>0</v>
      </c>
      <c r="L73" s="73"/>
      <c r="M73" s="74">
        <f t="shared" si="9"/>
        <v>0</v>
      </c>
      <c r="N73" s="73"/>
      <c r="O73" s="111">
        <f t="shared" si="2"/>
        <v>0</v>
      </c>
      <c r="P73" s="73"/>
      <c r="Q73" s="74">
        <f t="shared" si="2"/>
        <v>0</v>
      </c>
      <c r="R73" s="73"/>
      <c r="S73" s="111">
        <f t="shared" si="10"/>
        <v>0</v>
      </c>
      <c r="T73" s="73"/>
      <c r="U73" s="111">
        <f t="shared" si="11"/>
        <v>0</v>
      </c>
      <c r="V73" s="73"/>
      <c r="W73" s="74">
        <v>0</v>
      </c>
      <c r="X73" s="73"/>
      <c r="Y73" s="74">
        <f t="shared" si="18"/>
        <v>0</v>
      </c>
      <c r="Z73" s="73"/>
      <c r="AA73" s="74">
        <f t="shared" si="5"/>
        <v>0</v>
      </c>
      <c r="AB73" s="73"/>
      <c r="AC73" s="74">
        <f t="shared" si="12"/>
        <v>0</v>
      </c>
      <c r="AD73" s="82">
        <f t="shared" si="6"/>
        <v>0</v>
      </c>
      <c r="AE73" s="74"/>
      <c r="AF73" s="145">
        <f t="shared" si="13"/>
        <v>0</v>
      </c>
    </row>
    <row r="74" spans="1:33" ht="15" customHeight="1" x14ac:dyDescent="0.2">
      <c r="A74" s="90" t="s">
        <v>265</v>
      </c>
      <c r="B74" t="str">
        <f>IF($A74="","",INDEX('MA-Liste'!$D:$D,MATCH($A74,'MA-Liste'!$M:$M,FALSE)))</f>
        <v>AeBo</v>
      </c>
      <c r="C74" s="4" t="str">
        <f ca="1">IF($A74="","",INDEX(INDIRECT("'MA-Liste'!"&amp;$C$11),MATCH($A74,'MA-Liste'!$M:$M,FALSE)))</f>
        <v>D</v>
      </c>
      <c r="D74" s="19">
        <f ca="1">IF(OR($C74="",$C74=0),"",VLOOKUP($C74,Ansätze,$D$11,FALSE))</f>
        <v>100</v>
      </c>
      <c r="E74" s="20">
        <f t="shared" si="15"/>
        <v>0</v>
      </c>
      <c r="F74" s="73"/>
      <c r="G74" s="74">
        <f t="shared" ca="1" si="14"/>
        <v>0</v>
      </c>
      <c r="H74" s="73"/>
      <c r="I74" s="74">
        <f t="shared" ca="1" si="1"/>
        <v>0</v>
      </c>
      <c r="J74" s="73"/>
      <c r="K74" s="111">
        <f t="shared" ca="1" si="8"/>
        <v>0</v>
      </c>
      <c r="L74" s="73"/>
      <c r="M74" s="74">
        <f t="shared" ca="1" si="9"/>
        <v>0</v>
      </c>
      <c r="N74" s="73"/>
      <c r="O74" s="111">
        <f t="shared" ca="1" si="2"/>
        <v>0</v>
      </c>
      <c r="P74" s="73"/>
      <c r="Q74" s="74">
        <f t="shared" ca="1" si="2"/>
        <v>0</v>
      </c>
      <c r="R74" s="73"/>
      <c r="S74" s="111">
        <f t="shared" ca="1" si="10"/>
        <v>0</v>
      </c>
      <c r="T74" s="73"/>
      <c r="U74" s="111">
        <f t="shared" ca="1" si="11"/>
        <v>0</v>
      </c>
      <c r="V74" s="73"/>
      <c r="W74" s="74">
        <v>0</v>
      </c>
      <c r="X74" s="73"/>
      <c r="Y74" s="74">
        <f t="shared" ca="1" si="18"/>
        <v>0</v>
      </c>
      <c r="Z74" s="73"/>
      <c r="AA74" s="74">
        <f t="shared" ca="1" si="5"/>
        <v>0</v>
      </c>
      <c r="AB74" s="73"/>
      <c r="AC74" s="74">
        <f t="shared" ca="1" si="12"/>
        <v>0</v>
      </c>
      <c r="AD74" s="82">
        <f t="shared" ca="1" si="6"/>
        <v>0</v>
      </c>
      <c r="AE74" s="74"/>
      <c r="AF74" s="145">
        <f t="shared" ca="1" si="13"/>
        <v>0</v>
      </c>
    </row>
    <row r="75" spans="1:33" ht="15" customHeight="1" x14ac:dyDescent="0.2">
      <c r="A75" s="90" t="s">
        <v>263</v>
      </c>
      <c r="B75" s="14" t="s">
        <v>65</v>
      </c>
      <c r="C75" s="18" t="s">
        <v>6</v>
      </c>
      <c r="D75" s="19">
        <v>100</v>
      </c>
      <c r="E75" s="20">
        <f t="shared" si="15"/>
        <v>6.5</v>
      </c>
      <c r="F75" s="73"/>
      <c r="G75" s="74">
        <f t="shared" si="14"/>
        <v>0</v>
      </c>
      <c r="H75" s="73"/>
      <c r="I75" s="74">
        <f t="shared" si="1"/>
        <v>0</v>
      </c>
      <c r="J75" s="73"/>
      <c r="K75" s="111">
        <f t="shared" si="8"/>
        <v>0</v>
      </c>
      <c r="L75" s="73"/>
      <c r="M75" s="74">
        <f t="shared" si="9"/>
        <v>0</v>
      </c>
      <c r="N75" s="73"/>
      <c r="O75" s="111">
        <f t="shared" ref="O75:O82" si="19">IF($D75="",0,$D75*N75)</f>
        <v>0</v>
      </c>
      <c r="P75" s="73"/>
      <c r="Q75" s="74">
        <f t="shared" ref="Q75:Q82" si="20">IF($D75="",0,$D75*P75)</f>
        <v>0</v>
      </c>
      <c r="R75" s="73">
        <v>6.5</v>
      </c>
      <c r="S75" s="111">
        <f t="shared" si="10"/>
        <v>650</v>
      </c>
      <c r="T75" s="73"/>
      <c r="U75" s="111">
        <f t="shared" si="11"/>
        <v>0</v>
      </c>
      <c r="V75" s="73"/>
      <c r="W75" s="74">
        <v>0</v>
      </c>
      <c r="X75" s="73"/>
      <c r="Y75" s="74">
        <f t="shared" si="18"/>
        <v>0</v>
      </c>
      <c r="Z75" s="73"/>
      <c r="AA75" s="74">
        <f t="shared" si="5"/>
        <v>0</v>
      </c>
      <c r="AB75" s="73"/>
      <c r="AC75" s="74">
        <f t="shared" si="12"/>
        <v>0</v>
      </c>
      <c r="AD75" s="82">
        <f t="shared" si="6"/>
        <v>650</v>
      </c>
      <c r="AE75" s="74"/>
      <c r="AF75" s="145">
        <f t="shared" si="13"/>
        <v>650</v>
      </c>
      <c r="AG75" s="139"/>
    </row>
    <row r="76" spans="1:33" ht="15" customHeight="1" x14ac:dyDescent="0.2">
      <c r="A76" s="84" t="s">
        <v>293</v>
      </c>
      <c r="B76" t="s">
        <v>65</v>
      </c>
      <c r="C76" s="4" t="s">
        <v>9</v>
      </c>
      <c r="D76" s="19">
        <v>35</v>
      </c>
      <c r="E76" s="20">
        <f t="shared" si="15"/>
        <v>0</v>
      </c>
      <c r="F76" s="73"/>
      <c r="G76" s="74">
        <f t="shared" si="14"/>
        <v>0</v>
      </c>
      <c r="H76" s="73"/>
      <c r="I76" s="74">
        <f t="shared" si="1"/>
        <v>0</v>
      </c>
      <c r="J76" s="73"/>
      <c r="K76" s="111">
        <f t="shared" si="8"/>
        <v>0</v>
      </c>
      <c r="L76" s="73"/>
      <c r="M76" s="74">
        <f t="shared" si="9"/>
        <v>0</v>
      </c>
      <c r="N76" s="73"/>
      <c r="O76" s="111">
        <f t="shared" si="19"/>
        <v>0</v>
      </c>
      <c r="P76" s="73"/>
      <c r="Q76" s="74">
        <f t="shared" si="20"/>
        <v>0</v>
      </c>
      <c r="R76" s="73"/>
      <c r="S76" s="111">
        <f t="shared" si="10"/>
        <v>0</v>
      </c>
      <c r="T76" s="73"/>
      <c r="U76" s="111">
        <f t="shared" si="11"/>
        <v>0</v>
      </c>
      <c r="V76" s="73"/>
      <c r="W76" s="74">
        <v>0</v>
      </c>
      <c r="X76" s="73"/>
      <c r="Y76" s="74">
        <f t="shared" si="18"/>
        <v>0</v>
      </c>
      <c r="Z76" s="73"/>
      <c r="AA76" s="74">
        <f t="shared" si="5"/>
        <v>0</v>
      </c>
      <c r="AB76" s="73"/>
      <c r="AC76" s="74">
        <f t="shared" si="12"/>
        <v>0</v>
      </c>
      <c r="AD76" s="82">
        <f t="shared" si="6"/>
        <v>0</v>
      </c>
      <c r="AE76" s="74"/>
      <c r="AF76" s="145">
        <f t="shared" si="13"/>
        <v>0</v>
      </c>
      <c r="AG76" s="139"/>
    </row>
    <row r="77" spans="1:33" ht="15" customHeight="1" x14ac:dyDescent="0.2">
      <c r="A77" s="84" t="s">
        <v>294</v>
      </c>
      <c r="B77" s="14" t="s">
        <v>65</v>
      </c>
      <c r="C77" s="18" t="s">
        <v>5</v>
      </c>
      <c r="D77" s="19">
        <v>118</v>
      </c>
      <c r="E77" s="20">
        <f t="shared" si="15"/>
        <v>0</v>
      </c>
      <c r="F77" s="73"/>
      <c r="G77" s="74">
        <f t="shared" si="14"/>
        <v>0</v>
      </c>
      <c r="H77" s="73"/>
      <c r="I77" s="74">
        <f t="shared" ref="I77:I82" si="21">IF(D77="",0,D77*H77)</f>
        <v>0</v>
      </c>
      <c r="J77" s="73"/>
      <c r="K77" s="111">
        <f t="shared" si="8"/>
        <v>0</v>
      </c>
      <c r="L77" s="73"/>
      <c r="M77" s="74">
        <f t="shared" si="9"/>
        <v>0</v>
      </c>
      <c r="N77" s="73"/>
      <c r="O77" s="111">
        <f t="shared" si="19"/>
        <v>0</v>
      </c>
      <c r="P77" s="73"/>
      <c r="Q77" s="74">
        <f t="shared" si="20"/>
        <v>0</v>
      </c>
      <c r="R77" s="73"/>
      <c r="S77" s="111">
        <f>IF($D77="",0,$D77*R77)</f>
        <v>0</v>
      </c>
      <c r="T77" s="73"/>
      <c r="U77" s="111">
        <f>IF($D77="",0,$D77*T77)</f>
        <v>0</v>
      </c>
      <c r="V77" s="73"/>
      <c r="W77" s="74">
        <f>IF(D77="",0,D77*V77)</f>
        <v>0</v>
      </c>
      <c r="X77" s="73"/>
      <c r="Y77" s="74">
        <f t="shared" si="18"/>
        <v>0</v>
      </c>
      <c r="Z77" s="73"/>
      <c r="AA77" s="74">
        <f t="shared" ref="AA77:AA82" si="22">IF(D77="",0,D77*Z77)</f>
        <v>0</v>
      </c>
      <c r="AB77" s="73"/>
      <c r="AC77" s="74">
        <f t="shared" si="12"/>
        <v>0</v>
      </c>
      <c r="AD77" s="82">
        <f t="shared" ref="AD77:AD82" si="23">IF(D77="",0,D77*E77)</f>
        <v>0</v>
      </c>
      <c r="AE77" s="74"/>
      <c r="AF77" s="145">
        <f t="shared" si="13"/>
        <v>0</v>
      </c>
      <c r="AG77" s="139"/>
    </row>
    <row r="78" spans="1:33" ht="15" customHeight="1" x14ac:dyDescent="0.2">
      <c r="A78" s="84" t="s">
        <v>301</v>
      </c>
      <c r="B78" s="14" t="s">
        <v>65</v>
      </c>
      <c r="C78" s="18" t="s">
        <v>6</v>
      </c>
      <c r="D78" s="19">
        <v>100</v>
      </c>
      <c r="E78" s="20">
        <f t="shared" si="15"/>
        <v>0</v>
      </c>
      <c r="F78" s="73"/>
      <c r="G78" s="74">
        <f t="shared" si="14"/>
        <v>0</v>
      </c>
      <c r="H78" s="73"/>
      <c r="I78" s="74">
        <f t="shared" si="21"/>
        <v>0</v>
      </c>
      <c r="J78" s="166"/>
      <c r="K78" s="111">
        <f t="shared" ref="K78:K82" si="24">IF($D78="",0,$D78*J78)</f>
        <v>0</v>
      </c>
      <c r="L78" s="73"/>
      <c r="M78" s="74">
        <f t="shared" ref="M78:M82" si="25">IF($D78="",0,$D78*L78)</f>
        <v>0</v>
      </c>
      <c r="N78" s="166"/>
      <c r="O78" s="111">
        <f t="shared" si="19"/>
        <v>0</v>
      </c>
      <c r="P78" s="73"/>
      <c r="Q78" s="74">
        <f t="shared" si="20"/>
        <v>0</v>
      </c>
      <c r="R78" s="166"/>
      <c r="S78" s="111">
        <f t="shared" ref="S78:S82" si="26">IF($D78="",0,$D78*R78)</f>
        <v>0</v>
      </c>
      <c r="T78" s="166"/>
      <c r="U78" s="111">
        <f t="shared" ref="U78:U82" si="27">IF($D78="",0,$D78*T78)</f>
        <v>0</v>
      </c>
      <c r="V78" s="73"/>
      <c r="W78" s="74">
        <f t="shared" ref="W78:W82" si="28">IF(D78="",0,D78*V78)</f>
        <v>0</v>
      </c>
      <c r="X78" s="73"/>
      <c r="Y78" s="74">
        <f t="shared" si="18"/>
        <v>0</v>
      </c>
      <c r="Z78" s="73"/>
      <c r="AA78" s="74">
        <f t="shared" si="22"/>
        <v>0</v>
      </c>
      <c r="AB78" s="73"/>
      <c r="AC78" s="74">
        <f t="shared" ref="AC78:AC83" si="29">IF(D78="",0,D78*AB78)</f>
        <v>0</v>
      </c>
      <c r="AD78" s="82">
        <f t="shared" si="23"/>
        <v>0</v>
      </c>
      <c r="AE78" s="74"/>
      <c r="AF78" s="145">
        <f t="shared" ref="AF78:AF81" si="30">SUM(AD78+AE78)</f>
        <v>0</v>
      </c>
      <c r="AG78" s="139"/>
    </row>
    <row r="79" spans="1:33" ht="15" customHeight="1" x14ac:dyDescent="0.2">
      <c r="A79" s="84" t="s">
        <v>303</v>
      </c>
      <c r="B79" s="14" t="s">
        <v>65</v>
      </c>
      <c r="C79" s="18" t="s">
        <v>9</v>
      </c>
      <c r="D79" s="19">
        <v>35</v>
      </c>
      <c r="E79" s="20">
        <f t="shared" si="15"/>
        <v>0</v>
      </c>
      <c r="F79" s="73"/>
      <c r="G79" s="74">
        <f t="shared" ref="G79:G82" si="31">IF(D79="",0,D79*F79)</f>
        <v>0</v>
      </c>
      <c r="H79" s="73"/>
      <c r="I79" s="74">
        <f t="shared" si="21"/>
        <v>0</v>
      </c>
      <c r="J79" s="166"/>
      <c r="K79" s="111">
        <f t="shared" si="24"/>
        <v>0</v>
      </c>
      <c r="L79" s="73"/>
      <c r="M79" s="74">
        <f t="shared" si="25"/>
        <v>0</v>
      </c>
      <c r="N79" s="166"/>
      <c r="O79" s="111">
        <f t="shared" si="19"/>
        <v>0</v>
      </c>
      <c r="P79" s="73"/>
      <c r="Q79" s="74">
        <f t="shared" si="20"/>
        <v>0</v>
      </c>
      <c r="R79" s="166"/>
      <c r="S79" s="111">
        <f t="shared" si="26"/>
        <v>0</v>
      </c>
      <c r="T79" s="166"/>
      <c r="U79" s="111">
        <f t="shared" si="27"/>
        <v>0</v>
      </c>
      <c r="V79" s="73"/>
      <c r="W79" s="74">
        <f t="shared" si="28"/>
        <v>0</v>
      </c>
      <c r="X79" s="73"/>
      <c r="Y79" s="74">
        <f t="shared" si="18"/>
        <v>0</v>
      </c>
      <c r="Z79" s="73"/>
      <c r="AA79" s="74">
        <f t="shared" si="22"/>
        <v>0</v>
      </c>
      <c r="AB79" s="73"/>
      <c r="AC79" s="74">
        <f t="shared" si="29"/>
        <v>0</v>
      </c>
      <c r="AD79" s="82">
        <f t="shared" si="23"/>
        <v>0</v>
      </c>
      <c r="AE79" s="74"/>
      <c r="AF79" s="145">
        <f t="shared" si="30"/>
        <v>0</v>
      </c>
      <c r="AG79" s="139"/>
    </row>
    <row r="80" spans="1:33" ht="15" customHeight="1" x14ac:dyDescent="0.2">
      <c r="A80" s="84" t="s">
        <v>302</v>
      </c>
      <c r="B80" s="14" t="s">
        <v>65</v>
      </c>
      <c r="C80" s="18" t="s">
        <v>7</v>
      </c>
      <c r="D80" s="19">
        <v>75</v>
      </c>
      <c r="E80" s="20">
        <f t="shared" si="15"/>
        <v>0</v>
      </c>
      <c r="F80" s="73"/>
      <c r="G80" s="74">
        <f t="shared" si="31"/>
        <v>0</v>
      </c>
      <c r="H80" s="73"/>
      <c r="I80" s="74">
        <f t="shared" si="21"/>
        <v>0</v>
      </c>
      <c r="J80" s="166"/>
      <c r="K80" s="111">
        <f t="shared" si="24"/>
        <v>0</v>
      </c>
      <c r="L80" s="73"/>
      <c r="M80" s="74">
        <f t="shared" si="25"/>
        <v>0</v>
      </c>
      <c r="N80" s="166"/>
      <c r="O80" s="111">
        <f t="shared" si="19"/>
        <v>0</v>
      </c>
      <c r="P80" s="73"/>
      <c r="Q80" s="74">
        <f t="shared" si="20"/>
        <v>0</v>
      </c>
      <c r="R80" s="166"/>
      <c r="S80" s="111">
        <f t="shared" si="26"/>
        <v>0</v>
      </c>
      <c r="T80" s="166"/>
      <c r="U80" s="111">
        <f t="shared" si="27"/>
        <v>0</v>
      </c>
      <c r="V80" s="73"/>
      <c r="W80" s="74">
        <f t="shared" si="28"/>
        <v>0</v>
      </c>
      <c r="X80" s="73"/>
      <c r="Y80" s="74">
        <f t="shared" si="18"/>
        <v>0</v>
      </c>
      <c r="Z80" s="73"/>
      <c r="AA80" s="74">
        <f t="shared" si="22"/>
        <v>0</v>
      </c>
      <c r="AB80" s="73"/>
      <c r="AC80" s="74">
        <f t="shared" si="29"/>
        <v>0</v>
      </c>
      <c r="AD80" s="82">
        <f t="shared" si="23"/>
        <v>0</v>
      </c>
      <c r="AE80" s="74"/>
      <c r="AF80" s="145">
        <f t="shared" si="30"/>
        <v>0</v>
      </c>
      <c r="AG80" s="139"/>
    </row>
    <row r="81" spans="1:33" s="14" customFormat="1" ht="15" customHeight="1" x14ac:dyDescent="0.2">
      <c r="A81" s="90" t="s">
        <v>304</v>
      </c>
      <c r="B81" s="14" t="s">
        <v>65</v>
      </c>
      <c r="C81" s="18" t="s">
        <v>8</v>
      </c>
      <c r="D81" s="162">
        <v>60</v>
      </c>
      <c r="E81" s="20">
        <f t="shared" si="15"/>
        <v>0</v>
      </c>
      <c r="F81" s="99"/>
      <c r="G81" s="74">
        <f t="shared" si="31"/>
        <v>0</v>
      </c>
      <c r="H81" s="99"/>
      <c r="I81" s="152">
        <f t="shared" si="21"/>
        <v>0</v>
      </c>
      <c r="J81" s="173"/>
      <c r="K81" s="154">
        <f t="shared" si="24"/>
        <v>0</v>
      </c>
      <c r="L81" s="99"/>
      <c r="M81" s="152">
        <f t="shared" si="25"/>
        <v>0</v>
      </c>
      <c r="N81" s="173"/>
      <c r="O81" s="154">
        <f t="shared" si="19"/>
        <v>0</v>
      </c>
      <c r="P81" s="99"/>
      <c r="Q81" s="152">
        <f t="shared" si="20"/>
        <v>0</v>
      </c>
      <c r="R81" s="173"/>
      <c r="S81" s="154">
        <f t="shared" si="26"/>
        <v>0</v>
      </c>
      <c r="T81" s="173"/>
      <c r="U81" s="154">
        <f t="shared" si="27"/>
        <v>0</v>
      </c>
      <c r="V81" s="99"/>
      <c r="W81" s="152">
        <f t="shared" si="28"/>
        <v>0</v>
      </c>
      <c r="X81" s="99"/>
      <c r="Y81" s="152">
        <f t="shared" si="18"/>
        <v>0</v>
      </c>
      <c r="Z81" s="99"/>
      <c r="AA81" s="152">
        <f t="shared" si="22"/>
        <v>0</v>
      </c>
      <c r="AB81" s="99"/>
      <c r="AC81" s="152">
        <f t="shared" si="29"/>
        <v>0</v>
      </c>
      <c r="AD81" s="156">
        <f t="shared" si="23"/>
        <v>0</v>
      </c>
      <c r="AE81" s="152"/>
      <c r="AF81" s="145">
        <f t="shared" si="30"/>
        <v>0</v>
      </c>
      <c r="AG81" s="174"/>
    </row>
    <row r="82" spans="1:33" s="14" customFormat="1" ht="15" customHeight="1" x14ac:dyDescent="0.2">
      <c r="A82" s="90" t="s">
        <v>311</v>
      </c>
      <c r="B82" s="14" t="s">
        <v>65</v>
      </c>
      <c r="C82" s="18" t="s">
        <v>5</v>
      </c>
      <c r="D82" s="162">
        <v>118</v>
      </c>
      <c r="E82" s="20">
        <f t="shared" si="15"/>
        <v>0</v>
      </c>
      <c r="F82" s="99"/>
      <c r="G82" s="111">
        <f t="shared" si="31"/>
        <v>0</v>
      </c>
      <c r="H82" s="99"/>
      <c r="I82" s="152">
        <f t="shared" si="21"/>
        <v>0</v>
      </c>
      <c r="J82" s="173"/>
      <c r="K82" s="154">
        <f t="shared" si="24"/>
        <v>0</v>
      </c>
      <c r="L82" s="99"/>
      <c r="M82" s="152">
        <f t="shared" si="25"/>
        <v>0</v>
      </c>
      <c r="N82" s="173"/>
      <c r="O82" s="154">
        <f t="shared" si="19"/>
        <v>0</v>
      </c>
      <c r="P82" s="99"/>
      <c r="Q82" s="152">
        <f t="shared" si="20"/>
        <v>0</v>
      </c>
      <c r="R82" s="173"/>
      <c r="S82" s="154">
        <f t="shared" si="26"/>
        <v>0</v>
      </c>
      <c r="T82" s="173"/>
      <c r="U82" s="154">
        <f t="shared" si="27"/>
        <v>0</v>
      </c>
      <c r="V82" s="99"/>
      <c r="W82" s="152">
        <f t="shared" si="28"/>
        <v>0</v>
      </c>
      <c r="X82" s="99"/>
      <c r="Y82" s="152">
        <f t="shared" si="18"/>
        <v>0</v>
      </c>
      <c r="Z82" s="99"/>
      <c r="AA82" s="152">
        <f t="shared" si="22"/>
        <v>0</v>
      </c>
      <c r="AB82" s="173"/>
      <c r="AC82" s="152">
        <f t="shared" si="29"/>
        <v>0</v>
      </c>
      <c r="AD82" s="156">
        <f t="shared" si="23"/>
        <v>0</v>
      </c>
      <c r="AE82" s="152"/>
      <c r="AF82" s="145">
        <f>SUM(AD82+AE82)</f>
        <v>0</v>
      </c>
      <c r="AG82" s="174"/>
    </row>
    <row r="83" spans="1:33" s="62" customFormat="1" ht="15" customHeight="1" x14ac:dyDescent="0.2">
      <c r="A83" s="85"/>
      <c r="C83" s="63" t="s">
        <v>154</v>
      </c>
      <c r="D83" s="57"/>
      <c r="E83" s="20">
        <f t="shared" si="15"/>
        <v>230.5</v>
      </c>
      <c r="F83" s="142">
        <f>SUM(F13:F82)</f>
        <v>24.75</v>
      </c>
      <c r="G83" s="141"/>
      <c r="H83" s="75">
        <f>SUM(H13:H82)</f>
        <v>0</v>
      </c>
      <c r="I83" s="76"/>
      <c r="J83" s="92">
        <f>SUM(J13:J82)</f>
        <v>4.25</v>
      </c>
      <c r="K83" s="92"/>
      <c r="L83" s="75">
        <f>SUM(L13:L82)</f>
        <v>5</v>
      </c>
      <c r="M83" s="76"/>
      <c r="N83" s="92">
        <f>SUM(N13:N82)</f>
        <v>17.75</v>
      </c>
      <c r="O83" s="92"/>
      <c r="P83" s="75">
        <f>SUM(P13:P82)</f>
        <v>0</v>
      </c>
      <c r="Q83" s="76"/>
      <c r="R83" s="92">
        <f>SUM(R13:R82)</f>
        <v>136.25</v>
      </c>
      <c r="S83" s="92"/>
      <c r="T83" s="92">
        <f>SUM(T13:T82)</f>
        <v>9</v>
      </c>
      <c r="U83" s="92"/>
      <c r="V83" s="75">
        <f>SUM(V13:V82)</f>
        <v>0</v>
      </c>
      <c r="W83" s="76"/>
      <c r="X83" s="75">
        <f>SUM(X13:X82)</f>
        <v>0</v>
      </c>
      <c r="Y83" s="76"/>
      <c r="Z83" s="75">
        <f>SUM(Z13:Z82)</f>
        <v>0</v>
      </c>
      <c r="AA83" s="76"/>
      <c r="AB83" s="186">
        <f>SUM(AB13:AB82)</f>
        <v>33.5</v>
      </c>
      <c r="AC83" s="76">
        <f t="shared" si="29"/>
        <v>0</v>
      </c>
      <c r="AD83" s="76"/>
      <c r="AE83" s="138"/>
      <c r="AF83" s="146">
        <f t="shared" ref="AF83" si="32">SUM(AD83+AE83)</f>
        <v>0</v>
      </c>
      <c r="AG83" s="140"/>
    </row>
    <row r="84" spans="1:33" ht="4.5" customHeight="1" x14ac:dyDescent="0.2">
      <c r="A84" s="86"/>
      <c r="B84" s="40"/>
      <c r="C84" s="68"/>
      <c r="D84" s="69"/>
      <c r="E84" s="69"/>
      <c r="F84" s="69"/>
      <c r="G84" s="69"/>
      <c r="H84" s="77"/>
      <c r="I84" s="78"/>
      <c r="J84" s="69"/>
      <c r="K84" s="69"/>
      <c r="L84" s="77"/>
      <c r="M84" s="78"/>
      <c r="N84" s="69"/>
      <c r="O84" s="69"/>
      <c r="P84" s="77"/>
      <c r="Q84" s="78"/>
      <c r="R84" s="69"/>
      <c r="S84" s="69"/>
      <c r="T84" s="69"/>
      <c r="U84" s="69"/>
      <c r="V84" s="77"/>
      <c r="W84" s="78"/>
      <c r="X84" s="77"/>
      <c r="Y84" s="78"/>
      <c r="Z84" s="77"/>
      <c r="AA84" s="78"/>
      <c r="AB84" s="69"/>
      <c r="AC84" s="69"/>
      <c r="AD84" s="69"/>
      <c r="AE84" s="69"/>
      <c r="AF84" s="78"/>
    </row>
    <row r="85" spans="1:33" ht="15" customHeight="1" x14ac:dyDescent="0.2">
      <c r="A85" s="65"/>
      <c r="B85" s="65"/>
      <c r="C85" s="66" t="s">
        <v>155</v>
      </c>
      <c r="D85" s="67"/>
      <c r="E85" s="19"/>
      <c r="F85" s="143"/>
      <c r="G85" s="144">
        <f ca="1">SUM(G13:G84)</f>
        <v>3375</v>
      </c>
      <c r="H85" s="79"/>
      <c r="I85" s="80">
        <f ca="1">SUM(I13:I84)</f>
        <v>0</v>
      </c>
      <c r="J85" s="93"/>
      <c r="K85" s="93">
        <f ca="1">SUM(K12:K84)</f>
        <v>501.5</v>
      </c>
      <c r="L85" s="79"/>
      <c r="M85" s="80">
        <f ca="1">SUM(M13:M84)</f>
        <v>580</v>
      </c>
      <c r="N85" s="93"/>
      <c r="O85" s="93">
        <f ca="1">SUM(O12:O84)</f>
        <v>1775</v>
      </c>
      <c r="P85" s="79"/>
      <c r="Q85" s="80">
        <f ca="1">SUM(Q13:Q84)</f>
        <v>0</v>
      </c>
      <c r="R85" s="93"/>
      <c r="S85" s="93">
        <f ca="1">SUM(S12:S84)</f>
        <v>16419</v>
      </c>
      <c r="T85" s="93"/>
      <c r="U85" s="93">
        <f ca="1">SUM(U12:U84)</f>
        <v>1260</v>
      </c>
      <c r="V85" s="79"/>
      <c r="W85" s="80">
        <f ca="1">SUM(W13:W84)</f>
        <v>0</v>
      </c>
      <c r="X85" s="79"/>
      <c r="Y85" s="80">
        <f ca="1">SUM(Y13:Y84)</f>
        <v>0</v>
      </c>
      <c r="Z85" s="79"/>
      <c r="AA85" s="80">
        <f ca="1">SUM(AA13:AA84)</f>
        <v>0</v>
      </c>
      <c r="AB85" s="93"/>
      <c r="AC85" s="144">
        <f ca="1">SUM(AC13:AC84)</f>
        <v>4690</v>
      </c>
      <c r="AD85" s="80">
        <f ca="1">SUM(G85+I85+K85+M85+O85+Q85+S85+U85+W85+Y85+AA85+AC85)</f>
        <v>28600.5</v>
      </c>
      <c r="AE85" s="135"/>
      <c r="AF85" s="147"/>
    </row>
    <row r="86" spans="1:33" x14ac:dyDescent="0.2">
      <c r="C86" s="41" t="s">
        <v>24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2">
        <f ca="1">SUM(AD13:AD82)</f>
        <v>28600.5</v>
      </c>
      <c r="AE86" s="3">
        <f>SUBTOTAL(9,AE13:AE84)</f>
        <v>0</v>
      </c>
      <c r="AF86" s="134">
        <f ca="1">SUM(AD86+AE86)</f>
        <v>28600.5</v>
      </c>
    </row>
    <row r="87" spans="1:33" x14ac:dyDescent="0.2">
      <c r="C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</row>
    <row r="88" spans="1:33" x14ac:dyDescent="0.2">
      <c r="A88" s="101"/>
      <c r="AD88" s="19"/>
    </row>
    <row r="97" spans="30:31" x14ac:dyDescent="0.2">
      <c r="AD97" s="21">
        <f>SUM(AD95-AD94)</f>
        <v>0</v>
      </c>
      <c r="AE97">
        <f>SUM(AE95-AE94)</f>
        <v>0</v>
      </c>
    </row>
  </sheetData>
  <autoFilter ref="A12:AD85"/>
  <mergeCells count="14">
    <mergeCell ref="L10:M10"/>
    <mergeCell ref="T10:U10"/>
    <mergeCell ref="B6:D6"/>
    <mergeCell ref="B8:D8"/>
    <mergeCell ref="F10:G10"/>
    <mergeCell ref="H10:I10"/>
    <mergeCell ref="J10:K10"/>
    <mergeCell ref="AB10:AC10"/>
    <mergeCell ref="N10:O10"/>
    <mergeCell ref="P10:Q10"/>
    <mergeCell ref="R10:S10"/>
    <mergeCell ref="V10:W10"/>
    <mergeCell ref="X10:Y10"/>
    <mergeCell ref="Z10:AA10"/>
  </mergeCells>
  <dataValidations disablePrompts="1" count="3">
    <dataValidation type="list" allowBlank="1" showInputMessage="1" showErrorMessage="1" sqref="A13:A85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4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100"/>
  <sheetViews>
    <sheetView view="pageBreakPreview" zoomScale="110" zoomScaleNormal="110" zoomScaleSheetLayoutView="110" workbookViewId="0">
      <pane xSplit="1" topLeftCell="S1" activePane="topRight" state="frozen"/>
      <selection pane="topRight" activeCell="AH89" sqref="AH89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33" width="9.7109375" style="21" customWidth="1"/>
    <col min="34" max="34" width="11.85546875" style="21" customWidth="1"/>
    <col min="35" max="35" width="9.7109375" customWidth="1"/>
  </cols>
  <sheetData>
    <row r="1" spans="1:3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s="15" customFormat="1" ht="15" customHeight="1" x14ac:dyDescent="0.25">
      <c r="A2" s="98" t="s">
        <v>283</v>
      </c>
    </row>
    <row r="3" spans="1:36" s="15" customFormat="1" ht="14.25" x14ac:dyDescent="0.2">
      <c r="A3" s="97"/>
    </row>
    <row r="4" spans="1:36" s="15" customFormat="1" ht="15" x14ac:dyDescent="0.25">
      <c r="A4" s="98" t="s">
        <v>158</v>
      </c>
      <c r="B4" s="189" t="str">
        <f>IF(Vertragsdaten!B6="","",Vertragsdaten!B6)</f>
        <v>EP SIEP</v>
      </c>
      <c r="C4" s="189"/>
      <c r="D4" s="18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spans="1:36" s="15" customFormat="1" ht="8.25" customHeight="1" x14ac:dyDescent="0.25">
      <c r="A5" s="98"/>
      <c r="B5" s="89"/>
      <c r="C5" s="89"/>
      <c r="D5" s="89"/>
    </row>
    <row r="6" spans="1:36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3"/>
      <c r="AI6" s="83"/>
    </row>
    <row r="7" spans="1:36" s="15" customFormat="1" ht="15" customHeight="1" x14ac:dyDescent="0.25">
      <c r="A7" s="98"/>
      <c r="AH7" s="64"/>
      <c r="AI7" s="64"/>
    </row>
    <row r="8" spans="1:36" s="8" customFormat="1" ht="15" x14ac:dyDescent="0.25">
      <c r="A8" s="98" t="s">
        <v>160</v>
      </c>
      <c r="B8" s="200">
        <v>42795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83"/>
      <c r="AI8" s="83"/>
    </row>
    <row r="9" spans="1:36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6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314</v>
      </c>
      <c r="M10" s="202"/>
      <c r="N10" s="198" t="s">
        <v>275</v>
      </c>
      <c r="O10" s="202"/>
      <c r="P10" s="198" t="s">
        <v>280</v>
      </c>
      <c r="Q10" s="202"/>
      <c r="R10" s="198" t="s">
        <v>315</v>
      </c>
      <c r="S10" s="202"/>
      <c r="T10" s="198" t="s">
        <v>276</v>
      </c>
      <c r="U10" s="202"/>
      <c r="V10" s="198" t="s">
        <v>279</v>
      </c>
      <c r="W10" s="202"/>
      <c r="X10" s="198" t="s">
        <v>312</v>
      </c>
      <c r="Y10" s="202"/>
      <c r="Z10" s="198" t="s">
        <v>199</v>
      </c>
      <c r="AA10" s="203"/>
      <c r="AB10" s="198" t="s">
        <v>200</v>
      </c>
      <c r="AC10" s="199"/>
      <c r="AD10" s="198" t="s">
        <v>201</v>
      </c>
      <c r="AE10" s="199"/>
      <c r="AF10" s="204" t="s">
        <v>306</v>
      </c>
      <c r="AG10" s="205"/>
      <c r="AH10" s="129"/>
      <c r="AI10" s="131" t="s">
        <v>281</v>
      </c>
      <c r="AJ10" s="190" t="s">
        <v>282</v>
      </c>
    </row>
    <row r="11" spans="1:3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65"/>
      <c r="M11" s="65"/>
      <c r="N11" s="70"/>
      <c r="O11" s="71"/>
      <c r="P11" s="65"/>
      <c r="Q11" s="65"/>
      <c r="R11" s="65"/>
      <c r="S11" s="65"/>
      <c r="T11" s="70"/>
      <c r="U11" s="71"/>
      <c r="V11" s="65"/>
      <c r="W11" s="65"/>
      <c r="X11" s="65"/>
      <c r="Y11" s="65"/>
      <c r="Z11" s="70"/>
      <c r="AA11" s="71"/>
      <c r="AB11" s="70"/>
      <c r="AC11" s="71"/>
      <c r="AD11" s="70"/>
      <c r="AE11" s="71"/>
      <c r="AF11" s="65"/>
      <c r="AG11" s="65"/>
      <c r="AH11"/>
      <c r="AI11" s="1"/>
      <c r="AJ11" s="132"/>
    </row>
    <row r="12" spans="1:36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110" t="s">
        <v>22</v>
      </c>
      <c r="M12" s="110" t="s">
        <v>156</v>
      </c>
      <c r="N12" s="72" t="s">
        <v>22</v>
      </c>
      <c r="O12" s="46" t="s">
        <v>156</v>
      </c>
      <c r="P12" s="110" t="s">
        <v>22</v>
      </c>
      <c r="Q12" s="110" t="s">
        <v>156</v>
      </c>
      <c r="R12" s="110" t="s">
        <v>22</v>
      </c>
      <c r="S12" s="110" t="s">
        <v>156</v>
      </c>
      <c r="T12" s="72" t="s">
        <v>22</v>
      </c>
      <c r="U12" s="46" t="s">
        <v>156</v>
      </c>
      <c r="V12" s="110" t="s">
        <v>22</v>
      </c>
      <c r="W12" s="110" t="s">
        <v>156</v>
      </c>
      <c r="X12" s="110" t="s">
        <v>22</v>
      </c>
      <c r="Y12" s="110" t="s">
        <v>156</v>
      </c>
      <c r="Z12" s="81" t="s">
        <v>22</v>
      </c>
      <c r="AA12" s="13" t="s">
        <v>156</v>
      </c>
      <c r="AB12" s="81" t="s">
        <v>22</v>
      </c>
      <c r="AC12" s="13" t="s">
        <v>156</v>
      </c>
      <c r="AD12" s="81" t="s">
        <v>22</v>
      </c>
      <c r="AE12" s="13" t="s">
        <v>156</v>
      </c>
      <c r="AF12" s="175" t="s">
        <v>22</v>
      </c>
      <c r="AG12" s="175" t="s">
        <v>156</v>
      </c>
      <c r="AH12" s="128" t="s">
        <v>153</v>
      </c>
      <c r="AI12" s="130" t="s">
        <v>286</v>
      </c>
      <c r="AJ12" s="133"/>
    </row>
    <row r="13" spans="1:36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5" ca="1" si="0">IF(OR($C13="",$C13=0),"",VLOOKUP($C13,Ansätze,$D$11,FALSE))</f>
        <v>140</v>
      </c>
      <c r="E13" s="20">
        <f>SUM(F13++H13+J13+L13+N13+P13+R13+T13+V13+X13+Z13+AB13+AD13+AF13)</f>
        <v>12.5</v>
      </c>
      <c r="F13" s="73">
        <v>12.5</v>
      </c>
      <c r="G13" s="74">
        <f ca="1">IF(D13="",0,D13*F13)</f>
        <v>1750</v>
      </c>
      <c r="H13" s="73"/>
      <c r="I13" s="74">
        <f t="shared" ref="I13:I78" ca="1" si="1">IF(D13="",0,D13*H13)</f>
        <v>0</v>
      </c>
      <c r="J13" s="73"/>
      <c r="K13" s="111">
        <f ca="1">IF($D13="",0,$D13*J13)</f>
        <v>0</v>
      </c>
      <c r="L13" s="73"/>
      <c r="M13" s="111">
        <f ca="1">IF($D13="",0,$D13*L13)</f>
        <v>0</v>
      </c>
      <c r="N13" s="73"/>
      <c r="O13" s="74">
        <f ca="1">IF($D13="",0,$D13*N13)</f>
        <v>0</v>
      </c>
      <c r="P13" s="73"/>
      <c r="Q13" s="111">
        <f t="shared" ref="Q13:U76" ca="1" si="2">IF($D13="",0,$D13*P13)</f>
        <v>0</v>
      </c>
      <c r="R13" s="73"/>
      <c r="S13" s="111">
        <f t="shared" ref="S13:S78" ca="1" si="3">IF($D13="",0,$D13*R13)</f>
        <v>0</v>
      </c>
      <c r="T13" s="99"/>
      <c r="U13" s="74">
        <f t="shared" ca="1" si="2"/>
        <v>0</v>
      </c>
      <c r="V13" s="73"/>
      <c r="W13" s="111">
        <f ca="1">IF($D13="",0,$D13*V13)</f>
        <v>0</v>
      </c>
      <c r="X13" s="73"/>
      <c r="Y13" s="111">
        <f ca="1">IF($D13="",0,$D13*X13)</f>
        <v>0</v>
      </c>
      <c r="Z13" s="73"/>
      <c r="AA13" s="74">
        <f t="shared" ref="AA13:AA40" ca="1" si="4">IF(D13="",0,D13*Z13)</f>
        <v>0</v>
      </c>
      <c r="AB13" s="73"/>
      <c r="AC13" s="74">
        <f t="shared" ref="AC13:AC40" ca="1" si="5">IF(D13="",0,D13*AB13)</f>
        <v>0</v>
      </c>
      <c r="AD13" s="73"/>
      <c r="AE13" s="74">
        <f t="shared" ref="AE13:AE78" ca="1" si="6">IF(D13="",0,D13*AD13)</f>
        <v>0</v>
      </c>
      <c r="AF13" s="73"/>
      <c r="AG13" s="74">
        <f ca="1">IF(D13="",0,D13*AF13)</f>
        <v>0</v>
      </c>
      <c r="AH13" s="82">
        <f t="shared" ref="AH13:AH78" ca="1" si="7">IF(D13="",0,D13*E13)</f>
        <v>1750</v>
      </c>
      <c r="AI13" s="74"/>
      <c r="AJ13" s="136">
        <f ca="1">SUM(AH13+AI13)</f>
        <v>1750</v>
      </c>
    </row>
    <row r="14" spans="1:36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8">SUM(F14++H14+J14+L14+N14+P14+R14+T14+V14+X14+Z14+AB14+AD14+AF14)</f>
        <v>0</v>
      </c>
      <c r="F14" s="73"/>
      <c r="G14" s="74">
        <f ca="1">IF(D14="",0,D14*F14)</f>
        <v>0</v>
      </c>
      <c r="H14" s="73"/>
      <c r="I14" s="74">
        <f t="shared" ca="1" si="1"/>
        <v>0</v>
      </c>
      <c r="J14" s="73"/>
      <c r="K14" s="111">
        <f t="shared" ref="K14:K79" ca="1" si="9">IF($D14="",0,$D14*J14)</f>
        <v>0</v>
      </c>
      <c r="L14" s="73"/>
      <c r="M14" s="111">
        <f t="shared" ref="M14:M79" ca="1" si="10">IF($D14="",0,$D14*L14)</f>
        <v>0</v>
      </c>
      <c r="N14" s="73"/>
      <c r="O14" s="74">
        <f t="shared" ref="O14:O79" ca="1" si="11">IF($D14="",0,$D14*N14)</f>
        <v>0</v>
      </c>
      <c r="P14" s="73"/>
      <c r="Q14" s="111">
        <f t="shared" ca="1" si="2"/>
        <v>0</v>
      </c>
      <c r="R14" s="73"/>
      <c r="S14" s="111">
        <f t="shared" ca="1" si="3"/>
        <v>0</v>
      </c>
      <c r="T14" s="99"/>
      <c r="U14" s="74">
        <f t="shared" ca="1" si="2"/>
        <v>0</v>
      </c>
      <c r="V14" s="73"/>
      <c r="W14" s="111">
        <f t="shared" ref="W14:W78" ca="1" si="12">IF($D14="",0,$D14*V14)</f>
        <v>0</v>
      </c>
      <c r="X14" s="73"/>
      <c r="Y14" s="111">
        <f t="shared" ref="Y14:Y78" ca="1" si="13">IF($D14="",0,$D14*X14)</f>
        <v>0</v>
      </c>
      <c r="Z14" s="73"/>
      <c r="AA14" s="74">
        <f t="shared" ca="1" si="4"/>
        <v>0</v>
      </c>
      <c r="AB14" s="73"/>
      <c r="AC14" s="74">
        <f t="shared" ca="1" si="5"/>
        <v>0</v>
      </c>
      <c r="AD14" s="73"/>
      <c r="AE14" s="74">
        <f t="shared" ca="1" si="6"/>
        <v>0</v>
      </c>
      <c r="AF14" s="73"/>
      <c r="AG14" s="74">
        <f t="shared" ref="AG14:AG79" ca="1" si="14">IF(D14="",0,D14*AF14)</f>
        <v>0</v>
      </c>
      <c r="AH14" s="82">
        <f t="shared" ca="1" si="7"/>
        <v>0</v>
      </c>
      <c r="AI14" s="74"/>
      <c r="AJ14" s="137">
        <f t="shared" ref="AJ14:AJ79" ca="1" si="15">SUM(AH14+AI14)</f>
        <v>0</v>
      </c>
    </row>
    <row r="15" spans="1:36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8"/>
        <v>6</v>
      </c>
      <c r="F15" s="73"/>
      <c r="G15" s="74">
        <f t="shared" ref="G15:G80" ca="1" si="16">IF(D15="",0,D15*F15)</f>
        <v>0</v>
      </c>
      <c r="H15" s="73"/>
      <c r="I15" s="74">
        <f t="shared" ca="1" si="1"/>
        <v>0</v>
      </c>
      <c r="J15" s="73"/>
      <c r="K15" s="111">
        <f t="shared" ca="1" si="9"/>
        <v>0</v>
      </c>
      <c r="L15" s="73">
        <v>6</v>
      </c>
      <c r="M15" s="111">
        <f t="shared" ca="1" si="10"/>
        <v>708</v>
      </c>
      <c r="N15" s="73"/>
      <c r="O15" s="74">
        <f t="shared" ca="1" si="11"/>
        <v>0</v>
      </c>
      <c r="P15" s="73"/>
      <c r="Q15" s="111">
        <f t="shared" ca="1" si="2"/>
        <v>0</v>
      </c>
      <c r="R15" s="73"/>
      <c r="S15" s="111">
        <f t="shared" ca="1" si="3"/>
        <v>0</v>
      </c>
      <c r="T15" s="99"/>
      <c r="U15" s="74">
        <f t="shared" ca="1" si="2"/>
        <v>0</v>
      </c>
      <c r="V15" s="73"/>
      <c r="W15" s="111">
        <f t="shared" ca="1" si="12"/>
        <v>0</v>
      </c>
      <c r="X15" s="73"/>
      <c r="Y15" s="111">
        <f t="shared" ca="1" si="13"/>
        <v>0</v>
      </c>
      <c r="Z15" s="73"/>
      <c r="AA15" s="74">
        <f t="shared" ca="1" si="4"/>
        <v>0</v>
      </c>
      <c r="AB15" s="73"/>
      <c r="AC15" s="74">
        <f t="shared" ca="1" si="5"/>
        <v>0</v>
      </c>
      <c r="AD15" s="73"/>
      <c r="AE15" s="74">
        <f t="shared" ca="1" si="6"/>
        <v>0</v>
      </c>
      <c r="AF15" s="73"/>
      <c r="AG15" s="74">
        <f t="shared" ca="1" si="14"/>
        <v>0</v>
      </c>
      <c r="AH15" s="82">
        <f t="shared" ca="1" si="7"/>
        <v>708</v>
      </c>
      <c r="AI15" s="74"/>
      <c r="AJ15" s="137">
        <f t="shared" ca="1" si="15"/>
        <v>708</v>
      </c>
    </row>
    <row r="16" spans="1:36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8"/>
        <v>0</v>
      </c>
      <c r="F16" s="73"/>
      <c r="G16" s="74">
        <f t="shared" ca="1" si="16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111">
        <f t="shared" ca="1" si="10"/>
        <v>0</v>
      </c>
      <c r="N16" s="73"/>
      <c r="O16" s="74">
        <f t="shared" ca="1" si="11"/>
        <v>0</v>
      </c>
      <c r="P16" s="73"/>
      <c r="Q16" s="111">
        <f t="shared" ca="1" si="2"/>
        <v>0</v>
      </c>
      <c r="R16" s="73"/>
      <c r="S16" s="111">
        <f t="shared" ca="1" si="3"/>
        <v>0</v>
      </c>
      <c r="T16" s="99"/>
      <c r="U16" s="74">
        <f t="shared" ca="1" si="2"/>
        <v>0</v>
      </c>
      <c r="V16" s="73"/>
      <c r="W16" s="111">
        <f t="shared" ca="1" si="12"/>
        <v>0</v>
      </c>
      <c r="X16" s="73"/>
      <c r="Y16" s="111">
        <f t="shared" ca="1" si="13"/>
        <v>0</v>
      </c>
      <c r="Z16" s="73"/>
      <c r="AA16" s="74">
        <f t="shared" ca="1" si="4"/>
        <v>0</v>
      </c>
      <c r="AB16" s="73"/>
      <c r="AC16" s="74">
        <f t="shared" ca="1" si="5"/>
        <v>0</v>
      </c>
      <c r="AD16" s="73"/>
      <c r="AE16" s="74">
        <f t="shared" ca="1" si="6"/>
        <v>0</v>
      </c>
      <c r="AF16" s="73"/>
      <c r="AG16" s="74">
        <f t="shared" ca="1" si="14"/>
        <v>0</v>
      </c>
      <c r="AH16" s="82">
        <f t="shared" ca="1" si="7"/>
        <v>0</v>
      </c>
      <c r="AI16" s="74"/>
      <c r="AJ16" s="137">
        <f t="shared" ca="1" si="15"/>
        <v>0</v>
      </c>
    </row>
    <row r="17" spans="1:36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8"/>
        <v>0</v>
      </c>
      <c r="F17" s="73"/>
      <c r="G17" s="74">
        <f t="shared" si="16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111">
        <f t="shared" si="10"/>
        <v>0</v>
      </c>
      <c r="N17" s="73"/>
      <c r="O17" s="74">
        <f t="shared" si="11"/>
        <v>0</v>
      </c>
      <c r="P17" s="73"/>
      <c r="Q17" s="111">
        <f t="shared" si="2"/>
        <v>0</v>
      </c>
      <c r="R17" s="73"/>
      <c r="S17" s="111">
        <f t="shared" si="3"/>
        <v>0</v>
      </c>
      <c r="T17" s="99"/>
      <c r="U17" s="74">
        <f t="shared" si="2"/>
        <v>0</v>
      </c>
      <c r="V17" s="73"/>
      <c r="W17" s="111">
        <f t="shared" si="12"/>
        <v>0</v>
      </c>
      <c r="X17" s="73"/>
      <c r="Y17" s="111">
        <f t="shared" si="13"/>
        <v>0</v>
      </c>
      <c r="Z17" s="73"/>
      <c r="AA17" s="74">
        <f t="shared" si="4"/>
        <v>0</v>
      </c>
      <c r="AB17" s="73"/>
      <c r="AC17" s="74">
        <f t="shared" si="5"/>
        <v>0</v>
      </c>
      <c r="AD17" s="73"/>
      <c r="AE17" s="74">
        <f t="shared" si="6"/>
        <v>0</v>
      </c>
      <c r="AF17" s="73"/>
      <c r="AG17" s="74">
        <f t="shared" si="14"/>
        <v>0</v>
      </c>
      <c r="AH17" s="82">
        <f t="shared" si="7"/>
        <v>0</v>
      </c>
      <c r="AI17" s="74"/>
      <c r="AJ17" s="137">
        <f t="shared" si="15"/>
        <v>0</v>
      </c>
    </row>
    <row r="18" spans="1:36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8"/>
        <v>4</v>
      </c>
      <c r="F18" s="73"/>
      <c r="G18" s="74">
        <f t="shared" ca="1" si="16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111">
        <f t="shared" ca="1" si="10"/>
        <v>0</v>
      </c>
      <c r="N18" s="73"/>
      <c r="O18" s="74">
        <f t="shared" ca="1" si="11"/>
        <v>0</v>
      </c>
      <c r="P18" s="73"/>
      <c r="Q18" s="111">
        <f t="shared" ca="1" si="2"/>
        <v>0</v>
      </c>
      <c r="R18" s="73">
        <v>4</v>
      </c>
      <c r="S18" s="111">
        <f t="shared" ca="1" si="3"/>
        <v>560</v>
      </c>
      <c r="T18" s="99"/>
      <c r="U18" s="74">
        <f t="shared" ca="1" si="2"/>
        <v>0</v>
      </c>
      <c r="V18" s="73"/>
      <c r="W18" s="111">
        <f t="shared" ca="1" si="12"/>
        <v>0</v>
      </c>
      <c r="X18" s="73"/>
      <c r="Y18" s="111">
        <f t="shared" ca="1" si="13"/>
        <v>0</v>
      </c>
      <c r="Z18" s="73"/>
      <c r="AA18" s="74">
        <f t="shared" ca="1" si="4"/>
        <v>0</v>
      </c>
      <c r="AB18" s="73"/>
      <c r="AC18" s="74">
        <f t="shared" ca="1" si="5"/>
        <v>0</v>
      </c>
      <c r="AD18" s="73"/>
      <c r="AE18" s="74">
        <f t="shared" ca="1" si="6"/>
        <v>0</v>
      </c>
      <c r="AF18" s="73"/>
      <c r="AG18" s="74">
        <f t="shared" ca="1" si="14"/>
        <v>0</v>
      </c>
      <c r="AH18" s="82">
        <f t="shared" ca="1" si="7"/>
        <v>560</v>
      </c>
      <c r="AI18" s="74"/>
      <c r="AJ18" s="137">
        <f t="shared" ca="1" si="15"/>
        <v>560</v>
      </c>
    </row>
    <row r="19" spans="1:36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8"/>
        <v>0</v>
      </c>
      <c r="F19" s="73"/>
      <c r="G19" s="74">
        <f t="shared" ca="1" si="16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111">
        <f t="shared" ca="1" si="10"/>
        <v>0</v>
      </c>
      <c r="N19" s="73"/>
      <c r="O19" s="74">
        <f t="shared" ca="1" si="11"/>
        <v>0</v>
      </c>
      <c r="P19" s="73"/>
      <c r="Q19" s="111">
        <f t="shared" ca="1" si="2"/>
        <v>0</v>
      </c>
      <c r="R19" s="73"/>
      <c r="S19" s="111">
        <f t="shared" ca="1" si="3"/>
        <v>0</v>
      </c>
      <c r="T19" s="99"/>
      <c r="U19" s="74">
        <f t="shared" ca="1" si="2"/>
        <v>0</v>
      </c>
      <c r="V19" s="73"/>
      <c r="W19" s="111">
        <f t="shared" ca="1" si="12"/>
        <v>0</v>
      </c>
      <c r="X19" s="73"/>
      <c r="Y19" s="111">
        <f t="shared" ca="1" si="13"/>
        <v>0</v>
      </c>
      <c r="Z19" s="73"/>
      <c r="AA19" s="74">
        <f t="shared" ca="1" si="4"/>
        <v>0</v>
      </c>
      <c r="AB19" s="73"/>
      <c r="AC19" s="74">
        <f t="shared" ca="1" si="5"/>
        <v>0</v>
      </c>
      <c r="AD19" s="73"/>
      <c r="AE19" s="74">
        <f t="shared" ca="1" si="6"/>
        <v>0</v>
      </c>
      <c r="AF19" s="73"/>
      <c r="AG19" s="74">
        <f t="shared" ca="1" si="14"/>
        <v>0</v>
      </c>
      <c r="AH19" s="82">
        <f t="shared" ca="1" si="7"/>
        <v>0</v>
      </c>
      <c r="AI19" s="74"/>
      <c r="AJ19" s="137">
        <f t="shared" ca="1" si="15"/>
        <v>0</v>
      </c>
    </row>
    <row r="20" spans="1:36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8"/>
        <v>0</v>
      </c>
      <c r="F20" s="73"/>
      <c r="G20" s="74">
        <f t="shared" ca="1" si="16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111">
        <f t="shared" ca="1" si="10"/>
        <v>0</v>
      </c>
      <c r="N20" s="73"/>
      <c r="O20" s="74">
        <f t="shared" ca="1" si="11"/>
        <v>0</v>
      </c>
      <c r="P20" s="73"/>
      <c r="Q20" s="111">
        <f t="shared" ca="1" si="2"/>
        <v>0</v>
      </c>
      <c r="R20" s="73"/>
      <c r="S20" s="111">
        <f t="shared" ca="1" si="3"/>
        <v>0</v>
      </c>
      <c r="T20" s="99"/>
      <c r="U20" s="74">
        <f t="shared" ca="1" si="2"/>
        <v>0</v>
      </c>
      <c r="V20" s="73"/>
      <c r="W20" s="111">
        <f t="shared" ca="1" si="12"/>
        <v>0</v>
      </c>
      <c r="X20" s="73"/>
      <c r="Y20" s="111">
        <f t="shared" ca="1" si="13"/>
        <v>0</v>
      </c>
      <c r="Z20" s="73"/>
      <c r="AA20" s="74">
        <f t="shared" ca="1" si="4"/>
        <v>0</v>
      </c>
      <c r="AB20" s="73"/>
      <c r="AC20" s="74">
        <f t="shared" ca="1" si="5"/>
        <v>0</v>
      </c>
      <c r="AD20" s="73"/>
      <c r="AE20" s="74">
        <f t="shared" ca="1" si="6"/>
        <v>0</v>
      </c>
      <c r="AF20" s="73"/>
      <c r="AG20" s="74">
        <f t="shared" ca="1" si="14"/>
        <v>0</v>
      </c>
      <c r="AH20" s="82">
        <f t="shared" ca="1" si="7"/>
        <v>0</v>
      </c>
      <c r="AI20" s="74"/>
      <c r="AJ20" s="137">
        <f t="shared" ca="1" si="15"/>
        <v>0</v>
      </c>
    </row>
    <row r="21" spans="1:36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8"/>
        <v>0</v>
      </c>
      <c r="F21" s="73"/>
      <c r="G21" s="74">
        <f t="shared" ca="1" si="16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111">
        <f t="shared" ca="1" si="10"/>
        <v>0</v>
      </c>
      <c r="N21" s="73"/>
      <c r="O21" s="74">
        <f t="shared" ca="1" si="11"/>
        <v>0</v>
      </c>
      <c r="P21" s="73"/>
      <c r="Q21" s="111">
        <f t="shared" ca="1" si="2"/>
        <v>0</v>
      </c>
      <c r="R21" s="73"/>
      <c r="S21" s="111">
        <f t="shared" ca="1" si="3"/>
        <v>0</v>
      </c>
      <c r="T21" s="99"/>
      <c r="U21" s="74">
        <f t="shared" ca="1" si="2"/>
        <v>0</v>
      </c>
      <c r="V21" s="73"/>
      <c r="W21" s="111">
        <f t="shared" ca="1" si="12"/>
        <v>0</v>
      </c>
      <c r="X21" s="73"/>
      <c r="Y21" s="111">
        <f t="shared" ca="1" si="13"/>
        <v>0</v>
      </c>
      <c r="Z21" s="73"/>
      <c r="AA21" s="74">
        <f t="shared" ca="1" si="4"/>
        <v>0</v>
      </c>
      <c r="AB21" s="73"/>
      <c r="AC21" s="74">
        <f t="shared" ca="1" si="5"/>
        <v>0</v>
      </c>
      <c r="AD21" s="73"/>
      <c r="AE21" s="74">
        <f t="shared" ca="1" si="6"/>
        <v>0</v>
      </c>
      <c r="AF21" s="73"/>
      <c r="AG21" s="74">
        <f t="shared" ca="1" si="14"/>
        <v>0</v>
      </c>
      <c r="AH21" s="82">
        <f t="shared" ca="1" si="7"/>
        <v>0</v>
      </c>
      <c r="AI21" s="74"/>
      <c r="AJ21" s="137">
        <f t="shared" ca="1" si="15"/>
        <v>0</v>
      </c>
    </row>
    <row r="22" spans="1:36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8"/>
        <v>2</v>
      </c>
      <c r="F22" s="73"/>
      <c r="G22" s="74">
        <f t="shared" ca="1" si="16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>
        <v>2</v>
      </c>
      <c r="M22" s="111">
        <f t="shared" ca="1" si="10"/>
        <v>200</v>
      </c>
      <c r="N22" s="73"/>
      <c r="O22" s="74">
        <f t="shared" ca="1" si="11"/>
        <v>0</v>
      </c>
      <c r="P22" s="73"/>
      <c r="Q22" s="111">
        <f t="shared" ca="1" si="2"/>
        <v>0</v>
      </c>
      <c r="R22" s="73"/>
      <c r="S22" s="111">
        <f t="shared" ca="1" si="3"/>
        <v>0</v>
      </c>
      <c r="T22" s="99"/>
      <c r="U22" s="74">
        <f t="shared" ca="1" si="2"/>
        <v>0</v>
      </c>
      <c r="V22" s="73"/>
      <c r="W22" s="111">
        <f t="shared" ca="1" si="12"/>
        <v>0</v>
      </c>
      <c r="X22" s="73"/>
      <c r="Y22" s="111">
        <f t="shared" ca="1" si="13"/>
        <v>0</v>
      </c>
      <c r="Z22" s="73"/>
      <c r="AA22" s="74">
        <f t="shared" ca="1" si="4"/>
        <v>0</v>
      </c>
      <c r="AB22" s="73"/>
      <c r="AC22" s="74">
        <f t="shared" ca="1" si="5"/>
        <v>0</v>
      </c>
      <c r="AD22" s="73"/>
      <c r="AE22" s="74">
        <f t="shared" ca="1" si="6"/>
        <v>0</v>
      </c>
      <c r="AF22" s="73"/>
      <c r="AG22" s="74">
        <f t="shared" ca="1" si="14"/>
        <v>0</v>
      </c>
      <c r="AH22" s="82">
        <f t="shared" ca="1" si="7"/>
        <v>200</v>
      </c>
      <c r="AI22" s="74"/>
      <c r="AJ22" s="137">
        <f t="shared" ca="1" si="15"/>
        <v>200</v>
      </c>
    </row>
    <row r="23" spans="1:36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8"/>
        <v>0</v>
      </c>
      <c r="F23" s="73"/>
      <c r="G23" s="74">
        <f t="shared" ca="1" si="16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111">
        <f t="shared" ca="1" si="10"/>
        <v>0</v>
      </c>
      <c r="N23" s="73"/>
      <c r="O23" s="74">
        <f t="shared" ca="1" si="11"/>
        <v>0</v>
      </c>
      <c r="P23" s="73"/>
      <c r="Q23" s="111">
        <f t="shared" ca="1" si="2"/>
        <v>0</v>
      </c>
      <c r="R23" s="73"/>
      <c r="S23" s="111">
        <f t="shared" ca="1" si="3"/>
        <v>0</v>
      </c>
      <c r="T23" s="99"/>
      <c r="U23" s="74">
        <f t="shared" ca="1" si="2"/>
        <v>0</v>
      </c>
      <c r="V23" s="73"/>
      <c r="W23" s="111">
        <f t="shared" ca="1" si="12"/>
        <v>0</v>
      </c>
      <c r="X23" s="73"/>
      <c r="Y23" s="111">
        <f t="shared" ca="1" si="13"/>
        <v>0</v>
      </c>
      <c r="Z23" s="73"/>
      <c r="AA23" s="74">
        <f t="shared" ca="1" si="4"/>
        <v>0</v>
      </c>
      <c r="AB23" s="73"/>
      <c r="AC23" s="74">
        <f t="shared" ca="1" si="5"/>
        <v>0</v>
      </c>
      <c r="AD23" s="73"/>
      <c r="AE23" s="74">
        <f t="shared" ca="1" si="6"/>
        <v>0</v>
      </c>
      <c r="AF23" s="73"/>
      <c r="AG23" s="74">
        <f t="shared" ca="1" si="14"/>
        <v>0</v>
      </c>
      <c r="AH23" s="82">
        <f t="shared" ca="1" si="7"/>
        <v>0</v>
      </c>
      <c r="AI23" s="74"/>
      <c r="AJ23" s="137">
        <f t="shared" ca="1" si="15"/>
        <v>0</v>
      </c>
    </row>
    <row r="24" spans="1:36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8"/>
        <v>45.75</v>
      </c>
      <c r="F24" s="73"/>
      <c r="G24" s="74">
        <f t="shared" ca="1" si="16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111">
        <f t="shared" ca="1" si="10"/>
        <v>0</v>
      </c>
      <c r="N24" s="73"/>
      <c r="O24" s="74">
        <f t="shared" ca="1" si="11"/>
        <v>0</v>
      </c>
      <c r="P24" s="73"/>
      <c r="Q24" s="111">
        <f t="shared" ca="1" si="2"/>
        <v>0</v>
      </c>
      <c r="R24" s="73"/>
      <c r="S24" s="111">
        <f t="shared" ca="1" si="3"/>
        <v>0</v>
      </c>
      <c r="T24" s="99"/>
      <c r="U24" s="74">
        <f t="shared" ca="1" si="2"/>
        <v>0</v>
      </c>
      <c r="V24" s="73"/>
      <c r="W24" s="111">
        <f t="shared" ca="1" si="12"/>
        <v>0</v>
      </c>
      <c r="X24" s="73">
        <v>45.75</v>
      </c>
      <c r="Y24" s="111">
        <f t="shared" ca="1" si="13"/>
        <v>6405</v>
      </c>
      <c r="Z24" s="73"/>
      <c r="AA24" s="74">
        <f t="shared" ca="1" si="4"/>
        <v>0</v>
      </c>
      <c r="AB24" s="73"/>
      <c r="AC24" s="74">
        <f t="shared" ca="1" si="5"/>
        <v>0</v>
      </c>
      <c r="AD24" s="73"/>
      <c r="AE24" s="74">
        <f t="shared" ca="1" si="6"/>
        <v>0</v>
      </c>
      <c r="AF24" s="73"/>
      <c r="AG24" s="74">
        <f t="shared" ca="1" si="14"/>
        <v>0</v>
      </c>
      <c r="AH24" s="82">
        <f ca="1">IF(D24="",0,D24*E24)</f>
        <v>6405</v>
      </c>
      <c r="AI24" s="74"/>
      <c r="AJ24" s="137">
        <f t="shared" ca="1" si="15"/>
        <v>6405</v>
      </c>
    </row>
    <row r="25" spans="1:36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8"/>
        <v>90.5</v>
      </c>
      <c r="F25" s="73"/>
      <c r="G25" s="74">
        <f t="shared" ca="1" si="16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111">
        <f t="shared" ca="1" si="10"/>
        <v>0</v>
      </c>
      <c r="N25" s="73"/>
      <c r="O25" s="74">
        <f t="shared" ca="1" si="11"/>
        <v>0</v>
      </c>
      <c r="P25" s="73"/>
      <c r="Q25" s="111">
        <f t="shared" ca="1" si="2"/>
        <v>0</v>
      </c>
      <c r="R25" s="73"/>
      <c r="S25" s="111">
        <f t="shared" ca="1" si="3"/>
        <v>0</v>
      </c>
      <c r="T25" s="99"/>
      <c r="U25" s="74">
        <f t="shared" ca="1" si="2"/>
        <v>0</v>
      </c>
      <c r="V25" s="73"/>
      <c r="W25" s="111">
        <f t="shared" ca="1" si="12"/>
        <v>0</v>
      </c>
      <c r="X25" s="73">
        <v>90.5</v>
      </c>
      <c r="Y25" s="111">
        <f t="shared" ca="1" si="13"/>
        <v>10679</v>
      </c>
      <c r="Z25" s="73"/>
      <c r="AA25" s="74">
        <f t="shared" ca="1" si="4"/>
        <v>0</v>
      </c>
      <c r="AB25" s="73"/>
      <c r="AC25" s="74">
        <f t="shared" ca="1" si="5"/>
        <v>0</v>
      </c>
      <c r="AD25" s="73"/>
      <c r="AE25" s="74">
        <f t="shared" ca="1" si="6"/>
        <v>0</v>
      </c>
      <c r="AF25" s="73"/>
      <c r="AG25" s="74">
        <f t="shared" ca="1" si="14"/>
        <v>0</v>
      </c>
      <c r="AH25" s="82">
        <f t="shared" ca="1" si="7"/>
        <v>10679</v>
      </c>
      <c r="AI25" s="74"/>
      <c r="AJ25" s="137">
        <f t="shared" ca="1" si="15"/>
        <v>10679</v>
      </c>
    </row>
    <row r="26" spans="1:36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8"/>
        <v>0</v>
      </c>
      <c r="F26" s="73"/>
      <c r="G26" s="74">
        <f t="shared" ca="1" si="16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111">
        <f t="shared" ca="1" si="10"/>
        <v>0</v>
      </c>
      <c r="N26" s="73"/>
      <c r="O26" s="74">
        <f t="shared" ca="1" si="11"/>
        <v>0</v>
      </c>
      <c r="P26" s="73"/>
      <c r="Q26" s="111">
        <f t="shared" ca="1" si="2"/>
        <v>0</v>
      </c>
      <c r="R26" s="73"/>
      <c r="S26" s="111">
        <f t="shared" ca="1" si="3"/>
        <v>0</v>
      </c>
      <c r="T26" s="99"/>
      <c r="U26" s="74">
        <f t="shared" ca="1" si="2"/>
        <v>0</v>
      </c>
      <c r="V26" s="73"/>
      <c r="W26" s="111">
        <f t="shared" ca="1" si="12"/>
        <v>0</v>
      </c>
      <c r="X26" s="73"/>
      <c r="Y26" s="111">
        <f t="shared" ca="1" si="13"/>
        <v>0</v>
      </c>
      <c r="Z26" s="73"/>
      <c r="AA26" s="74">
        <f t="shared" ca="1" si="4"/>
        <v>0</v>
      </c>
      <c r="AB26" s="73"/>
      <c r="AC26" s="74">
        <f t="shared" ca="1" si="5"/>
        <v>0</v>
      </c>
      <c r="AD26" s="73"/>
      <c r="AE26" s="74">
        <f t="shared" ca="1" si="6"/>
        <v>0</v>
      </c>
      <c r="AF26" s="73"/>
      <c r="AG26" s="74">
        <f t="shared" ca="1" si="14"/>
        <v>0</v>
      </c>
      <c r="AH26" s="82">
        <f t="shared" ca="1" si="7"/>
        <v>0</v>
      </c>
      <c r="AI26" s="74"/>
      <c r="AJ26" s="137">
        <f t="shared" ca="1" si="15"/>
        <v>0</v>
      </c>
    </row>
    <row r="27" spans="1:36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8"/>
        <v>0</v>
      </c>
      <c r="F27" s="73"/>
      <c r="G27" s="74">
        <f t="shared" ca="1" si="16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111">
        <f t="shared" ca="1" si="10"/>
        <v>0</v>
      </c>
      <c r="N27" s="73"/>
      <c r="O27" s="74">
        <f t="shared" ca="1" si="11"/>
        <v>0</v>
      </c>
      <c r="P27" s="73"/>
      <c r="Q27" s="111">
        <f t="shared" ca="1" si="2"/>
        <v>0</v>
      </c>
      <c r="R27" s="73"/>
      <c r="S27" s="111">
        <f t="shared" ca="1" si="3"/>
        <v>0</v>
      </c>
      <c r="T27" s="99"/>
      <c r="U27" s="74">
        <f t="shared" ca="1" si="2"/>
        <v>0</v>
      </c>
      <c r="V27" s="73"/>
      <c r="W27" s="111">
        <f t="shared" ca="1" si="12"/>
        <v>0</v>
      </c>
      <c r="X27" s="73"/>
      <c r="Y27" s="111">
        <f t="shared" ca="1" si="13"/>
        <v>0</v>
      </c>
      <c r="Z27" s="73"/>
      <c r="AA27" s="74">
        <f t="shared" ca="1" si="4"/>
        <v>0</v>
      </c>
      <c r="AB27" s="73"/>
      <c r="AC27" s="74">
        <f t="shared" ca="1" si="5"/>
        <v>0</v>
      </c>
      <c r="AD27" s="73"/>
      <c r="AE27" s="74">
        <f t="shared" ca="1" si="6"/>
        <v>0</v>
      </c>
      <c r="AF27" s="73"/>
      <c r="AG27" s="74">
        <f t="shared" ca="1" si="14"/>
        <v>0</v>
      </c>
      <c r="AH27" s="82">
        <f t="shared" ca="1" si="7"/>
        <v>0</v>
      </c>
      <c r="AI27" s="74"/>
      <c r="AJ27" s="137">
        <f t="shared" ca="1" si="15"/>
        <v>0</v>
      </c>
    </row>
    <row r="28" spans="1:36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8"/>
        <v>0</v>
      </c>
      <c r="F28" s="73"/>
      <c r="G28" s="74">
        <f t="shared" ca="1" si="16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111">
        <f t="shared" ca="1" si="10"/>
        <v>0</v>
      </c>
      <c r="N28" s="73"/>
      <c r="O28" s="74">
        <f t="shared" ca="1" si="11"/>
        <v>0</v>
      </c>
      <c r="P28" s="73"/>
      <c r="Q28" s="111">
        <f t="shared" ca="1" si="2"/>
        <v>0</v>
      </c>
      <c r="R28" s="73"/>
      <c r="S28" s="111">
        <f t="shared" ca="1" si="3"/>
        <v>0</v>
      </c>
      <c r="T28" s="99"/>
      <c r="U28" s="74">
        <f t="shared" ca="1" si="2"/>
        <v>0</v>
      </c>
      <c r="V28" s="73"/>
      <c r="W28" s="111">
        <f t="shared" ca="1" si="12"/>
        <v>0</v>
      </c>
      <c r="X28" s="73"/>
      <c r="Y28" s="111">
        <f t="shared" ca="1" si="13"/>
        <v>0</v>
      </c>
      <c r="Z28" s="73"/>
      <c r="AA28" s="74">
        <f t="shared" ca="1" si="4"/>
        <v>0</v>
      </c>
      <c r="AB28" s="73"/>
      <c r="AC28" s="74">
        <f t="shared" ca="1" si="5"/>
        <v>0</v>
      </c>
      <c r="AD28" s="73"/>
      <c r="AE28" s="74">
        <f t="shared" ca="1" si="6"/>
        <v>0</v>
      </c>
      <c r="AF28" s="73"/>
      <c r="AG28" s="74">
        <f t="shared" ca="1" si="14"/>
        <v>0</v>
      </c>
      <c r="AH28" s="82">
        <f t="shared" ca="1" si="7"/>
        <v>0</v>
      </c>
      <c r="AI28" s="74"/>
      <c r="AJ28" s="137">
        <f t="shared" ca="1" si="15"/>
        <v>0</v>
      </c>
    </row>
    <row r="29" spans="1:36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8"/>
        <v>0</v>
      </c>
      <c r="F29" s="73"/>
      <c r="G29" s="74">
        <f t="shared" ca="1" si="16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111">
        <f t="shared" ca="1" si="10"/>
        <v>0</v>
      </c>
      <c r="N29" s="73"/>
      <c r="O29" s="74">
        <f t="shared" ca="1" si="11"/>
        <v>0</v>
      </c>
      <c r="P29" s="73"/>
      <c r="Q29" s="111">
        <f t="shared" ca="1" si="2"/>
        <v>0</v>
      </c>
      <c r="R29" s="73"/>
      <c r="S29" s="111">
        <f t="shared" ca="1" si="3"/>
        <v>0</v>
      </c>
      <c r="T29" s="99"/>
      <c r="U29" s="74">
        <f t="shared" ca="1" si="2"/>
        <v>0</v>
      </c>
      <c r="V29" s="73"/>
      <c r="W29" s="111">
        <f t="shared" ca="1" si="12"/>
        <v>0</v>
      </c>
      <c r="X29" s="73"/>
      <c r="Y29" s="111">
        <f t="shared" ca="1" si="13"/>
        <v>0</v>
      </c>
      <c r="Z29" s="73"/>
      <c r="AA29" s="74">
        <f t="shared" ca="1" si="4"/>
        <v>0</v>
      </c>
      <c r="AB29" s="73"/>
      <c r="AC29" s="74">
        <f t="shared" ca="1" si="5"/>
        <v>0</v>
      </c>
      <c r="AD29" s="73"/>
      <c r="AE29" s="74">
        <f t="shared" ca="1" si="6"/>
        <v>0</v>
      </c>
      <c r="AF29" s="73"/>
      <c r="AG29" s="74">
        <f t="shared" ca="1" si="14"/>
        <v>0</v>
      </c>
      <c r="AH29" s="82">
        <f t="shared" ca="1" si="7"/>
        <v>0</v>
      </c>
      <c r="AI29" s="74"/>
      <c r="AJ29" s="137">
        <f t="shared" ca="1" si="15"/>
        <v>0</v>
      </c>
    </row>
    <row r="30" spans="1:36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8"/>
        <v>0</v>
      </c>
      <c r="F30" s="73"/>
      <c r="G30" s="74">
        <f t="shared" ca="1" si="16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111">
        <f t="shared" ca="1" si="10"/>
        <v>0</v>
      </c>
      <c r="N30" s="73"/>
      <c r="O30" s="74">
        <f t="shared" ca="1" si="11"/>
        <v>0</v>
      </c>
      <c r="P30" s="73"/>
      <c r="Q30" s="111">
        <f t="shared" ca="1" si="2"/>
        <v>0</v>
      </c>
      <c r="R30" s="73"/>
      <c r="S30" s="111">
        <f t="shared" ca="1" si="3"/>
        <v>0</v>
      </c>
      <c r="T30" s="99"/>
      <c r="U30" s="74">
        <f t="shared" ca="1" si="2"/>
        <v>0</v>
      </c>
      <c r="V30" s="73"/>
      <c r="W30" s="111">
        <f t="shared" ca="1" si="12"/>
        <v>0</v>
      </c>
      <c r="X30" s="73"/>
      <c r="Y30" s="111">
        <f t="shared" ca="1" si="13"/>
        <v>0</v>
      </c>
      <c r="Z30" s="73"/>
      <c r="AA30" s="74">
        <f t="shared" ca="1" si="4"/>
        <v>0</v>
      </c>
      <c r="AB30" s="73"/>
      <c r="AC30" s="74">
        <f t="shared" ca="1" si="5"/>
        <v>0</v>
      </c>
      <c r="AD30" s="73"/>
      <c r="AE30" s="74">
        <f t="shared" ca="1" si="6"/>
        <v>0</v>
      </c>
      <c r="AF30" s="73"/>
      <c r="AG30" s="74">
        <f t="shared" ca="1" si="14"/>
        <v>0</v>
      </c>
      <c r="AH30" s="82">
        <f t="shared" ca="1" si="7"/>
        <v>0</v>
      </c>
      <c r="AI30" s="74"/>
      <c r="AJ30" s="137">
        <f t="shared" ca="1" si="15"/>
        <v>0</v>
      </c>
    </row>
    <row r="31" spans="1:36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8"/>
        <v>0</v>
      </c>
      <c r="F31" s="73"/>
      <c r="G31" s="74">
        <f t="shared" ca="1" si="16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111">
        <f t="shared" ca="1" si="10"/>
        <v>0</v>
      </c>
      <c r="N31" s="73"/>
      <c r="O31" s="74">
        <f t="shared" ca="1" si="11"/>
        <v>0</v>
      </c>
      <c r="P31" s="73"/>
      <c r="Q31" s="111">
        <f t="shared" ca="1" si="2"/>
        <v>0</v>
      </c>
      <c r="R31" s="73"/>
      <c r="S31" s="111">
        <f t="shared" ca="1" si="3"/>
        <v>0</v>
      </c>
      <c r="T31" s="99"/>
      <c r="U31" s="74">
        <f t="shared" ca="1" si="2"/>
        <v>0</v>
      </c>
      <c r="V31" s="73"/>
      <c r="W31" s="111">
        <f t="shared" ca="1" si="12"/>
        <v>0</v>
      </c>
      <c r="X31" s="73"/>
      <c r="Y31" s="111">
        <f t="shared" ca="1" si="13"/>
        <v>0</v>
      </c>
      <c r="Z31" s="73"/>
      <c r="AA31" s="74">
        <f t="shared" ca="1" si="4"/>
        <v>0</v>
      </c>
      <c r="AB31" s="73"/>
      <c r="AC31" s="74">
        <f t="shared" ca="1" si="5"/>
        <v>0</v>
      </c>
      <c r="AD31" s="73"/>
      <c r="AE31" s="74">
        <f t="shared" ca="1" si="6"/>
        <v>0</v>
      </c>
      <c r="AF31" s="73"/>
      <c r="AG31" s="74">
        <f t="shared" ca="1" si="14"/>
        <v>0</v>
      </c>
      <c r="AH31" s="82">
        <f t="shared" ca="1" si="7"/>
        <v>0</v>
      </c>
      <c r="AI31" s="74"/>
      <c r="AJ31" s="137">
        <f t="shared" ca="1" si="15"/>
        <v>0</v>
      </c>
    </row>
    <row r="32" spans="1:36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8"/>
        <v>0</v>
      </c>
      <c r="F32" s="73"/>
      <c r="G32" s="74">
        <f t="shared" ca="1" si="16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111">
        <f t="shared" ca="1" si="10"/>
        <v>0</v>
      </c>
      <c r="N32" s="73"/>
      <c r="O32" s="74">
        <f t="shared" ca="1" si="11"/>
        <v>0</v>
      </c>
      <c r="P32" s="73"/>
      <c r="Q32" s="111">
        <f t="shared" ca="1" si="2"/>
        <v>0</v>
      </c>
      <c r="R32" s="73"/>
      <c r="S32" s="111">
        <f t="shared" ca="1" si="3"/>
        <v>0</v>
      </c>
      <c r="T32" s="99"/>
      <c r="U32" s="74">
        <f t="shared" ca="1" si="2"/>
        <v>0</v>
      </c>
      <c r="V32" s="73"/>
      <c r="W32" s="111">
        <f t="shared" ca="1" si="12"/>
        <v>0</v>
      </c>
      <c r="X32" s="73"/>
      <c r="Y32" s="111">
        <f t="shared" ca="1" si="13"/>
        <v>0</v>
      </c>
      <c r="Z32" s="73"/>
      <c r="AA32" s="74">
        <f t="shared" ca="1" si="4"/>
        <v>0</v>
      </c>
      <c r="AB32" s="73"/>
      <c r="AC32" s="74">
        <f t="shared" ca="1" si="5"/>
        <v>0</v>
      </c>
      <c r="AD32" s="73"/>
      <c r="AE32" s="74">
        <f t="shared" ca="1" si="6"/>
        <v>0</v>
      </c>
      <c r="AF32" s="73"/>
      <c r="AG32" s="74">
        <f t="shared" ca="1" si="14"/>
        <v>0</v>
      </c>
      <c r="AH32" s="82">
        <f t="shared" ca="1" si="7"/>
        <v>0</v>
      </c>
      <c r="AI32" s="74"/>
      <c r="AJ32" s="137">
        <f t="shared" ca="1" si="15"/>
        <v>0</v>
      </c>
    </row>
    <row r="33" spans="1:36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8"/>
        <v>0</v>
      </c>
      <c r="F33" s="73"/>
      <c r="G33" s="74">
        <f t="shared" ca="1" si="16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111">
        <f t="shared" ca="1" si="10"/>
        <v>0</v>
      </c>
      <c r="N33" s="73"/>
      <c r="O33" s="74">
        <f t="shared" ca="1" si="11"/>
        <v>0</v>
      </c>
      <c r="P33" s="73"/>
      <c r="Q33" s="111">
        <f t="shared" ca="1" si="2"/>
        <v>0</v>
      </c>
      <c r="R33" s="73"/>
      <c r="S33" s="111">
        <f t="shared" ca="1" si="3"/>
        <v>0</v>
      </c>
      <c r="T33" s="99"/>
      <c r="U33" s="74">
        <f t="shared" ca="1" si="2"/>
        <v>0</v>
      </c>
      <c r="V33" s="73"/>
      <c r="W33" s="111">
        <f t="shared" ca="1" si="12"/>
        <v>0</v>
      </c>
      <c r="X33" s="73"/>
      <c r="Y33" s="111">
        <f t="shared" ca="1" si="13"/>
        <v>0</v>
      </c>
      <c r="Z33" s="73"/>
      <c r="AA33" s="74">
        <f t="shared" ca="1" si="4"/>
        <v>0</v>
      </c>
      <c r="AB33" s="73"/>
      <c r="AC33" s="74">
        <f t="shared" ca="1" si="5"/>
        <v>0</v>
      </c>
      <c r="AD33" s="73"/>
      <c r="AE33" s="74">
        <f t="shared" ca="1" si="6"/>
        <v>0</v>
      </c>
      <c r="AF33" s="73"/>
      <c r="AG33" s="74">
        <f t="shared" ca="1" si="14"/>
        <v>0</v>
      </c>
      <c r="AH33" s="82">
        <f t="shared" ca="1" si="7"/>
        <v>0</v>
      </c>
      <c r="AI33" s="74"/>
      <c r="AJ33" s="137">
        <f t="shared" ca="1" si="15"/>
        <v>0</v>
      </c>
    </row>
    <row r="34" spans="1:36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8"/>
        <v>29.25</v>
      </c>
      <c r="F34" s="73"/>
      <c r="G34" s="74">
        <f t="shared" si="16"/>
        <v>0</v>
      </c>
      <c r="H34" s="73"/>
      <c r="I34" s="74">
        <f t="shared" si="1"/>
        <v>0</v>
      </c>
      <c r="J34" s="73"/>
      <c r="K34" s="111">
        <f t="shared" si="9"/>
        <v>0</v>
      </c>
      <c r="L34" s="73"/>
      <c r="M34" s="111">
        <f t="shared" si="10"/>
        <v>0</v>
      </c>
      <c r="N34" s="73"/>
      <c r="O34" s="74">
        <f t="shared" si="11"/>
        <v>0</v>
      </c>
      <c r="P34" s="73"/>
      <c r="Q34" s="111">
        <f t="shared" si="2"/>
        <v>0</v>
      </c>
      <c r="R34" s="73">
        <v>29.25</v>
      </c>
      <c r="S34" s="111">
        <f t="shared" si="3"/>
        <v>2925</v>
      </c>
      <c r="T34" s="99"/>
      <c r="U34" s="74">
        <f t="shared" si="2"/>
        <v>0</v>
      </c>
      <c r="V34" s="73"/>
      <c r="W34" s="111">
        <f t="shared" si="12"/>
        <v>0</v>
      </c>
      <c r="X34" s="73"/>
      <c r="Y34" s="111">
        <f t="shared" si="13"/>
        <v>0</v>
      </c>
      <c r="Z34" s="73"/>
      <c r="AA34" s="74">
        <f t="shared" si="4"/>
        <v>0</v>
      </c>
      <c r="AB34" s="73"/>
      <c r="AC34" s="74">
        <f t="shared" si="5"/>
        <v>0</v>
      </c>
      <c r="AD34" s="73"/>
      <c r="AE34" s="74">
        <f t="shared" si="6"/>
        <v>0</v>
      </c>
      <c r="AF34" s="73"/>
      <c r="AG34" s="74">
        <f t="shared" si="14"/>
        <v>0</v>
      </c>
      <c r="AH34" s="82">
        <f t="shared" si="7"/>
        <v>2925</v>
      </c>
      <c r="AI34" s="74"/>
      <c r="AJ34" s="137">
        <f t="shared" si="15"/>
        <v>2925</v>
      </c>
    </row>
    <row r="35" spans="1:36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8"/>
        <v>0</v>
      </c>
      <c r="F35" s="73"/>
      <c r="G35" s="74">
        <f t="shared" ca="1" si="16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111">
        <f t="shared" ca="1" si="10"/>
        <v>0</v>
      </c>
      <c r="N35" s="73"/>
      <c r="O35" s="74">
        <f t="shared" ca="1" si="11"/>
        <v>0</v>
      </c>
      <c r="P35" s="73"/>
      <c r="Q35" s="111">
        <f t="shared" ca="1" si="2"/>
        <v>0</v>
      </c>
      <c r="R35" s="73"/>
      <c r="S35" s="111">
        <f t="shared" ca="1" si="3"/>
        <v>0</v>
      </c>
      <c r="T35" s="99"/>
      <c r="U35" s="74">
        <f t="shared" ca="1" si="2"/>
        <v>0</v>
      </c>
      <c r="V35" s="73"/>
      <c r="W35" s="111">
        <f t="shared" ca="1" si="12"/>
        <v>0</v>
      </c>
      <c r="X35" s="73"/>
      <c r="Y35" s="111">
        <f t="shared" ca="1" si="13"/>
        <v>0</v>
      </c>
      <c r="Z35" s="73"/>
      <c r="AA35" s="74">
        <f t="shared" ca="1" si="4"/>
        <v>0</v>
      </c>
      <c r="AB35" s="73"/>
      <c r="AC35" s="74">
        <f t="shared" ca="1" si="5"/>
        <v>0</v>
      </c>
      <c r="AD35" s="73"/>
      <c r="AE35" s="74">
        <f t="shared" ca="1" si="6"/>
        <v>0</v>
      </c>
      <c r="AF35" s="73"/>
      <c r="AG35" s="74">
        <f t="shared" ca="1" si="14"/>
        <v>0</v>
      </c>
      <c r="AH35" s="82">
        <f t="shared" ca="1" si="7"/>
        <v>0</v>
      </c>
      <c r="AI35" s="74"/>
      <c r="AJ35" s="137">
        <f t="shared" ca="1" si="15"/>
        <v>0</v>
      </c>
    </row>
    <row r="36" spans="1:36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8"/>
        <v>0</v>
      </c>
      <c r="F36" s="73"/>
      <c r="G36" s="74">
        <f t="shared" ca="1" si="16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111">
        <f t="shared" ca="1" si="10"/>
        <v>0</v>
      </c>
      <c r="N36" s="73"/>
      <c r="O36" s="74">
        <f t="shared" ca="1" si="11"/>
        <v>0</v>
      </c>
      <c r="P36" s="73"/>
      <c r="Q36" s="111">
        <f t="shared" ca="1" si="2"/>
        <v>0</v>
      </c>
      <c r="R36" s="73"/>
      <c r="S36" s="111">
        <f t="shared" ca="1" si="3"/>
        <v>0</v>
      </c>
      <c r="T36" s="99"/>
      <c r="U36" s="74">
        <f t="shared" ca="1" si="2"/>
        <v>0</v>
      </c>
      <c r="V36" s="73"/>
      <c r="W36" s="111">
        <f t="shared" ca="1" si="12"/>
        <v>0</v>
      </c>
      <c r="X36" s="73"/>
      <c r="Y36" s="111">
        <f t="shared" ca="1" si="13"/>
        <v>0</v>
      </c>
      <c r="Z36" s="73"/>
      <c r="AA36" s="74">
        <f t="shared" ca="1" si="4"/>
        <v>0</v>
      </c>
      <c r="AB36" s="73"/>
      <c r="AC36" s="74">
        <f t="shared" ca="1" si="5"/>
        <v>0</v>
      </c>
      <c r="AD36" s="73"/>
      <c r="AE36" s="74">
        <f t="shared" ca="1" si="6"/>
        <v>0</v>
      </c>
      <c r="AF36" s="73"/>
      <c r="AG36" s="74">
        <f t="shared" ca="1" si="14"/>
        <v>0</v>
      </c>
      <c r="AH36" s="82">
        <f t="shared" ca="1" si="7"/>
        <v>0</v>
      </c>
      <c r="AI36" s="74"/>
      <c r="AJ36" s="137">
        <f t="shared" ca="1" si="15"/>
        <v>0</v>
      </c>
    </row>
    <row r="37" spans="1:36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8"/>
        <v>0</v>
      </c>
      <c r="F37" s="73"/>
      <c r="G37" s="74">
        <f t="shared" ca="1" si="16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111">
        <f t="shared" ca="1" si="10"/>
        <v>0</v>
      </c>
      <c r="N37" s="73"/>
      <c r="O37" s="74">
        <f t="shared" ca="1" si="11"/>
        <v>0</v>
      </c>
      <c r="P37" s="73"/>
      <c r="Q37" s="111">
        <f t="shared" ca="1" si="2"/>
        <v>0</v>
      </c>
      <c r="R37" s="73"/>
      <c r="S37" s="111">
        <f t="shared" ca="1" si="3"/>
        <v>0</v>
      </c>
      <c r="T37" s="99"/>
      <c r="U37" s="74">
        <f t="shared" ca="1" si="2"/>
        <v>0</v>
      </c>
      <c r="V37" s="73"/>
      <c r="W37" s="111">
        <f t="shared" ca="1" si="12"/>
        <v>0</v>
      </c>
      <c r="X37" s="73"/>
      <c r="Y37" s="111">
        <f t="shared" ca="1" si="13"/>
        <v>0</v>
      </c>
      <c r="Z37" s="73"/>
      <c r="AA37" s="74">
        <f t="shared" ca="1" si="4"/>
        <v>0</v>
      </c>
      <c r="AB37" s="73"/>
      <c r="AC37" s="74">
        <f t="shared" ca="1" si="5"/>
        <v>0</v>
      </c>
      <c r="AD37" s="73"/>
      <c r="AE37" s="74">
        <f t="shared" ca="1" si="6"/>
        <v>0</v>
      </c>
      <c r="AF37" s="73"/>
      <c r="AG37" s="74">
        <f t="shared" ca="1" si="14"/>
        <v>0</v>
      </c>
      <c r="AH37" s="82">
        <f t="shared" ca="1" si="7"/>
        <v>0</v>
      </c>
      <c r="AI37" s="74"/>
      <c r="AJ37" s="137">
        <f t="shared" ca="1" si="15"/>
        <v>0</v>
      </c>
    </row>
    <row r="38" spans="1:36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8"/>
        <v>8.5</v>
      </c>
      <c r="F38" s="73"/>
      <c r="G38" s="74">
        <f t="shared" ca="1" si="16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111">
        <f t="shared" ca="1" si="10"/>
        <v>0</v>
      </c>
      <c r="N38" s="73"/>
      <c r="O38" s="74">
        <f t="shared" ca="1" si="11"/>
        <v>0</v>
      </c>
      <c r="P38" s="73"/>
      <c r="Q38" s="111">
        <f t="shared" ca="1" si="2"/>
        <v>0</v>
      </c>
      <c r="R38" s="73"/>
      <c r="S38" s="111">
        <f t="shared" ca="1" si="3"/>
        <v>0</v>
      </c>
      <c r="T38" s="99"/>
      <c r="U38" s="74">
        <f t="shared" ca="1" si="2"/>
        <v>0</v>
      </c>
      <c r="V38" s="73"/>
      <c r="W38" s="111">
        <f t="shared" ca="1" si="12"/>
        <v>0</v>
      </c>
      <c r="X38" s="73">
        <v>8.5</v>
      </c>
      <c r="Y38" s="111">
        <f t="shared" ca="1" si="13"/>
        <v>1190</v>
      </c>
      <c r="Z38" s="73"/>
      <c r="AA38" s="74">
        <f t="shared" ca="1" si="4"/>
        <v>0</v>
      </c>
      <c r="AB38" s="73"/>
      <c r="AC38" s="74">
        <f t="shared" ca="1" si="5"/>
        <v>0</v>
      </c>
      <c r="AD38" s="73"/>
      <c r="AE38" s="74">
        <f t="shared" ca="1" si="6"/>
        <v>0</v>
      </c>
      <c r="AF38" s="73"/>
      <c r="AG38" s="74">
        <f t="shared" ca="1" si="14"/>
        <v>0</v>
      </c>
      <c r="AH38" s="82">
        <f t="shared" ca="1" si="7"/>
        <v>1190</v>
      </c>
      <c r="AI38" s="74"/>
      <c r="AJ38" s="137">
        <f t="shared" ca="1" si="15"/>
        <v>1190</v>
      </c>
    </row>
    <row r="39" spans="1:36" ht="15" customHeight="1" x14ac:dyDescent="0.2">
      <c r="A39" s="84" t="s">
        <v>211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D</v>
      </c>
      <c r="D39" s="19">
        <f t="shared" ca="1" si="0"/>
        <v>100</v>
      </c>
      <c r="E39" s="20">
        <f t="shared" si="8"/>
        <v>0</v>
      </c>
      <c r="F39" s="73"/>
      <c r="G39" s="74">
        <f t="shared" ca="1" si="16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111">
        <f t="shared" ca="1" si="10"/>
        <v>0</v>
      </c>
      <c r="N39" s="73"/>
      <c r="O39" s="74">
        <f t="shared" ca="1" si="11"/>
        <v>0</v>
      </c>
      <c r="P39" s="73"/>
      <c r="Q39" s="111">
        <f t="shared" ca="1" si="2"/>
        <v>0</v>
      </c>
      <c r="R39" s="73"/>
      <c r="S39" s="111">
        <f t="shared" ca="1" si="3"/>
        <v>0</v>
      </c>
      <c r="T39" s="99"/>
      <c r="U39" s="74">
        <f t="shared" ca="1" si="2"/>
        <v>0</v>
      </c>
      <c r="V39" s="73"/>
      <c r="W39" s="111">
        <f t="shared" ca="1" si="12"/>
        <v>0</v>
      </c>
      <c r="X39" s="73"/>
      <c r="Y39" s="111">
        <f t="shared" ca="1" si="13"/>
        <v>0</v>
      </c>
      <c r="Z39" s="73"/>
      <c r="AA39" s="74">
        <f t="shared" ca="1" si="4"/>
        <v>0</v>
      </c>
      <c r="AB39" s="73"/>
      <c r="AC39" s="74">
        <f t="shared" ca="1" si="5"/>
        <v>0</v>
      </c>
      <c r="AD39" s="73"/>
      <c r="AE39" s="74">
        <f t="shared" ca="1" si="6"/>
        <v>0</v>
      </c>
      <c r="AF39" s="73"/>
      <c r="AG39" s="74">
        <f t="shared" ca="1" si="14"/>
        <v>0</v>
      </c>
      <c r="AH39" s="82">
        <f t="shared" ca="1" si="7"/>
        <v>0</v>
      </c>
      <c r="AI39" s="74"/>
      <c r="AJ39" s="137">
        <f t="shared" ca="1" si="15"/>
        <v>0</v>
      </c>
    </row>
    <row r="40" spans="1:36" ht="15" customHeight="1" x14ac:dyDescent="0.2">
      <c r="A40" s="84" t="s">
        <v>237</v>
      </c>
      <c r="B40" t="s">
        <v>65</v>
      </c>
      <c r="C40" s="4" t="s">
        <v>7</v>
      </c>
      <c r="D40" s="19">
        <f t="shared" si="0"/>
        <v>75</v>
      </c>
      <c r="E40" s="20">
        <f t="shared" si="8"/>
        <v>96.25</v>
      </c>
      <c r="F40" s="73"/>
      <c r="G40" s="74">
        <f t="shared" si="16"/>
        <v>0</v>
      </c>
      <c r="H40" s="73"/>
      <c r="I40" s="74">
        <f t="shared" si="1"/>
        <v>0</v>
      </c>
      <c r="J40" s="73"/>
      <c r="K40" s="111">
        <f t="shared" si="9"/>
        <v>0</v>
      </c>
      <c r="L40" s="73"/>
      <c r="M40" s="111">
        <f t="shared" si="10"/>
        <v>0</v>
      </c>
      <c r="N40" s="73"/>
      <c r="O40" s="74">
        <f t="shared" si="11"/>
        <v>0</v>
      </c>
      <c r="P40" s="73"/>
      <c r="Q40" s="111">
        <f t="shared" si="2"/>
        <v>0</v>
      </c>
      <c r="R40" s="73"/>
      <c r="S40" s="111">
        <f t="shared" si="3"/>
        <v>0</v>
      </c>
      <c r="T40" s="99"/>
      <c r="U40" s="74">
        <f t="shared" si="2"/>
        <v>0</v>
      </c>
      <c r="V40" s="73"/>
      <c r="W40" s="111">
        <f t="shared" si="12"/>
        <v>0</v>
      </c>
      <c r="X40" s="73">
        <v>96.25</v>
      </c>
      <c r="Y40" s="111">
        <f t="shared" si="13"/>
        <v>7218.75</v>
      </c>
      <c r="Z40" s="73"/>
      <c r="AA40" s="74">
        <f t="shared" si="4"/>
        <v>0</v>
      </c>
      <c r="AB40" s="73"/>
      <c r="AC40" s="74">
        <f t="shared" si="5"/>
        <v>0</v>
      </c>
      <c r="AD40" s="73"/>
      <c r="AE40" s="74">
        <f t="shared" si="6"/>
        <v>0</v>
      </c>
      <c r="AF40" s="73"/>
      <c r="AG40" s="74">
        <f t="shared" si="14"/>
        <v>0</v>
      </c>
      <c r="AH40" s="82">
        <f t="shared" si="7"/>
        <v>7218.75</v>
      </c>
      <c r="AI40" s="74"/>
      <c r="AJ40" s="137">
        <f t="shared" si="15"/>
        <v>7218.75</v>
      </c>
    </row>
    <row r="41" spans="1:36" ht="15" customHeight="1" x14ac:dyDescent="0.2">
      <c r="A41" s="84" t="s">
        <v>212</v>
      </c>
      <c r="B41" t="s">
        <v>65</v>
      </c>
      <c r="C41" s="4" t="s">
        <v>5</v>
      </c>
      <c r="D41" s="19">
        <v>118</v>
      </c>
      <c r="E41" s="20">
        <f t="shared" si="8"/>
        <v>0</v>
      </c>
      <c r="F41" s="73"/>
      <c r="G41" s="74">
        <f t="shared" si="16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111">
        <f t="shared" si="10"/>
        <v>0</v>
      </c>
      <c r="N41" s="73"/>
      <c r="O41" s="74">
        <f t="shared" si="11"/>
        <v>0</v>
      </c>
      <c r="P41" s="73"/>
      <c r="Q41" s="111">
        <f t="shared" si="2"/>
        <v>0</v>
      </c>
      <c r="R41" s="73"/>
      <c r="S41" s="111">
        <f t="shared" si="3"/>
        <v>0</v>
      </c>
      <c r="T41" s="99"/>
      <c r="U41" s="74">
        <f t="shared" si="2"/>
        <v>0</v>
      </c>
      <c r="V41" s="73"/>
      <c r="W41" s="111">
        <f t="shared" si="12"/>
        <v>0</v>
      </c>
      <c r="X41" s="73"/>
      <c r="Y41" s="111">
        <f t="shared" si="13"/>
        <v>0</v>
      </c>
      <c r="Z41" s="73"/>
      <c r="AA41" s="74">
        <v>0</v>
      </c>
      <c r="AB41" s="73"/>
      <c r="AC41" s="74">
        <v>0</v>
      </c>
      <c r="AD41" s="73"/>
      <c r="AE41" s="74">
        <f t="shared" si="6"/>
        <v>0</v>
      </c>
      <c r="AF41" s="73"/>
      <c r="AG41" s="74">
        <f t="shared" si="14"/>
        <v>0</v>
      </c>
      <c r="AH41" s="82">
        <f t="shared" si="7"/>
        <v>0</v>
      </c>
      <c r="AI41" s="74"/>
      <c r="AJ41" s="137">
        <f t="shared" si="15"/>
        <v>0</v>
      </c>
    </row>
    <row r="42" spans="1:36" ht="15.75" customHeight="1" x14ac:dyDescent="0.2">
      <c r="A42" s="90" t="s">
        <v>187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8"/>
        <v>0</v>
      </c>
      <c r="F42" s="73"/>
      <c r="G42" s="74">
        <f t="shared" ca="1" si="16"/>
        <v>0</v>
      </c>
      <c r="H42" s="73"/>
      <c r="I42" s="74">
        <f t="shared" ca="1" si="1"/>
        <v>0</v>
      </c>
      <c r="J42" s="73"/>
      <c r="K42" s="111">
        <f t="shared" ca="1" si="9"/>
        <v>0</v>
      </c>
      <c r="L42" s="73"/>
      <c r="M42" s="111">
        <f t="shared" ca="1" si="10"/>
        <v>0</v>
      </c>
      <c r="N42" s="73"/>
      <c r="O42" s="74">
        <f t="shared" ca="1" si="11"/>
        <v>0</v>
      </c>
      <c r="P42" s="73"/>
      <c r="Q42" s="111">
        <f t="shared" ca="1" si="2"/>
        <v>0</v>
      </c>
      <c r="R42" s="73"/>
      <c r="S42" s="111">
        <f t="shared" ca="1" si="3"/>
        <v>0</v>
      </c>
      <c r="T42" s="99"/>
      <c r="U42" s="74">
        <f t="shared" ca="1" si="2"/>
        <v>0</v>
      </c>
      <c r="V42" s="73"/>
      <c r="W42" s="111">
        <f t="shared" ca="1" si="12"/>
        <v>0</v>
      </c>
      <c r="X42" s="73"/>
      <c r="Y42" s="111">
        <f t="shared" ca="1" si="13"/>
        <v>0</v>
      </c>
      <c r="Z42" s="73"/>
      <c r="AA42" s="74">
        <f t="shared" ref="AA42:AA49" ca="1" si="17">IF(D42="",0,D42*Z42)</f>
        <v>0</v>
      </c>
      <c r="AB42" s="73"/>
      <c r="AC42" s="74">
        <f t="shared" ref="AC42:AC49" ca="1" si="18">IF(D42="",0,D42*AB42)</f>
        <v>0</v>
      </c>
      <c r="AD42" s="73"/>
      <c r="AE42" s="74">
        <f t="shared" ca="1" si="6"/>
        <v>0</v>
      </c>
      <c r="AF42" s="73"/>
      <c r="AG42" s="74">
        <f t="shared" ca="1" si="14"/>
        <v>0</v>
      </c>
      <c r="AH42" s="82">
        <f t="shared" ca="1" si="7"/>
        <v>0</v>
      </c>
      <c r="AI42" s="74"/>
      <c r="AJ42" s="137">
        <f t="shared" ca="1" si="15"/>
        <v>0</v>
      </c>
    </row>
    <row r="43" spans="1:36" ht="15.75" customHeight="1" x14ac:dyDescent="0.2">
      <c r="A43" s="90" t="s">
        <v>144</v>
      </c>
      <c r="B43" t="s">
        <v>65</v>
      </c>
      <c r="C43" s="4" t="s">
        <v>6</v>
      </c>
      <c r="D43" s="19">
        <v>100</v>
      </c>
      <c r="E43" s="20">
        <f t="shared" si="8"/>
        <v>1</v>
      </c>
      <c r="F43" s="73">
        <v>1</v>
      </c>
      <c r="G43" s="74">
        <f t="shared" si="16"/>
        <v>100</v>
      </c>
      <c r="H43" s="73"/>
      <c r="I43" s="74">
        <f t="shared" si="1"/>
        <v>0</v>
      </c>
      <c r="J43" s="73"/>
      <c r="K43" s="111">
        <f t="shared" si="9"/>
        <v>0</v>
      </c>
      <c r="L43" s="73"/>
      <c r="M43" s="111">
        <f t="shared" si="10"/>
        <v>0</v>
      </c>
      <c r="N43" s="73"/>
      <c r="O43" s="74">
        <f t="shared" si="11"/>
        <v>0</v>
      </c>
      <c r="P43" s="73"/>
      <c r="Q43" s="111">
        <f t="shared" si="2"/>
        <v>0</v>
      </c>
      <c r="R43" s="73"/>
      <c r="S43" s="111">
        <f t="shared" si="3"/>
        <v>0</v>
      </c>
      <c r="T43" s="99"/>
      <c r="U43" s="74">
        <f t="shared" si="2"/>
        <v>0</v>
      </c>
      <c r="V43" s="73"/>
      <c r="W43" s="111">
        <f t="shared" si="12"/>
        <v>0</v>
      </c>
      <c r="X43" s="73"/>
      <c r="Y43" s="111">
        <f t="shared" si="13"/>
        <v>0</v>
      </c>
      <c r="Z43" s="73"/>
      <c r="AA43" s="74">
        <f t="shared" si="17"/>
        <v>0</v>
      </c>
      <c r="AB43" s="73"/>
      <c r="AC43" s="74">
        <f t="shared" si="18"/>
        <v>0</v>
      </c>
      <c r="AD43" s="73"/>
      <c r="AE43" s="74">
        <f t="shared" si="6"/>
        <v>0</v>
      </c>
      <c r="AF43" s="73"/>
      <c r="AG43" s="74">
        <f t="shared" si="14"/>
        <v>0</v>
      </c>
      <c r="AH43" s="82">
        <f t="shared" si="7"/>
        <v>100</v>
      </c>
      <c r="AI43" s="74"/>
      <c r="AJ43" s="137">
        <f t="shared" si="15"/>
        <v>100</v>
      </c>
    </row>
    <row r="44" spans="1:36" ht="15" customHeight="1" x14ac:dyDescent="0.2">
      <c r="A44" s="84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8"/>
        <v>0</v>
      </c>
      <c r="F44" s="73"/>
      <c r="G44" s="74">
        <f t="shared" ca="1" si="16"/>
        <v>0</v>
      </c>
      <c r="H44" s="73"/>
      <c r="I44" s="74">
        <f t="shared" ca="1" si="1"/>
        <v>0</v>
      </c>
      <c r="J44" s="73"/>
      <c r="K44" s="111">
        <f t="shared" ca="1" si="9"/>
        <v>0</v>
      </c>
      <c r="L44" s="73"/>
      <c r="M44" s="111">
        <f t="shared" ca="1" si="10"/>
        <v>0</v>
      </c>
      <c r="N44" s="73"/>
      <c r="O44" s="74">
        <f t="shared" ca="1" si="11"/>
        <v>0</v>
      </c>
      <c r="P44" s="73"/>
      <c r="Q44" s="111">
        <f t="shared" ca="1" si="2"/>
        <v>0</v>
      </c>
      <c r="R44" s="73"/>
      <c r="S44" s="111">
        <f t="shared" ca="1" si="3"/>
        <v>0</v>
      </c>
      <c r="T44" s="99"/>
      <c r="U44" s="74">
        <f t="shared" ca="1" si="2"/>
        <v>0</v>
      </c>
      <c r="V44" s="73"/>
      <c r="W44" s="111">
        <f t="shared" ca="1" si="12"/>
        <v>0</v>
      </c>
      <c r="X44" s="73"/>
      <c r="Y44" s="111">
        <f t="shared" ca="1" si="13"/>
        <v>0</v>
      </c>
      <c r="Z44" s="73"/>
      <c r="AA44" s="74">
        <f t="shared" ca="1" si="17"/>
        <v>0</v>
      </c>
      <c r="AB44" s="73"/>
      <c r="AC44" s="74">
        <f t="shared" ca="1" si="18"/>
        <v>0</v>
      </c>
      <c r="AD44" s="73"/>
      <c r="AE44" s="74">
        <f t="shared" ca="1" si="6"/>
        <v>0</v>
      </c>
      <c r="AF44" s="73"/>
      <c r="AG44" s="74">
        <f t="shared" ca="1" si="14"/>
        <v>0</v>
      </c>
      <c r="AH44" s="82">
        <f t="shared" ca="1" si="7"/>
        <v>0</v>
      </c>
      <c r="AI44" s="74"/>
      <c r="AJ44" s="137">
        <f t="shared" ca="1" si="15"/>
        <v>0</v>
      </c>
    </row>
    <row r="45" spans="1:36" ht="15" customHeight="1" x14ac:dyDescent="0.2">
      <c r="A45" s="84" t="s">
        <v>213</v>
      </c>
      <c r="B45" t="s">
        <v>65</v>
      </c>
      <c r="C45" s="4" t="s">
        <v>7</v>
      </c>
      <c r="D45" s="19">
        <v>75</v>
      </c>
      <c r="E45" s="20">
        <f t="shared" si="8"/>
        <v>0</v>
      </c>
      <c r="F45" s="73"/>
      <c r="G45" s="74">
        <f t="shared" si="16"/>
        <v>0</v>
      </c>
      <c r="H45" s="73"/>
      <c r="I45" s="74">
        <f t="shared" si="1"/>
        <v>0</v>
      </c>
      <c r="J45" s="73"/>
      <c r="K45" s="111">
        <f t="shared" si="9"/>
        <v>0</v>
      </c>
      <c r="L45" s="73"/>
      <c r="M45" s="111">
        <f t="shared" si="10"/>
        <v>0</v>
      </c>
      <c r="N45" s="73"/>
      <c r="O45" s="74">
        <f t="shared" si="11"/>
        <v>0</v>
      </c>
      <c r="P45" s="73"/>
      <c r="Q45" s="111">
        <f t="shared" si="2"/>
        <v>0</v>
      </c>
      <c r="R45" s="73"/>
      <c r="S45" s="111">
        <f t="shared" si="3"/>
        <v>0</v>
      </c>
      <c r="T45" s="99"/>
      <c r="U45" s="74">
        <f t="shared" si="2"/>
        <v>0</v>
      </c>
      <c r="V45" s="73"/>
      <c r="W45" s="111">
        <f t="shared" si="12"/>
        <v>0</v>
      </c>
      <c r="X45" s="73"/>
      <c r="Y45" s="111">
        <f t="shared" si="13"/>
        <v>0</v>
      </c>
      <c r="Z45" s="73"/>
      <c r="AA45" s="74">
        <f t="shared" si="17"/>
        <v>0</v>
      </c>
      <c r="AB45" s="73"/>
      <c r="AC45" s="74">
        <f t="shared" si="18"/>
        <v>0</v>
      </c>
      <c r="AD45" s="73"/>
      <c r="AE45" s="74">
        <f t="shared" si="6"/>
        <v>0</v>
      </c>
      <c r="AF45" s="73"/>
      <c r="AG45" s="74">
        <f t="shared" si="14"/>
        <v>0</v>
      </c>
      <c r="AH45" s="82">
        <f t="shared" si="7"/>
        <v>0</v>
      </c>
      <c r="AI45" s="74"/>
      <c r="AJ45" s="137">
        <f t="shared" si="15"/>
        <v>0</v>
      </c>
    </row>
    <row r="46" spans="1:36" ht="15" customHeight="1" x14ac:dyDescent="0.2">
      <c r="A46" s="84" t="s">
        <v>216</v>
      </c>
      <c r="B46" t="s">
        <v>65</v>
      </c>
      <c r="C46" s="4" t="s">
        <v>6</v>
      </c>
      <c r="D46" s="19">
        <v>100</v>
      </c>
      <c r="E46" s="20">
        <f t="shared" si="8"/>
        <v>0</v>
      </c>
      <c r="F46" s="73"/>
      <c r="G46" s="74">
        <f t="shared" si="16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111">
        <f t="shared" si="10"/>
        <v>0</v>
      </c>
      <c r="N46" s="73"/>
      <c r="O46" s="74">
        <f t="shared" si="11"/>
        <v>0</v>
      </c>
      <c r="P46" s="73"/>
      <c r="Q46" s="111">
        <f t="shared" si="2"/>
        <v>0</v>
      </c>
      <c r="R46" s="73"/>
      <c r="S46" s="111">
        <f t="shared" si="3"/>
        <v>0</v>
      </c>
      <c r="T46" s="99"/>
      <c r="U46" s="74">
        <f t="shared" si="2"/>
        <v>0</v>
      </c>
      <c r="V46" s="73"/>
      <c r="W46" s="111">
        <f t="shared" si="12"/>
        <v>0</v>
      </c>
      <c r="X46" s="73"/>
      <c r="Y46" s="111">
        <f t="shared" si="13"/>
        <v>0</v>
      </c>
      <c r="Z46" s="73"/>
      <c r="AA46" s="74">
        <f t="shared" si="17"/>
        <v>0</v>
      </c>
      <c r="AB46" s="73"/>
      <c r="AC46" s="74">
        <f t="shared" si="18"/>
        <v>0</v>
      </c>
      <c r="AD46" s="73"/>
      <c r="AE46" s="74">
        <f t="shared" si="6"/>
        <v>0</v>
      </c>
      <c r="AF46" s="73"/>
      <c r="AG46" s="74">
        <f t="shared" si="14"/>
        <v>0</v>
      </c>
      <c r="AH46" s="82">
        <f t="shared" si="7"/>
        <v>0</v>
      </c>
      <c r="AI46" s="74"/>
      <c r="AJ46" s="137">
        <f t="shared" si="15"/>
        <v>0</v>
      </c>
    </row>
    <row r="47" spans="1:36" ht="15" customHeight="1" x14ac:dyDescent="0.2">
      <c r="A47" s="84" t="s">
        <v>191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8"/>
        <v>0</v>
      </c>
      <c r="F47" s="73"/>
      <c r="G47" s="74">
        <f t="shared" ca="1" si="16"/>
        <v>0</v>
      </c>
      <c r="H47" s="73"/>
      <c r="I47" s="74">
        <f t="shared" ca="1" si="1"/>
        <v>0</v>
      </c>
      <c r="J47" s="73"/>
      <c r="K47" s="111">
        <f t="shared" ca="1" si="9"/>
        <v>0</v>
      </c>
      <c r="L47" s="73"/>
      <c r="M47" s="111">
        <f t="shared" ca="1" si="10"/>
        <v>0</v>
      </c>
      <c r="N47" s="73"/>
      <c r="O47" s="74">
        <f t="shared" ca="1" si="11"/>
        <v>0</v>
      </c>
      <c r="P47" s="73"/>
      <c r="Q47" s="111">
        <f t="shared" ca="1" si="2"/>
        <v>0</v>
      </c>
      <c r="R47" s="73"/>
      <c r="S47" s="111">
        <f t="shared" ca="1" si="3"/>
        <v>0</v>
      </c>
      <c r="T47" s="99"/>
      <c r="U47" s="74">
        <f t="shared" ca="1" si="2"/>
        <v>0</v>
      </c>
      <c r="V47" s="73"/>
      <c r="W47" s="111">
        <f t="shared" ca="1" si="12"/>
        <v>0</v>
      </c>
      <c r="X47" s="73"/>
      <c r="Y47" s="111">
        <f t="shared" ca="1" si="13"/>
        <v>0</v>
      </c>
      <c r="Z47" s="73"/>
      <c r="AA47" s="74">
        <f t="shared" ca="1" si="17"/>
        <v>0</v>
      </c>
      <c r="AB47" s="73"/>
      <c r="AC47" s="74">
        <f t="shared" ca="1" si="18"/>
        <v>0</v>
      </c>
      <c r="AD47" s="73"/>
      <c r="AE47" s="74">
        <f t="shared" ca="1" si="6"/>
        <v>0</v>
      </c>
      <c r="AF47" s="73"/>
      <c r="AG47" s="74">
        <f t="shared" ca="1" si="14"/>
        <v>0</v>
      </c>
      <c r="AH47" s="82">
        <f t="shared" ca="1" si="7"/>
        <v>0</v>
      </c>
      <c r="AI47" s="74"/>
      <c r="AJ47" s="137">
        <f t="shared" ca="1" si="15"/>
        <v>0</v>
      </c>
    </row>
    <row r="48" spans="1:36" ht="15" customHeight="1" x14ac:dyDescent="0.2">
      <c r="A48" s="84" t="s">
        <v>219</v>
      </c>
      <c r="B48" s="14" t="s">
        <v>65</v>
      </c>
      <c r="C48" s="18" t="s">
        <v>6</v>
      </c>
      <c r="D48" s="19">
        <v>100</v>
      </c>
      <c r="E48" s="20">
        <f t="shared" si="8"/>
        <v>0</v>
      </c>
      <c r="F48" s="73"/>
      <c r="G48" s="74">
        <f t="shared" si="16"/>
        <v>0</v>
      </c>
      <c r="H48" s="73"/>
      <c r="I48" s="74">
        <f t="shared" si="1"/>
        <v>0</v>
      </c>
      <c r="J48" s="73"/>
      <c r="K48" s="111">
        <f t="shared" si="9"/>
        <v>0</v>
      </c>
      <c r="L48" s="73"/>
      <c r="M48" s="111">
        <f t="shared" si="10"/>
        <v>0</v>
      </c>
      <c r="N48" s="73"/>
      <c r="O48" s="74">
        <f t="shared" si="11"/>
        <v>0</v>
      </c>
      <c r="P48" s="73"/>
      <c r="Q48" s="111">
        <f t="shared" si="2"/>
        <v>0</v>
      </c>
      <c r="R48" s="73"/>
      <c r="S48" s="111">
        <f t="shared" si="3"/>
        <v>0</v>
      </c>
      <c r="T48" s="99"/>
      <c r="U48" s="74">
        <f t="shared" si="2"/>
        <v>0</v>
      </c>
      <c r="V48" s="73"/>
      <c r="W48" s="111">
        <f t="shared" si="12"/>
        <v>0</v>
      </c>
      <c r="X48" s="73"/>
      <c r="Y48" s="111">
        <f t="shared" si="13"/>
        <v>0</v>
      </c>
      <c r="Z48" s="73"/>
      <c r="AA48" s="74">
        <f t="shared" si="17"/>
        <v>0</v>
      </c>
      <c r="AB48" s="73"/>
      <c r="AC48" s="74">
        <f t="shared" si="18"/>
        <v>0</v>
      </c>
      <c r="AD48" s="73"/>
      <c r="AE48" s="74">
        <f t="shared" si="6"/>
        <v>0</v>
      </c>
      <c r="AF48" s="73"/>
      <c r="AG48" s="74">
        <f t="shared" si="14"/>
        <v>0</v>
      </c>
      <c r="AH48" s="82">
        <f t="shared" si="7"/>
        <v>0</v>
      </c>
      <c r="AI48" s="74"/>
      <c r="AJ48" s="137">
        <f t="shared" si="15"/>
        <v>0</v>
      </c>
    </row>
    <row r="49" spans="1:36" ht="15" customHeight="1" x14ac:dyDescent="0.2">
      <c r="A49" s="84" t="s">
        <v>220</v>
      </c>
      <c r="B49" s="14" t="s">
        <v>65</v>
      </c>
      <c r="C49" s="18" t="s">
        <v>8</v>
      </c>
      <c r="D49" s="19">
        <v>60</v>
      </c>
      <c r="E49" s="20">
        <f t="shared" si="8"/>
        <v>0</v>
      </c>
      <c r="F49" s="73"/>
      <c r="G49" s="74">
        <f t="shared" si="16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111">
        <f t="shared" si="10"/>
        <v>0</v>
      </c>
      <c r="N49" s="73"/>
      <c r="O49" s="74">
        <f t="shared" si="11"/>
        <v>0</v>
      </c>
      <c r="P49" s="73"/>
      <c r="Q49" s="111">
        <f t="shared" si="2"/>
        <v>0</v>
      </c>
      <c r="R49" s="73"/>
      <c r="S49" s="111">
        <f t="shared" si="3"/>
        <v>0</v>
      </c>
      <c r="T49" s="99"/>
      <c r="U49" s="74">
        <f t="shared" si="2"/>
        <v>0</v>
      </c>
      <c r="V49" s="73"/>
      <c r="W49" s="111">
        <f t="shared" si="12"/>
        <v>0</v>
      </c>
      <c r="X49" s="73"/>
      <c r="Y49" s="111">
        <f t="shared" si="13"/>
        <v>0</v>
      </c>
      <c r="Z49" s="73"/>
      <c r="AA49" s="74">
        <f t="shared" si="17"/>
        <v>0</v>
      </c>
      <c r="AB49" s="73"/>
      <c r="AC49" s="74">
        <f t="shared" si="18"/>
        <v>0</v>
      </c>
      <c r="AD49" s="73"/>
      <c r="AE49" s="74">
        <f t="shared" si="6"/>
        <v>0</v>
      </c>
      <c r="AF49" s="73"/>
      <c r="AG49" s="74">
        <f t="shared" si="14"/>
        <v>0</v>
      </c>
      <c r="AH49" s="82">
        <f t="shared" si="7"/>
        <v>0</v>
      </c>
      <c r="AI49" s="74"/>
      <c r="AJ49" s="137">
        <f t="shared" si="15"/>
        <v>0</v>
      </c>
    </row>
    <row r="50" spans="1:36" ht="15" customHeight="1" x14ac:dyDescent="0.2">
      <c r="A50" s="84" t="s">
        <v>217</v>
      </c>
      <c r="B50" s="14" t="s">
        <v>65</v>
      </c>
      <c r="C50" s="18" t="s">
        <v>9</v>
      </c>
      <c r="D50" s="19">
        <v>35</v>
      </c>
      <c r="E50" s="20">
        <f t="shared" si="8"/>
        <v>0</v>
      </c>
      <c r="F50" s="73"/>
      <c r="G50" s="74">
        <f t="shared" si="16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111">
        <f t="shared" si="10"/>
        <v>0</v>
      </c>
      <c r="N50" s="73"/>
      <c r="O50" s="74">
        <f t="shared" si="11"/>
        <v>0</v>
      </c>
      <c r="P50" s="73"/>
      <c r="Q50" s="111">
        <f t="shared" si="2"/>
        <v>0</v>
      </c>
      <c r="R50" s="73"/>
      <c r="S50" s="111">
        <f t="shared" si="3"/>
        <v>0</v>
      </c>
      <c r="T50" s="99"/>
      <c r="U50" s="74">
        <f t="shared" si="2"/>
        <v>0</v>
      </c>
      <c r="V50" s="73"/>
      <c r="W50" s="111">
        <f t="shared" si="12"/>
        <v>0</v>
      </c>
      <c r="X50" s="73"/>
      <c r="Y50" s="111">
        <f t="shared" si="13"/>
        <v>0</v>
      </c>
      <c r="Z50" s="73"/>
      <c r="AA50" s="74">
        <v>0</v>
      </c>
      <c r="AB50" s="73"/>
      <c r="AC50" s="74">
        <v>0</v>
      </c>
      <c r="AD50" s="73"/>
      <c r="AE50" s="74">
        <f t="shared" si="6"/>
        <v>0</v>
      </c>
      <c r="AF50" s="73"/>
      <c r="AG50" s="74">
        <f t="shared" si="14"/>
        <v>0</v>
      </c>
      <c r="AH50" s="82">
        <f t="shared" si="7"/>
        <v>0</v>
      </c>
      <c r="AI50" s="74"/>
      <c r="AJ50" s="137">
        <f t="shared" si="15"/>
        <v>0</v>
      </c>
    </row>
    <row r="51" spans="1:36" ht="15" customHeight="1" x14ac:dyDescent="0.2">
      <c r="A51" s="84" t="s">
        <v>194</v>
      </c>
      <c r="B51" t="str">
        <f>IF($A51="","",INDEX('MA-Liste'!$D:$D,MATCH($A51,'MA-Liste'!$M:$M,FALSE)))</f>
        <v>AeBo</v>
      </c>
      <c r="C51" s="4" t="str">
        <f ca="1">IF($A51="","",INDEX(INDIRECT("'MA-Liste'!"&amp;$C$11),MATCH($A51,'MA-Liste'!$M:$M,FALSE)))</f>
        <v>D</v>
      </c>
      <c r="D51" s="19">
        <f t="shared" ca="1" si="0"/>
        <v>100</v>
      </c>
      <c r="E51" s="20">
        <f t="shared" si="8"/>
        <v>0</v>
      </c>
      <c r="F51" s="73"/>
      <c r="G51" s="74">
        <f t="shared" ca="1" si="16"/>
        <v>0</v>
      </c>
      <c r="H51" s="73"/>
      <c r="I51" s="74">
        <f t="shared" ca="1" si="1"/>
        <v>0</v>
      </c>
      <c r="J51" s="73"/>
      <c r="K51" s="111">
        <f t="shared" ca="1" si="9"/>
        <v>0</v>
      </c>
      <c r="L51" s="73"/>
      <c r="M51" s="111">
        <f t="shared" ca="1" si="10"/>
        <v>0</v>
      </c>
      <c r="N51" s="73"/>
      <c r="O51" s="74">
        <f t="shared" ca="1" si="11"/>
        <v>0</v>
      </c>
      <c r="P51" s="73"/>
      <c r="Q51" s="111">
        <f t="shared" ca="1" si="2"/>
        <v>0</v>
      </c>
      <c r="R51" s="73"/>
      <c r="S51" s="111">
        <f t="shared" ca="1" si="3"/>
        <v>0</v>
      </c>
      <c r="T51" s="99"/>
      <c r="U51" s="74">
        <f t="shared" ca="1" si="2"/>
        <v>0</v>
      </c>
      <c r="V51" s="73"/>
      <c r="W51" s="111">
        <f t="shared" ca="1" si="12"/>
        <v>0</v>
      </c>
      <c r="X51" s="73"/>
      <c r="Y51" s="111">
        <f t="shared" ca="1" si="13"/>
        <v>0</v>
      </c>
      <c r="Z51" s="73"/>
      <c r="AA51" s="74">
        <v>0</v>
      </c>
      <c r="AB51" s="73"/>
      <c r="AC51" s="74">
        <f t="shared" ref="AC51:AC85" ca="1" si="19">IF(D51="",0,D51*AB51)</f>
        <v>0</v>
      </c>
      <c r="AD51" s="73"/>
      <c r="AE51" s="74">
        <f t="shared" ca="1" si="6"/>
        <v>0</v>
      </c>
      <c r="AF51" s="73"/>
      <c r="AG51" s="74">
        <f t="shared" ca="1" si="14"/>
        <v>0</v>
      </c>
      <c r="AH51" s="82">
        <f t="shared" ca="1" si="7"/>
        <v>0</v>
      </c>
      <c r="AI51" s="74"/>
      <c r="AJ51" s="137">
        <f t="shared" ca="1" si="15"/>
        <v>0</v>
      </c>
    </row>
    <row r="52" spans="1:36" ht="15" customHeight="1" x14ac:dyDescent="0.2">
      <c r="A52" s="84" t="s">
        <v>215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8"/>
        <v>0</v>
      </c>
      <c r="F52" s="73"/>
      <c r="G52" s="74">
        <f t="shared" ca="1" si="16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111">
        <f t="shared" ca="1" si="10"/>
        <v>0</v>
      </c>
      <c r="N52" s="73"/>
      <c r="O52" s="74">
        <f t="shared" ca="1" si="11"/>
        <v>0</v>
      </c>
      <c r="P52" s="73"/>
      <c r="Q52" s="111">
        <f t="shared" ca="1" si="2"/>
        <v>0</v>
      </c>
      <c r="R52" s="73"/>
      <c r="S52" s="111">
        <f t="shared" ca="1" si="3"/>
        <v>0</v>
      </c>
      <c r="T52" s="99"/>
      <c r="U52" s="74">
        <f t="shared" ca="1" si="2"/>
        <v>0</v>
      </c>
      <c r="V52" s="73"/>
      <c r="W52" s="111">
        <f t="shared" ca="1" si="12"/>
        <v>0</v>
      </c>
      <c r="X52" s="73"/>
      <c r="Y52" s="111">
        <f t="shared" ca="1" si="13"/>
        <v>0</v>
      </c>
      <c r="Z52" s="73"/>
      <c r="AA52" s="74">
        <v>0</v>
      </c>
      <c r="AB52" s="73"/>
      <c r="AC52" s="74">
        <f t="shared" ca="1" si="19"/>
        <v>0</v>
      </c>
      <c r="AD52" s="73"/>
      <c r="AE52" s="74">
        <f t="shared" ca="1" si="6"/>
        <v>0</v>
      </c>
      <c r="AF52" s="73"/>
      <c r="AG52" s="74">
        <f t="shared" ca="1" si="14"/>
        <v>0</v>
      </c>
      <c r="AH52" s="82">
        <f t="shared" ca="1" si="7"/>
        <v>0</v>
      </c>
      <c r="AI52" s="74"/>
      <c r="AJ52" s="137">
        <f t="shared" ca="1" si="15"/>
        <v>0</v>
      </c>
    </row>
    <row r="53" spans="1:36" ht="15" customHeight="1" x14ac:dyDescent="0.2">
      <c r="A53" s="84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B</v>
      </c>
      <c r="D53" s="19">
        <f t="shared" ca="1" si="0"/>
        <v>140</v>
      </c>
      <c r="E53" s="20">
        <f t="shared" si="8"/>
        <v>0</v>
      </c>
      <c r="F53" s="73"/>
      <c r="G53" s="74">
        <f t="shared" ca="1" si="16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111">
        <f t="shared" ca="1" si="10"/>
        <v>0</v>
      </c>
      <c r="N53" s="73"/>
      <c r="O53" s="74">
        <f t="shared" ca="1" si="11"/>
        <v>0</v>
      </c>
      <c r="P53" s="73"/>
      <c r="Q53" s="111">
        <f t="shared" ca="1" si="2"/>
        <v>0</v>
      </c>
      <c r="R53" s="73"/>
      <c r="S53" s="111">
        <f t="shared" ca="1" si="3"/>
        <v>0</v>
      </c>
      <c r="T53" s="99"/>
      <c r="U53" s="74">
        <f t="shared" ca="1" si="2"/>
        <v>0</v>
      </c>
      <c r="V53" s="73"/>
      <c r="W53" s="111">
        <f t="shared" ca="1" si="12"/>
        <v>0</v>
      </c>
      <c r="X53" s="73"/>
      <c r="Y53" s="111">
        <f t="shared" ca="1" si="13"/>
        <v>0</v>
      </c>
      <c r="Z53" s="73"/>
      <c r="AA53" s="74">
        <v>0</v>
      </c>
      <c r="AB53" s="73"/>
      <c r="AC53" s="74">
        <f t="shared" ca="1" si="19"/>
        <v>0</v>
      </c>
      <c r="AD53" s="73"/>
      <c r="AE53" s="74">
        <f t="shared" ca="1" si="6"/>
        <v>0</v>
      </c>
      <c r="AF53" s="73"/>
      <c r="AG53" s="74">
        <f t="shared" ca="1" si="14"/>
        <v>0</v>
      </c>
      <c r="AH53" s="82">
        <f t="shared" ca="1" si="7"/>
        <v>0</v>
      </c>
      <c r="AI53" s="74"/>
      <c r="AJ53" s="137">
        <f t="shared" ca="1" si="15"/>
        <v>0</v>
      </c>
    </row>
    <row r="54" spans="1:36" ht="15" customHeight="1" x14ac:dyDescent="0.2">
      <c r="A54" s="84" t="s">
        <v>163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8"/>
        <v>0</v>
      </c>
      <c r="F54" s="73"/>
      <c r="G54" s="74">
        <f t="shared" ca="1" si="16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111">
        <f t="shared" ca="1" si="10"/>
        <v>0</v>
      </c>
      <c r="N54" s="73"/>
      <c r="O54" s="74">
        <f t="shared" ca="1" si="11"/>
        <v>0</v>
      </c>
      <c r="P54" s="73"/>
      <c r="Q54" s="111">
        <f t="shared" ca="1" si="2"/>
        <v>0</v>
      </c>
      <c r="R54" s="73"/>
      <c r="S54" s="111">
        <f t="shared" ca="1" si="3"/>
        <v>0</v>
      </c>
      <c r="T54" s="99"/>
      <c r="U54" s="74">
        <f t="shared" ca="1" si="2"/>
        <v>0</v>
      </c>
      <c r="V54" s="73"/>
      <c r="W54" s="111">
        <f t="shared" ca="1" si="12"/>
        <v>0</v>
      </c>
      <c r="X54" s="73"/>
      <c r="Y54" s="111">
        <f t="shared" ca="1" si="13"/>
        <v>0</v>
      </c>
      <c r="Z54" s="73"/>
      <c r="AA54" s="74">
        <v>0</v>
      </c>
      <c r="AB54" s="73"/>
      <c r="AC54" s="74">
        <f t="shared" ca="1" si="19"/>
        <v>0</v>
      </c>
      <c r="AD54" s="73"/>
      <c r="AE54" s="74">
        <f t="shared" ca="1" si="6"/>
        <v>0</v>
      </c>
      <c r="AF54" s="73"/>
      <c r="AG54" s="74">
        <f t="shared" ca="1" si="14"/>
        <v>0</v>
      </c>
      <c r="AH54" s="82">
        <f t="shared" ca="1" si="7"/>
        <v>0</v>
      </c>
      <c r="AI54" s="74"/>
      <c r="AJ54" s="137">
        <f t="shared" ca="1" si="15"/>
        <v>0</v>
      </c>
    </row>
    <row r="55" spans="1:36" ht="15" customHeight="1" x14ac:dyDescent="0.2">
      <c r="A55" s="84" t="s">
        <v>227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C</v>
      </c>
      <c r="D55" s="19">
        <f t="shared" ca="1" si="0"/>
        <v>118</v>
      </c>
      <c r="E55" s="20">
        <f t="shared" si="8"/>
        <v>0</v>
      </c>
      <c r="F55" s="73"/>
      <c r="G55" s="74">
        <f t="shared" ca="1" si="16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111">
        <f t="shared" ca="1" si="10"/>
        <v>0</v>
      </c>
      <c r="N55" s="73"/>
      <c r="O55" s="74">
        <f t="shared" ca="1" si="11"/>
        <v>0</v>
      </c>
      <c r="P55" s="73"/>
      <c r="Q55" s="111">
        <f t="shared" ca="1" si="2"/>
        <v>0</v>
      </c>
      <c r="R55" s="73"/>
      <c r="S55" s="111">
        <f t="shared" ca="1" si="3"/>
        <v>0</v>
      </c>
      <c r="T55" s="99"/>
      <c r="U55" s="74">
        <f t="shared" ca="1" si="2"/>
        <v>0</v>
      </c>
      <c r="V55" s="73"/>
      <c r="W55" s="111">
        <f t="shared" ca="1" si="12"/>
        <v>0</v>
      </c>
      <c r="X55" s="73"/>
      <c r="Y55" s="111">
        <f t="shared" ca="1" si="13"/>
        <v>0</v>
      </c>
      <c r="Z55" s="73"/>
      <c r="AA55" s="74">
        <v>0</v>
      </c>
      <c r="AB55" s="73"/>
      <c r="AC55" s="74">
        <f t="shared" ca="1" si="19"/>
        <v>0</v>
      </c>
      <c r="AD55" s="73"/>
      <c r="AE55" s="74">
        <f t="shared" ca="1" si="6"/>
        <v>0</v>
      </c>
      <c r="AF55" s="73"/>
      <c r="AG55" s="74">
        <f t="shared" ca="1" si="14"/>
        <v>0</v>
      </c>
      <c r="AH55" s="82">
        <f t="shared" ca="1" si="7"/>
        <v>0</v>
      </c>
      <c r="AI55" s="74"/>
      <c r="AJ55" s="137">
        <f t="shared" ca="1" si="15"/>
        <v>0</v>
      </c>
    </row>
    <row r="56" spans="1:36" ht="15" customHeight="1" x14ac:dyDescent="0.2">
      <c r="A56" s="84" t="s">
        <v>238</v>
      </c>
      <c r="B56" t="s">
        <v>65</v>
      </c>
      <c r="C56" s="4" t="str">
        <f ca="1">IF($A56="","",INDEX(INDIRECT("'MA-Liste'!"&amp;$C$11),MATCH($A56,'MA-Liste'!$M:$M,FALSE)))</f>
        <v>G</v>
      </c>
      <c r="D56" s="19">
        <f t="shared" ca="1" si="0"/>
        <v>35</v>
      </c>
      <c r="E56" s="20">
        <f t="shared" si="8"/>
        <v>0</v>
      </c>
      <c r="F56" s="73"/>
      <c r="G56" s="74">
        <f t="shared" ca="1" si="16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111">
        <f t="shared" ca="1" si="10"/>
        <v>0</v>
      </c>
      <c r="N56" s="73"/>
      <c r="O56" s="74">
        <f t="shared" ca="1" si="11"/>
        <v>0</v>
      </c>
      <c r="P56" s="73"/>
      <c r="Q56" s="111">
        <f t="shared" ca="1" si="2"/>
        <v>0</v>
      </c>
      <c r="R56" s="73"/>
      <c r="S56" s="111">
        <f t="shared" ca="1" si="3"/>
        <v>0</v>
      </c>
      <c r="T56" s="99"/>
      <c r="U56" s="74">
        <f t="shared" ca="1" si="2"/>
        <v>0</v>
      </c>
      <c r="V56" s="73"/>
      <c r="W56" s="111">
        <f t="shared" ca="1" si="12"/>
        <v>0</v>
      </c>
      <c r="X56" s="73"/>
      <c r="Y56" s="111">
        <f t="shared" ca="1" si="13"/>
        <v>0</v>
      </c>
      <c r="Z56" s="73"/>
      <c r="AA56" s="74">
        <v>0</v>
      </c>
      <c r="AB56" s="73"/>
      <c r="AC56" s="74">
        <f t="shared" ca="1" si="19"/>
        <v>0</v>
      </c>
      <c r="AD56" s="73"/>
      <c r="AE56" s="74">
        <f t="shared" ca="1" si="6"/>
        <v>0</v>
      </c>
      <c r="AF56" s="73"/>
      <c r="AG56" s="74">
        <f t="shared" ca="1" si="14"/>
        <v>0</v>
      </c>
      <c r="AH56" s="82">
        <f t="shared" ca="1" si="7"/>
        <v>0</v>
      </c>
      <c r="AI56" s="74"/>
      <c r="AJ56" s="137">
        <f t="shared" ca="1" si="15"/>
        <v>0</v>
      </c>
    </row>
    <row r="57" spans="1:36" ht="15" customHeight="1" x14ac:dyDescent="0.2">
      <c r="A57" s="84" t="s">
        <v>229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8"/>
        <v>0</v>
      </c>
      <c r="F57" s="73"/>
      <c r="G57" s="74">
        <f t="shared" ca="1" si="16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111">
        <f t="shared" ca="1" si="10"/>
        <v>0</v>
      </c>
      <c r="N57" s="73"/>
      <c r="O57" s="74">
        <f t="shared" ca="1" si="11"/>
        <v>0</v>
      </c>
      <c r="P57" s="73"/>
      <c r="Q57" s="111">
        <f t="shared" ca="1" si="2"/>
        <v>0</v>
      </c>
      <c r="R57" s="73"/>
      <c r="S57" s="111">
        <f t="shared" ca="1" si="3"/>
        <v>0</v>
      </c>
      <c r="T57" s="99"/>
      <c r="U57" s="74">
        <f t="shared" ca="1" si="2"/>
        <v>0</v>
      </c>
      <c r="V57" s="73"/>
      <c r="W57" s="111">
        <f t="shared" ca="1" si="12"/>
        <v>0</v>
      </c>
      <c r="X57" s="73"/>
      <c r="Y57" s="111">
        <f t="shared" ca="1" si="13"/>
        <v>0</v>
      </c>
      <c r="Z57" s="73"/>
      <c r="AA57" s="74">
        <v>0</v>
      </c>
      <c r="AB57" s="73"/>
      <c r="AC57" s="74">
        <f t="shared" ca="1" si="19"/>
        <v>0</v>
      </c>
      <c r="AD57" s="73"/>
      <c r="AE57" s="74">
        <f t="shared" ca="1" si="6"/>
        <v>0</v>
      </c>
      <c r="AF57" s="73"/>
      <c r="AG57" s="74">
        <f t="shared" ca="1" si="14"/>
        <v>0</v>
      </c>
      <c r="AH57" s="82">
        <f t="shared" ca="1" si="7"/>
        <v>0</v>
      </c>
      <c r="AI57" s="74"/>
      <c r="AJ57" s="137">
        <f t="shared" ca="1" si="15"/>
        <v>0</v>
      </c>
    </row>
    <row r="58" spans="1:36" ht="15" customHeight="1" x14ac:dyDescent="0.2">
      <c r="A58" s="84" t="s">
        <v>234</v>
      </c>
      <c r="B58" t="s">
        <v>65</v>
      </c>
      <c r="C58" s="4" t="s">
        <v>7</v>
      </c>
      <c r="D58" s="19">
        <f t="shared" si="0"/>
        <v>75</v>
      </c>
      <c r="E58" s="20">
        <f t="shared" si="8"/>
        <v>0</v>
      </c>
      <c r="F58" s="73"/>
      <c r="G58" s="74">
        <f t="shared" si="16"/>
        <v>0</v>
      </c>
      <c r="H58" s="73"/>
      <c r="I58" s="74">
        <f t="shared" si="1"/>
        <v>0</v>
      </c>
      <c r="J58" s="73"/>
      <c r="K58" s="111">
        <f t="shared" si="9"/>
        <v>0</v>
      </c>
      <c r="L58" s="73"/>
      <c r="M58" s="111">
        <f t="shared" si="10"/>
        <v>0</v>
      </c>
      <c r="N58" s="73"/>
      <c r="O58" s="74">
        <f t="shared" si="11"/>
        <v>0</v>
      </c>
      <c r="P58" s="73"/>
      <c r="Q58" s="111">
        <f t="shared" si="2"/>
        <v>0</v>
      </c>
      <c r="R58" s="73"/>
      <c r="S58" s="111">
        <f t="shared" si="3"/>
        <v>0</v>
      </c>
      <c r="T58" s="99"/>
      <c r="U58" s="74">
        <f t="shared" si="2"/>
        <v>0</v>
      </c>
      <c r="V58" s="73"/>
      <c r="W58" s="111">
        <f t="shared" si="12"/>
        <v>0</v>
      </c>
      <c r="X58" s="73"/>
      <c r="Y58" s="111">
        <f t="shared" si="13"/>
        <v>0</v>
      </c>
      <c r="Z58" s="73"/>
      <c r="AA58" s="74">
        <v>0</v>
      </c>
      <c r="AB58" s="73"/>
      <c r="AC58" s="74">
        <f t="shared" si="19"/>
        <v>0</v>
      </c>
      <c r="AD58" s="73"/>
      <c r="AE58" s="74">
        <f t="shared" si="6"/>
        <v>0</v>
      </c>
      <c r="AF58" s="73"/>
      <c r="AG58" s="74">
        <f t="shared" si="14"/>
        <v>0</v>
      </c>
      <c r="AH58" s="82">
        <f t="shared" si="7"/>
        <v>0</v>
      </c>
      <c r="AI58" s="74"/>
      <c r="AJ58" s="137">
        <f t="shared" si="15"/>
        <v>0</v>
      </c>
    </row>
    <row r="59" spans="1:36" ht="15" customHeight="1" x14ac:dyDescent="0.2">
      <c r="A59" s="84" t="s">
        <v>235</v>
      </c>
      <c r="B59" t="s">
        <v>65</v>
      </c>
      <c r="C59" s="4" t="s">
        <v>9</v>
      </c>
      <c r="D59" s="19">
        <f t="shared" si="0"/>
        <v>35</v>
      </c>
      <c r="E59" s="20">
        <f t="shared" si="8"/>
        <v>0</v>
      </c>
      <c r="F59" s="73"/>
      <c r="G59" s="74">
        <f t="shared" si="16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111">
        <f t="shared" si="10"/>
        <v>0</v>
      </c>
      <c r="N59" s="73"/>
      <c r="O59" s="74">
        <f t="shared" si="11"/>
        <v>0</v>
      </c>
      <c r="P59" s="73"/>
      <c r="Q59" s="111">
        <f t="shared" si="2"/>
        <v>0</v>
      </c>
      <c r="R59" s="73"/>
      <c r="S59" s="111">
        <f t="shared" si="3"/>
        <v>0</v>
      </c>
      <c r="T59" s="99"/>
      <c r="U59" s="74">
        <f t="shared" si="2"/>
        <v>0</v>
      </c>
      <c r="V59" s="73"/>
      <c r="W59" s="111">
        <f t="shared" si="12"/>
        <v>0</v>
      </c>
      <c r="X59" s="73"/>
      <c r="Y59" s="111">
        <f t="shared" si="13"/>
        <v>0</v>
      </c>
      <c r="Z59" s="73"/>
      <c r="AA59" s="74">
        <v>0</v>
      </c>
      <c r="AB59" s="73"/>
      <c r="AC59" s="74">
        <f t="shared" si="19"/>
        <v>0</v>
      </c>
      <c r="AD59" s="73"/>
      <c r="AE59" s="74">
        <f t="shared" si="6"/>
        <v>0</v>
      </c>
      <c r="AF59" s="73"/>
      <c r="AG59" s="74">
        <f t="shared" si="14"/>
        <v>0</v>
      </c>
      <c r="AH59" s="82">
        <f t="shared" si="7"/>
        <v>0</v>
      </c>
      <c r="AI59" s="74"/>
      <c r="AJ59" s="137">
        <f t="shared" si="15"/>
        <v>0</v>
      </c>
    </row>
    <row r="60" spans="1:36" ht="15" customHeight="1" x14ac:dyDescent="0.2">
      <c r="A60" s="84" t="s">
        <v>230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8"/>
        <v>0</v>
      </c>
      <c r="F60" s="73"/>
      <c r="G60" s="74">
        <f t="shared" ca="1" si="16"/>
        <v>0</v>
      </c>
      <c r="H60" s="73"/>
      <c r="I60" s="74">
        <f t="shared" ca="1" si="1"/>
        <v>0</v>
      </c>
      <c r="J60" s="73"/>
      <c r="K60" s="111">
        <f t="shared" ca="1" si="9"/>
        <v>0</v>
      </c>
      <c r="L60" s="73"/>
      <c r="M60" s="111">
        <f t="shared" ca="1" si="10"/>
        <v>0</v>
      </c>
      <c r="N60" s="73"/>
      <c r="O60" s="74">
        <f t="shared" ca="1" si="11"/>
        <v>0</v>
      </c>
      <c r="P60" s="73"/>
      <c r="Q60" s="111">
        <f t="shared" ca="1" si="2"/>
        <v>0</v>
      </c>
      <c r="R60" s="73"/>
      <c r="S60" s="111">
        <f t="shared" ca="1" si="3"/>
        <v>0</v>
      </c>
      <c r="T60" s="99"/>
      <c r="U60" s="74">
        <f t="shared" ca="1" si="2"/>
        <v>0</v>
      </c>
      <c r="V60" s="73"/>
      <c r="W60" s="111">
        <f t="shared" ca="1" si="12"/>
        <v>0</v>
      </c>
      <c r="X60" s="73"/>
      <c r="Y60" s="111">
        <f t="shared" ca="1" si="13"/>
        <v>0</v>
      </c>
      <c r="Z60" s="73"/>
      <c r="AA60" s="74">
        <v>0</v>
      </c>
      <c r="AB60" s="73"/>
      <c r="AC60" s="74">
        <f t="shared" ca="1" si="19"/>
        <v>0</v>
      </c>
      <c r="AD60" s="73"/>
      <c r="AE60" s="74">
        <f t="shared" ca="1" si="6"/>
        <v>0</v>
      </c>
      <c r="AF60" s="73"/>
      <c r="AG60" s="74">
        <f t="shared" ca="1" si="14"/>
        <v>0</v>
      </c>
      <c r="AH60" s="82">
        <f t="shared" ca="1" si="7"/>
        <v>0</v>
      </c>
      <c r="AI60" s="74"/>
      <c r="AJ60" s="137">
        <f t="shared" ca="1" si="15"/>
        <v>0</v>
      </c>
    </row>
    <row r="61" spans="1:36" ht="15" customHeight="1" x14ac:dyDescent="0.2">
      <c r="A61" s="84" t="s">
        <v>243</v>
      </c>
      <c r="B61" t="s">
        <v>65</v>
      </c>
      <c r="C61" s="4" t="s">
        <v>6</v>
      </c>
      <c r="D61" s="19">
        <v>100</v>
      </c>
      <c r="E61" s="20">
        <f t="shared" si="8"/>
        <v>0</v>
      </c>
      <c r="F61" s="73"/>
      <c r="G61" s="74">
        <f t="shared" si="16"/>
        <v>0</v>
      </c>
      <c r="H61" s="73"/>
      <c r="I61" s="74">
        <f t="shared" si="1"/>
        <v>0</v>
      </c>
      <c r="J61" s="73"/>
      <c r="K61" s="111">
        <f t="shared" si="9"/>
        <v>0</v>
      </c>
      <c r="L61" s="73"/>
      <c r="M61" s="111">
        <f t="shared" si="10"/>
        <v>0</v>
      </c>
      <c r="N61" s="73"/>
      <c r="O61" s="74">
        <f t="shared" si="11"/>
        <v>0</v>
      </c>
      <c r="P61" s="73"/>
      <c r="Q61" s="111">
        <f t="shared" si="2"/>
        <v>0</v>
      </c>
      <c r="R61" s="73"/>
      <c r="S61" s="111">
        <f t="shared" si="3"/>
        <v>0</v>
      </c>
      <c r="T61" s="99"/>
      <c r="U61" s="74">
        <f t="shared" si="2"/>
        <v>0</v>
      </c>
      <c r="V61" s="73"/>
      <c r="W61" s="111">
        <f t="shared" si="12"/>
        <v>0</v>
      </c>
      <c r="X61" s="73"/>
      <c r="Y61" s="111">
        <f t="shared" si="13"/>
        <v>0</v>
      </c>
      <c r="Z61" s="73"/>
      <c r="AA61" s="74">
        <v>0</v>
      </c>
      <c r="AB61" s="73"/>
      <c r="AC61" s="74">
        <f t="shared" si="19"/>
        <v>0</v>
      </c>
      <c r="AD61" s="73"/>
      <c r="AE61" s="74">
        <f t="shared" si="6"/>
        <v>0</v>
      </c>
      <c r="AF61" s="73"/>
      <c r="AG61" s="74">
        <f t="shared" si="14"/>
        <v>0</v>
      </c>
      <c r="AH61" s="82">
        <f t="shared" si="7"/>
        <v>0</v>
      </c>
      <c r="AI61" s="74"/>
      <c r="AJ61" s="137">
        <f t="shared" si="15"/>
        <v>0</v>
      </c>
    </row>
    <row r="62" spans="1:36" ht="15" customHeight="1" x14ac:dyDescent="0.2">
      <c r="A62" s="84" t="s">
        <v>244</v>
      </c>
      <c r="B62" t="s">
        <v>65</v>
      </c>
      <c r="C62" s="4" t="s">
        <v>6</v>
      </c>
      <c r="D62" s="19">
        <v>100</v>
      </c>
      <c r="E62" s="20">
        <f t="shared" si="8"/>
        <v>0</v>
      </c>
      <c r="F62" s="73"/>
      <c r="G62" s="74">
        <f t="shared" si="16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111">
        <f t="shared" si="10"/>
        <v>0</v>
      </c>
      <c r="N62" s="73"/>
      <c r="O62" s="74">
        <f t="shared" si="11"/>
        <v>0</v>
      </c>
      <c r="P62" s="73"/>
      <c r="Q62" s="111">
        <f t="shared" si="2"/>
        <v>0</v>
      </c>
      <c r="R62" s="73"/>
      <c r="S62" s="111">
        <f t="shared" si="3"/>
        <v>0</v>
      </c>
      <c r="T62" s="99"/>
      <c r="U62" s="74">
        <f t="shared" si="2"/>
        <v>0</v>
      </c>
      <c r="V62" s="73"/>
      <c r="W62" s="111">
        <f t="shared" si="12"/>
        <v>0</v>
      </c>
      <c r="X62" s="73"/>
      <c r="Y62" s="111">
        <f t="shared" si="13"/>
        <v>0</v>
      </c>
      <c r="Z62" s="73"/>
      <c r="AA62" s="74">
        <v>0</v>
      </c>
      <c r="AB62" s="73"/>
      <c r="AC62" s="74">
        <f t="shared" si="19"/>
        <v>0</v>
      </c>
      <c r="AD62" s="73"/>
      <c r="AE62" s="74">
        <f t="shared" si="6"/>
        <v>0</v>
      </c>
      <c r="AF62" s="73"/>
      <c r="AG62" s="74">
        <f t="shared" si="14"/>
        <v>0</v>
      </c>
      <c r="AH62" s="82">
        <f t="shared" si="7"/>
        <v>0</v>
      </c>
      <c r="AI62" s="74"/>
      <c r="AJ62" s="137">
        <f t="shared" si="15"/>
        <v>0</v>
      </c>
    </row>
    <row r="63" spans="1:36" ht="15" customHeight="1" x14ac:dyDescent="0.2">
      <c r="A63" s="84" t="s">
        <v>249</v>
      </c>
      <c r="B63" t="s">
        <v>250</v>
      </c>
      <c r="C63" s="4" t="s">
        <v>9</v>
      </c>
      <c r="D63" s="19">
        <v>35</v>
      </c>
      <c r="E63" s="20">
        <f t="shared" si="8"/>
        <v>0</v>
      </c>
      <c r="F63" s="73"/>
      <c r="G63" s="74">
        <f t="shared" si="16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111">
        <f t="shared" si="10"/>
        <v>0</v>
      </c>
      <c r="N63" s="73"/>
      <c r="O63" s="74">
        <f t="shared" si="11"/>
        <v>0</v>
      </c>
      <c r="P63" s="73"/>
      <c r="Q63" s="111">
        <f t="shared" si="2"/>
        <v>0</v>
      </c>
      <c r="R63" s="73"/>
      <c r="S63" s="111">
        <f t="shared" si="3"/>
        <v>0</v>
      </c>
      <c r="T63" s="99"/>
      <c r="U63" s="74">
        <f t="shared" si="2"/>
        <v>0</v>
      </c>
      <c r="V63" s="73"/>
      <c r="W63" s="111">
        <f t="shared" si="12"/>
        <v>0</v>
      </c>
      <c r="X63" s="73"/>
      <c r="Y63" s="111">
        <f t="shared" si="13"/>
        <v>0</v>
      </c>
      <c r="Z63" s="73"/>
      <c r="AA63" s="74">
        <v>0</v>
      </c>
      <c r="AB63" s="73"/>
      <c r="AC63" s="74">
        <f t="shared" si="19"/>
        <v>0</v>
      </c>
      <c r="AD63" s="73"/>
      <c r="AE63" s="74">
        <f t="shared" si="6"/>
        <v>0</v>
      </c>
      <c r="AF63" s="73"/>
      <c r="AG63" s="74">
        <f t="shared" si="14"/>
        <v>0</v>
      </c>
      <c r="AH63" s="82">
        <f t="shared" si="7"/>
        <v>0</v>
      </c>
      <c r="AI63" s="74"/>
      <c r="AJ63" s="137">
        <f t="shared" si="15"/>
        <v>0</v>
      </c>
    </row>
    <row r="64" spans="1:36" ht="15" customHeight="1" x14ac:dyDescent="0.2">
      <c r="A64" s="84" t="s">
        <v>246</v>
      </c>
      <c r="B64" t="s">
        <v>65</v>
      </c>
      <c r="C64" s="4" t="s">
        <v>4</v>
      </c>
      <c r="D64" s="19">
        <v>140</v>
      </c>
      <c r="E64" s="20">
        <f t="shared" si="8"/>
        <v>0</v>
      </c>
      <c r="F64" s="73"/>
      <c r="G64" s="74">
        <f t="shared" si="16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111">
        <f t="shared" si="10"/>
        <v>0</v>
      </c>
      <c r="N64" s="73"/>
      <c r="O64" s="74">
        <f t="shared" si="11"/>
        <v>0</v>
      </c>
      <c r="P64" s="73"/>
      <c r="Q64" s="111">
        <f t="shared" si="2"/>
        <v>0</v>
      </c>
      <c r="R64" s="73"/>
      <c r="S64" s="111">
        <f t="shared" si="3"/>
        <v>0</v>
      </c>
      <c r="T64" s="99"/>
      <c r="U64" s="74">
        <f t="shared" si="2"/>
        <v>0</v>
      </c>
      <c r="V64" s="73"/>
      <c r="W64" s="111">
        <f t="shared" si="12"/>
        <v>0</v>
      </c>
      <c r="X64" s="73"/>
      <c r="Y64" s="111">
        <f t="shared" si="13"/>
        <v>0</v>
      </c>
      <c r="Z64" s="73"/>
      <c r="AA64" s="74">
        <v>0</v>
      </c>
      <c r="AB64" s="73"/>
      <c r="AC64" s="74">
        <f t="shared" si="19"/>
        <v>0</v>
      </c>
      <c r="AD64" s="73"/>
      <c r="AE64" s="74">
        <f t="shared" si="6"/>
        <v>0</v>
      </c>
      <c r="AF64" s="73"/>
      <c r="AG64" s="74">
        <f t="shared" si="14"/>
        <v>0</v>
      </c>
      <c r="AH64" s="82">
        <f t="shared" si="7"/>
        <v>0</v>
      </c>
      <c r="AI64" s="74"/>
      <c r="AJ64" s="137">
        <f t="shared" si="15"/>
        <v>0</v>
      </c>
    </row>
    <row r="65" spans="1:37" ht="15" customHeight="1" x14ac:dyDescent="0.2">
      <c r="A65" s="84" t="s">
        <v>228</v>
      </c>
      <c r="B65" t="str">
        <f>IF($A65="","",INDEX('MA-Liste'!$D:$D,MATCH($A65,'MA-Liste'!$M:$M,FALSE)))</f>
        <v>AeBo</v>
      </c>
      <c r="C65" s="4" t="str">
        <f ca="1">IF($A65="","",INDEX(INDIRECT("'MA-Liste'!"&amp;$C$11),MATCH($A65,'MA-Liste'!$M:$M,FALSE)))</f>
        <v>D</v>
      </c>
      <c r="D65" s="19">
        <f t="shared" ca="1" si="0"/>
        <v>100</v>
      </c>
      <c r="E65" s="20">
        <f t="shared" si="8"/>
        <v>0</v>
      </c>
      <c r="F65" s="73"/>
      <c r="G65" s="74">
        <f t="shared" ca="1" si="16"/>
        <v>0</v>
      </c>
      <c r="H65" s="73"/>
      <c r="I65" s="74">
        <f t="shared" ca="1" si="1"/>
        <v>0</v>
      </c>
      <c r="J65" s="73"/>
      <c r="K65" s="111">
        <f t="shared" ca="1" si="9"/>
        <v>0</v>
      </c>
      <c r="L65" s="73"/>
      <c r="M65" s="111">
        <f t="shared" ca="1" si="10"/>
        <v>0</v>
      </c>
      <c r="N65" s="73"/>
      <c r="O65" s="74">
        <f t="shared" ca="1" si="11"/>
        <v>0</v>
      </c>
      <c r="P65" s="73"/>
      <c r="Q65" s="111">
        <f t="shared" ca="1" si="2"/>
        <v>0</v>
      </c>
      <c r="R65" s="73"/>
      <c r="S65" s="111">
        <f t="shared" ca="1" si="3"/>
        <v>0</v>
      </c>
      <c r="T65" s="99"/>
      <c r="U65" s="74">
        <f t="shared" ca="1" si="2"/>
        <v>0</v>
      </c>
      <c r="V65" s="73"/>
      <c r="W65" s="111">
        <f t="shared" ca="1" si="12"/>
        <v>0</v>
      </c>
      <c r="X65" s="73"/>
      <c r="Y65" s="111">
        <f t="shared" ca="1" si="13"/>
        <v>0</v>
      </c>
      <c r="Z65" s="73"/>
      <c r="AA65" s="74">
        <v>0</v>
      </c>
      <c r="AB65" s="73"/>
      <c r="AC65" s="74">
        <f t="shared" ca="1" si="19"/>
        <v>0</v>
      </c>
      <c r="AD65" s="73"/>
      <c r="AE65" s="74">
        <f t="shared" ca="1" si="6"/>
        <v>0</v>
      </c>
      <c r="AF65" s="73"/>
      <c r="AG65" s="74">
        <f t="shared" ca="1" si="14"/>
        <v>0</v>
      </c>
      <c r="AH65" s="82">
        <f t="shared" ca="1" si="7"/>
        <v>0</v>
      </c>
      <c r="AI65" s="74"/>
      <c r="AJ65" s="137">
        <f t="shared" ca="1" si="15"/>
        <v>0</v>
      </c>
    </row>
    <row r="66" spans="1:37" ht="15" customHeight="1" x14ac:dyDescent="0.2">
      <c r="A66" s="84" t="s">
        <v>252</v>
      </c>
      <c r="B66" s="14" t="s">
        <v>65</v>
      </c>
      <c r="C66" s="18" t="s">
        <v>8</v>
      </c>
      <c r="D66" s="19">
        <v>60</v>
      </c>
      <c r="E66" s="20">
        <f t="shared" si="8"/>
        <v>14.25</v>
      </c>
      <c r="F66" s="73"/>
      <c r="G66" s="74">
        <f t="shared" si="16"/>
        <v>0</v>
      </c>
      <c r="H66" s="73"/>
      <c r="I66" s="74">
        <f t="shared" si="1"/>
        <v>0</v>
      </c>
      <c r="J66" s="73"/>
      <c r="K66" s="111">
        <f t="shared" si="9"/>
        <v>0</v>
      </c>
      <c r="L66" s="73">
        <v>14.25</v>
      </c>
      <c r="M66" s="111">
        <f t="shared" si="10"/>
        <v>855</v>
      </c>
      <c r="N66" s="73"/>
      <c r="O66" s="74">
        <f t="shared" si="11"/>
        <v>0</v>
      </c>
      <c r="P66" s="73"/>
      <c r="Q66" s="111">
        <f t="shared" si="2"/>
        <v>0</v>
      </c>
      <c r="R66" s="73"/>
      <c r="S66" s="111">
        <f t="shared" si="3"/>
        <v>0</v>
      </c>
      <c r="T66" s="99"/>
      <c r="U66" s="74">
        <f t="shared" si="2"/>
        <v>0</v>
      </c>
      <c r="V66" s="73"/>
      <c r="W66" s="111">
        <f t="shared" si="12"/>
        <v>0</v>
      </c>
      <c r="X66" s="73"/>
      <c r="Y66" s="111">
        <f t="shared" si="13"/>
        <v>0</v>
      </c>
      <c r="Z66" s="73"/>
      <c r="AA66" s="74">
        <v>0</v>
      </c>
      <c r="AB66" s="73"/>
      <c r="AC66" s="74">
        <f t="shared" si="19"/>
        <v>0</v>
      </c>
      <c r="AD66" s="73"/>
      <c r="AE66" s="74">
        <f t="shared" si="6"/>
        <v>0</v>
      </c>
      <c r="AF66" s="73"/>
      <c r="AG66" s="74">
        <f t="shared" si="14"/>
        <v>0</v>
      </c>
      <c r="AH66" s="82">
        <f t="shared" si="7"/>
        <v>855</v>
      </c>
      <c r="AI66" s="74"/>
      <c r="AJ66" s="137">
        <f t="shared" si="15"/>
        <v>855</v>
      </c>
    </row>
    <row r="67" spans="1:37" ht="15" customHeight="1" x14ac:dyDescent="0.2">
      <c r="A67" s="90" t="s">
        <v>253</v>
      </c>
      <c r="B67" s="14" t="s">
        <v>65</v>
      </c>
      <c r="C67" s="18" t="s">
        <v>6</v>
      </c>
      <c r="D67" s="19">
        <v>100</v>
      </c>
      <c r="E67" s="20">
        <f t="shared" si="8"/>
        <v>0</v>
      </c>
      <c r="F67" s="73"/>
      <c r="G67" s="74">
        <f t="shared" si="16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111">
        <f t="shared" si="10"/>
        <v>0</v>
      </c>
      <c r="N67" s="73"/>
      <c r="O67" s="74">
        <f t="shared" si="11"/>
        <v>0</v>
      </c>
      <c r="P67" s="73"/>
      <c r="Q67" s="111">
        <f t="shared" si="2"/>
        <v>0</v>
      </c>
      <c r="R67" s="73"/>
      <c r="S67" s="111">
        <f t="shared" si="3"/>
        <v>0</v>
      </c>
      <c r="T67" s="99"/>
      <c r="U67" s="74">
        <f t="shared" si="2"/>
        <v>0</v>
      </c>
      <c r="V67" s="73"/>
      <c r="W67" s="111">
        <f t="shared" si="12"/>
        <v>0</v>
      </c>
      <c r="X67" s="73"/>
      <c r="Y67" s="111">
        <f t="shared" si="13"/>
        <v>0</v>
      </c>
      <c r="Z67" s="73"/>
      <c r="AA67" s="74">
        <v>0</v>
      </c>
      <c r="AB67" s="73"/>
      <c r="AC67" s="74">
        <f t="shared" si="19"/>
        <v>0</v>
      </c>
      <c r="AD67" s="73"/>
      <c r="AE67" s="74">
        <f t="shared" si="6"/>
        <v>0</v>
      </c>
      <c r="AF67" s="73"/>
      <c r="AG67" s="74">
        <f t="shared" si="14"/>
        <v>0</v>
      </c>
      <c r="AH67" s="82">
        <f t="shared" si="7"/>
        <v>0</v>
      </c>
      <c r="AI67" s="74"/>
      <c r="AJ67" s="137">
        <f t="shared" si="15"/>
        <v>0</v>
      </c>
    </row>
    <row r="68" spans="1:37" ht="15" customHeight="1" x14ac:dyDescent="0.2">
      <c r="A68" s="90" t="s">
        <v>254</v>
      </c>
      <c r="B68" s="14" t="s">
        <v>65</v>
      </c>
      <c r="C68" s="18" t="s">
        <v>8</v>
      </c>
      <c r="D68" s="19">
        <v>60</v>
      </c>
      <c r="E68" s="20">
        <f t="shared" si="8"/>
        <v>0</v>
      </c>
      <c r="F68" s="73"/>
      <c r="G68" s="74">
        <f t="shared" si="16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111">
        <f t="shared" si="10"/>
        <v>0</v>
      </c>
      <c r="N68" s="73"/>
      <c r="O68" s="74">
        <f t="shared" si="11"/>
        <v>0</v>
      </c>
      <c r="P68" s="73"/>
      <c r="Q68" s="111">
        <f t="shared" si="2"/>
        <v>0</v>
      </c>
      <c r="R68" s="73"/>
      <c r="S68" s="111">
        <f t="shared" si="3"/>
        <v>0</v>
      </c>
      <c r="T68" s="99"/>
      <c r="U68" s="74">
        <f t="shared" si="2"/>
        <v>0</v>
      </c>
      <c r="V68" s="73"/>
      <c r="W68" s="111">
        <f t="shared" si="12"/>
        <v>0</v>
      </c>
      <c r="X68" s="73"/>
      <c r="Y68" s="111">
        <f t="shared" si="13"/>
        <v>0</v>
      </c>
      <c r="Z68" s="73"/>
      <c r="AA68" s="74">
        <v>0</v>
      </c>
      <c r="AB68" s="73"/>
      <c r="AC68" s="74">
        <f t="shared" si="19"/>
        <v>0</v>
      </c>
      <c r="AD68" s="73"/>
      <c r="AE68" s="74">
        <f t="shared" si="6"/>
        <v>0</v>
      </c>
      <c r="AF68" s="73"/>
      <c r="AG68" s="74">
        <f t="shared" si="14"/>
        <v>0</v>
      </c>
      <c r="AH68" s="82">
        <f t="shared" si="7"/>
        <v>0</v>
      </c>
      <c r="AI68" s="74"/>
      <c r="AJ68" s="145">
        <f t="shared" si="15"/>
        <v>0</v>
      </c>
    </row>
    <row r="69" spans="1:37" ht="15" customHeight="1" x14ac:dyDescent="0.2">
      <c r="A69" s="90" t="s">
        <v>255</v>
      </c>
      <c r="B69" s="14" t="s">
        <v>65</v>
      </c>
      <c r="C69" s="18" t="s">
        <v>5</v>
      </c>
      <c r="D69" s="19">
        <v>118</v>
      </c>
      <c r="E69" s="20">
        <f t="shared" si="8"/>
        <v>0</v>
      </c>
      <c r="F69" s="73"/>
      <c r="G69" s="74">
        <f t="shared" si="16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111">
        <f t="shared" si="10"/>
        <v>0</v>
      </c>
      <c r="N69" s="73"/>
      <c r="O69" s="74">
        <f t="shared" si="11"/>
        <v>0</v>
      </c>
      <c r="P69" s="73"/>
      <c r="Q69" s="111">
        <f t="shared" si="2"/>
        <v>0</v>
      </c>
      <c r="R69" s="73"/>
      <c r="S69" s="111">
        <f t="shared" si="3"/>
        <v>0</v>
      </c>
      <c r="T69" s="99"/>
      <c r="U69" s="74">
        <f t="shared" si="2"/>
        <v>0</v>
      </c>
      <c r="V69" s="73"/>
      <c r="W69" s="111">
        <f t="shared" si="12"/>
        <v>0</v>
      </c>
      <c r="X69" s="73"/>
      <c r="Y69" s="111">
        <f t="shared" si="13"/>
        <v>0</v>
      </c>
      <c r="Z69" s="73"/>
      <c r="AA69" s="74">
        <v>0</v>
      </c>
      <c r="AB69" s="73"/>
      <c r="AC69" s="74">
        <f t="shared" si="19"/>
        <v>0</v>
      </c>
      <c r="AD69" s="73"/>
      <c r="AE69" s="74">
        <f t="shared" si="6"/>
        <v>0</v>
      </c>
      <c r="AF69" s="73"/>
      <c r="AG69" s="74">
        <f t="shared" si="14"/>
        <v>0</v>
      </c>
      <c r="AH69" s="82">
        <f t="shared" si="7"/>
        <v>0</v>
      </c>
      <c r="AI69" s="74"/>
      <c r="AJ69" s="145">
        <f t="shared" si="15"/>
        <v>0</v>
      </c>
    </row>
    <row r="70" spans="1:37" ht="15" customHeight="1" x14ac:dyDescent="0.2">
      <c r="A70" s="90" t="s">
        <v>256</v>
      </c>
      <c r="B70" s="14" t="s">
        <v>65</v>
      </c>
      <c r="C70" s="18" t="s">
        <v>5</v>
      </c>
      <c r="D70" s="19">
        <v>118</v>
      </c>
      <c r="E70" s="20">
        <f t="shared" si="8"/>
        <v>4</v>
      </c>
      <c r="F70" s="73"/>
      <c r="G70" s="74">
        <f t="shared" si="16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111">
        <f t="shared" si="10"/>
        <v>0</v>
      </c>
      <c r="N70" s="73"/>
      <c r="O70" s="74">
        <f t="shared" si="11"/>
        <v>0</v>
      </c>
      <c r="P70" s="73"/>
      <c r="Q70" s="111">
        <f t="shared" si="2"/>
        <v>0</v>
      </c>
      <c r="R70" s="73"/>
      <c r="S70" s="111">
        <f t="shared" si="3"/>
        <v>0</v>
      </c>
      <c r="T70" s="99"/>
      <c r="U70" s="74">
        <f t="shared" si="2"/>
        <v>0</v>
      </c>
      <c r="V70" s="73"/>
      <c r="W70" s="111">
        <f t="shared" si="12"/>
        <v>0</v>
      </c>
      <c r="X70" s="73">
        <v>4</v>
      </c>
      <c r="Y70" s="111">
        <f t="shared" si="13"/>
        <v>472</v>
      </c>
      <c r="Z70" s="73"/>
      <c r="AA70" s="74">
        <v>0</v>
      </c>
      <c r="AB70" s="73"/>
      <c r="AC70" s="74">
        <f t="shared" si="19"/>
        <v>0</v>
      </c>
      <c r="AD70" s="73"/>
      <c r="AE70" s="74">
        <f t="shared" si="6"/>
        <v>0</v>
      </c>
      <c r="AF70" s="73"/>
      <c r="AG70" s="74">
        <f t="shared" si="14"/>
        <v>0</v>
      </c>
      <c r="AH70" s="82">
        <f t="shared" si="7"/>
        <v>472</v>
      </c>
      <c r="AI70" s="74"/>
      <c r="AJ70" s="145">
        <f t="shared" si="15"/>
        <v>472</v>
      </c>
    </row>
    <row r="71" spans="1:37" ht="15" customHeight="1" x14ac:dyDescent="0.2">
      <c r="A71" s="90" t="s">
        <v>257</v>
      </c>
      <c r="B71" s="14" t="s">
        <v>65</v>
      </c>
      <c r="C71" s="18" t="s">
        <v>5</v>
      </c>
      <c r="D71" s="19">
        <v>118</v>
      </c>
      <c r="E71" s="20">
        <f t="shared" si="8"/>
        <v>0</v>
      </c>
      <c r="F71" s="73"/>
      <c r="G71" s="74">
        <f t="shared" si="16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111">
        <f t="shared" si="10"/>
        <v>0</v>
      </c>
      <c r="N71" s="73"/>
      <c r="O71" s="74">
        <f t="shared" si="11"/>
        <v>0</v>
      </c>
      <c r="P71" s="73"/>
      <c r="Q71" s="111">
        <f t="shared" si="2"/>
        <v>0</v>
      </c>
      <c r="R71" s="73"/>
      <c r="S71" s="111">
        <f t="shared" si="3"/>
        <v>0</v>
      </c>
      <c r="T71" s="99"/>
      <c r="U71" s="74">
        <f t="shared" si="2"/>
        <v>0</v>
      </c>
      <c r="V71" s="73"/>
      <c r="W71" s="111">
        <f t="shared" si="12"/>
        <v>0</v>
      </c>
      <c r="X71" s="73"/>
      <c r="Y71" s="111">
        <f t="shared" si="13"/>
        <v>0</v>
      </c>
      <c r="Z71" s="73"/>
      <c r="AA71" s="74">
        <v>0</v>
      </c>
      <c r="AB71" s="73"/>
      <c r="AC71" s="74">
        <f t="shared" si="19"/>
        <v>0</v>
      </c>
      <c r="AD71" s="73"/>
      <c r="AE71" s="74">
        <f t="shared" si="6"/>
        <v>0</v>
      </c>
      <c r="AF71" s="73"/>
      <c r="AG71" s="74">
        <f t="shared" si="14"/>
        <v>0</v>
      </c>
      <c r="AH71" s="82">
        <f t="shared" si="7"/>
        <v>0</v>
      </c>
      <c r="AI71" s="74"/>
      <c r="AJ71" s="145">
        <f t="shared" si="15"/>
        <v>0</v>
      </c>
    </row>
    <row r="72" spans="1:37" ht="15" customHeight="1" x14ac:dyDescent="0.2">
      <c r="A72" s="90" t="s">
        <v>264</v>
      </c>
      <c r="B72" s="14" t="s">
        <v>65</v>
      </c>
      <c r="C72" s="18" t="s">
        <v>6</v>
      </c>
      <c r="D72" s="19">
        <v>100</v>
      </c>
      <c r="E72" s="20">
        <f t="shared" si="8"/>
        <v>0</v>
      </c>
      <c r="F72" s="73"/>
      <c r="G72" s="74">
        <f t="shared" si="16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111">
        <f t="shared" si="10"/>
        <v>0</v>
      </c>
      <c r="N72" s="73"/>
      <c r="O72" s="74">
        <f t="shared" si="11"/>
        <v>0</v>
      </c>
      <c r="P72" s="73"/>
      <c r="Q72" s="111">
        <f t="shared" si="2"/>
        <v>0</v>
      </c>
      <c r="R72" s="73"/>
      <c r="S72" s="111">
        <f t="shared" si="3"/>
        <v>0</v>
      </c>
      <c r="T72" s="99"/>
      <c r="U72" s="74">
        <f t="shared" si="2"/>
        <v>0</v>
      </c>
      <c r="V72" s="73"/>
      <c r="W72" s="111">
        <f t="shared" si="12"/>
        <v>0</v>
      </c>
      <c r="X72" s="73"/>
      <c r="Y72" s="111">
        <f t="shared" si="13"/>
        <v>0</v>
      </c>
      <c r="Z72" s="73"/>
      <c r="AA72" s="74">
        <v>0</v>
      </c>
      <c r="AB72" s="73"/>
      <c r="AC72" s="74">
        <f t="shared" si="19"/>
        <v>0</v>
      </c>
      <c r="AD72" s="73"/>
      <c r="AE72" s="74">
        <f t="shared" si="6"/>
        <v>0</v>
      </c>
      <c r="AF72" s="73"/>
      <c r="AG72" s="74">
        <f t="shared" si="14"/>
        <v>0</v>
      </c>
      <c r="AH72" s="82">
        <f t="shared" si="7"/>
        <v>0</v>
      </c>
      <c r="AI72" s="74"/>
      <c r="AJ72" s="145">
        <f t="shared" si="15"/>
        <v>0</v>
      </c>
    </row>
    <row r="73" spans="1:37" ht="15" customHeight="1" x14ac:dyDescent="0.2">
      <c r="A73" s="90" t="s">
        <v>323</v>
      </c>
      <c r="B73" s="14" t="s">
        <v>65</v>
      </c>
      <c r="C73" s="18" t="s">
        <v>6</v>
      </c>
      <c r="D73" s="19">
        <v>100</v>
      </c>
      <c r="E73" s="20">
        <f t="shared" ref="E73" si="20">SUM(F73++H73+J73+L73+N73+P73+R73+T73+V73+X73+Z73+AB73+AD73+AF73)</f>
        <v>87</v>
      </c>
      <c r="F73" s="73"/>
      <c r="G73" s="74">
        <f>IF(D73="",0,D73*F73)</f>
        <v>0</v>
      </c>
      <c r="H73" s="73"/>
      <c r="I73" s="74">
        <f t="shared" ref="I73" si="21">IF(D73="",0,D73*H73)</f>
        <v>0</v>
      </c>
      <c r="J73" s="73"/>
      <c r="K73" s="111">
        <f t="shared" ref="K73" si="22">IF($D73="",0,$D73*J73)</f>
        <v>0</v>
      </c>
      <c r="L73" s="73"/>
      <c r="M73" s="111">
        <f t="shared" ref="M73" si="23">IF($D73="",0,$D73*L73)</f>
        <v>0</v>
      </c>
      <c r="N73" s="73"/>
      <c r="O73" s="74">
        <f t="shared" ref="O73" si="24">IF($D73="",0,$D73*N73)</f>
        <v>0</v>
      </c>
      <c r="P73" s="73"/>
      <c r="Q73" s="111">
        <f t="shared" ref="Q73" si="25">IF($D73="",0,$D73*P73)</f>
        <v>0</v>
      </c>
      <c r="R73" s="73"/>
      <c r="S73" s="111">
        <f t="shared" ref="S73" si="26">IF($D73="",0,$D73*R73)</f>
        <v>0</v>
      </c>
      <c r="T73" s="99"/>
      <c r="U73" s="74">
        <f t="shared" ref="U73" si="27">IF($D73="",0,$D73*T73)</f>
        <v>0</v>
      </c>
      <c r="V73" s="73"/>
      <c r="W73" s="111">
        <f t="shared" ref="W73" si="28">IF($D73="",0,$D73*V73)</f>
        <v>0</v>
      </c>
      <c r="X73" s="73">
        <v>87</v>
      </c>
      <c r="Y73" s="111">
        <f t="shared" ref="Y73" si="29">IF($D73="",0,$D73*X73)</f>
        <v>8700</v>
      </c>
      <c r="Z73" s="73"/>
      <c r="AA73" s="74">
        <v>0</v>
      </c>
      <c r="AB73" s="73"/>
      <c r="AC73" s="74">
        <f t="shared" ref="AC73" si="30">IF(D73="",0,D73*AB73)</f>
        <v>0</v>
      </c>
      <c r="AD73" s="73"/>
      <c r="AE73" s="74">
        <f t="shared" ref="AE73" si="31">IF(D73="",0,D73*AD73)</f>
        <v>0</v>
      </c>
      <c r="AF73" s="73"/>
      <c r="AG73" s="74">
        <f t="shared" ref="AG73" si="32">IF(D73="",0,D73*AF73)</f>
        <v>0</v>
      </c>
      <c r="AH73" s="82">
        <f t="shared" ref="AH73" si="33">IF(D73="",0,D73*E73)</f>
        <v>8700</v>
      </c>
      <c r="AI73" s="74"/>
      <c r="AJ73" s="145">
        <f t="shared" ref="AJ73" si="34">SUM(AH73+AI73)</f>
        <v>8700</v>
      </c>
    </row>
    <row r="74" spans="1:37" ht="15" customHeight="1" x14ac:dyDescent="0.2">
      <c r="A74" s="90" t="s">
        <v>324</v>
      </c>
      <c r="B74" s="14" t="s">
        <v>65</v>
      </c>
      <c r="C74" s="18" t="s">
        <v>6</v>
      </c>
      <c r="D74" s="19">
        <v>100</v>
      </c>
      <c r="E74" s="20">
        <f t="shared" ref="E74" si="35">SUM(F74++H74+J74+L74+N74+P74+R74+T74+V74+X74+Z74+AB74+AD74+AF74)</f>
        <v>3.75</v>
      </c>
      <c r="F74" s="73"/>
      <c r="G74" s="74">
        <f>IF(D74="",0,D74*F74)</f>
        <v>0</v>
      </c>
      <c r="H74" s="73"/>
      <c r="I74" s="74">
        <f t="shared" ref="I74" si="36">IF(D74="",0,D74*H74)</f>
        <v>0</v>
      </c>
      <c r="J74" s="73"/>
      <c r="K74" s="111">
        <f t="shared" ref="K74" si="37">IF($D74="",0,$D74*J74)</f>
        <v>0</v>
      </c>
      <c r="L74" s="73"/>
      <c r="M74" s="111">
        <f t="shared" ref="M74" si="38">IF($D74="",0,$D74*L74)</f>
        <v>0</v>
      </c>
      <c r="N74" s="73"/>
      <c r="O74" s="74">
        <f t="shared" ref="O74" si="39">IF($D74="",0,$D74*N74)</f>
        <v>0</v>
      </c>
      <c r="P74" s="73"/>
      <c r="Q74" s="111">
        <f t="shared" ref="Q74" si="40">IF($D74="",0,$D74*P74)</f>
        <v>0</v>
      </c>
      <c r="R74" s="73"/>
      <c r="S74" s="111">
        <f t="shared" ref="S74" si="41">IF($D74="",0,$D74*R74)</f>
        <v>0</v>
      </c>
      <c r="T74" s="99"/>
      <c r="U74" s="74">
        <f t="shared" ref="U74" si="42">IF($D74="",0,$D74*T74)</f>
        <v>0</v>
      </c>
      <c r="V74" s="73"/>
      <c r="W74" s="111">
        <f t="shared" ref="W74" si="43">IF($D74="",0,$D74*V74)</f>
        <v>0</v>
      </c>
      <c r="X74" s="73">
        <v>3.75</v>
      </c>
      <c r="Y74" s="111">
        <f t="shared" ref="Y74" si="44">IF($D74="",0,$D74*X74)</f>
        <v>375</v>
      </c>
      <c r="Z74" s="73"/>
      <c r="AA74" s="74">
        <v>0</v>
      </c>
      <c r="AB74" s="73"/>
      <c r="AC74" s="74">
        <f t="shared" ref="AC74" si="45">IF(D74="",0,D74*AB74)</f>
        <v>0</v>
      </c>
      <c r="AD74" s="73"/>
      <c r="AE74" s="74">
        <f t="shared" ref="AE74" si="46">IF(D74="",0,D74*AD74)</f>
        <v>0</v>
      </c>
      <c r="AF74" s="73"/>
      <c r="AG74" s="74">
        <f t="shared" ref="AG74" si="47">IF(D74="",0,D74*AF74)</f>
        <v>0</v>
      </c>
      <c r="AH74" s="82">
        <f t="shared" ref="AH74" si="48">IF(D74="",0,D74*E74)</f>
        <v>375</v>
      </c>
      <c r="AI74" s="74"/>
      <c r="AJ74" s="145">
        <f t="shared" ref="AJ74" si="49">SUM(AH74+AI74)</f>
        <v>375</v>
      </c>
    </row>
    <row r="75" spans="1:37" ht="15" customHeight="1" x14ac:dyDescent="0.2">
      <c r="A75" s="90" t="s">
        <v>260</v>
      </c>
      <c r="B75" s="14" t="s">
        <v>65</v>
      </c>
      <c r="C75" s="18" t="s">
        <v>6</v>
      </c>
      <c r="D75" s="19">
        <v>100</v>
      </c>
      <c r="E75" s="20">
        <f t="shared" si="8"/>
        <v>0</v>
      </c>
      <c r="F75" s="73"/>
      <c r="G75" s="74">
        <f t="shared" si="16"/>
        <v>0</v>
      </c>
      <c r="H75" s="73"/>
      <c r="I75" s="74">
        <f t="shared" si="1"/>
        <v>0</v>
      </c>
      <c r="J75" s="73"/>
      <c r="K75" s="111">
        <f t="shared" si="9"/>
        <v>0</v>
      </c>
      <c r="L75" s="73"/>
      <c r="M75" s="111">
        <f t="shared" si="10"/>
        <v>0</v>
      </c>
      <c r="N75" s="73"/>
      <c r="O75" s="74">
        <f t="shared" si="11"/>
        <v>0</v>
      </c>
      <c r="P75" s="73"/>
      <c r="Q75" s="111">
        <f t="shared" si="2"/>
        <v>0</v>
      </c>
      <c r="R75" s="73"/>
      <c r="S75" s="111">
        <f t="shared" si="3"/>
        <v>0</v>
      </c>
      <c r="T75" s="73"/>
      <c r="U75" s="74">
        <f t="shared" si="2"/>
        <v>0</v>
      </c>
      <c r="V75" s="73"/>
      <c r="W75" s="111">
        <f t="shared" si="12"/>
        <v>0</v>
      </c>
      <c r="X75" s="73"/>
      <c r="Y75" s="111">
        <f t="shared" si="13"/>
        <v>0</v>
      </c>
      <c r="Z75" s="73"/>
      <c r="AA75" s="74">
        <v>0</v>
      </c>
      <c r="AB75" s="73"/>
      <c r="AC75" s="74">
        <f t="shared" si="19"/>
        <v>0</v>
      </c>
      <c r="AD75" s="73"/>
      <c r="AE75" s="74">
        <f t="shared" si="6"/>
        <v>0</v>
      </c>
      <c r="AF75" s="73"/>
      <c r="AG75" s="74">
        <f t="shared" si="14"/>
        <v>0</v>
      </c>
      <c r="AH75" s="82">
        <f t="shared" si="7"/>
        <v>0</v>
      </c>
      <c r="AI75" s="74"/>
      <c r="AJ75" s="145">
        <f t="shared" si="15"/>
        <v>0</v>
      </c>
    </row>
    <row r="76" spans="1:37" ht="15" customHeight="1" x14ac:dyDescent="0.2">
      <c r="A76" s="90" t="s">
        <v>265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8"/>
        <v>0</v>
      </c>
      <c r="F76" s="73"/>
      <c r="G76" s="74">
        <f t="shared" ca="1" si="16"/>
        <v>0</v>
      </c>
      <c r="H76" s="73"/>
      <c r="I76" s="74">
        <f t="shared" ca="1" si="1"/>
        <v>0</v>
      </c>
      <c r="J76" s="73"/>
      <c r="K76" s="111">
        <f t="shared" ca="1" si="9"/>
        <v>0</v>
      </c>
      <c r="L76" s="73"/>
      <c r="M76" s="111">
        <f t="shared" ca="1" si="10"/>
        <v>0</v>
      </c>
      <c r="N76" s="73"/>
      <c r="O76" s="74">
        <f t="shared" ca="1" si="11"/>
        <v>0</v>
      </c>
      <c r="P76" s="73"/>
      <c r="Q76" s="111">
        <f t="shared" ca="1" si="2"/>
        <v>0</v>
      </c>
      <c r="R76" s="73"/>
      <c r="S76" s="111">
        <f t="shared" ca="1" si="3"/>
        <v>0</v>
      </c>
      <c r="T76" s="73"/>
      <c r="U76" s="74">
        <f t="shared" ca="1" si="2"/>
        <v>0</v>
      </c>
      <c r="V76" s="73"/>
      <c r="W76" s="111">
        <f t="shared" ca="1" si="12"/>
        <v>0</v>
      </c>
      <c r="X76" s="73"/>
      <c r="Y76" s="111">
        <f t="shared" ca="1" si="13"/>
        <v>0</v>
      </c>
      <c r="Z76" s="73"/>
      <c r="AA76" s="74">
        <v>0</v>
      </c>
      <c r="AB76" s="73"/>
      <c r="AC76" s="74">
        <f t="shared" ca="1" si="19"/>
        <v>0</v>
      </c>
      <c r="AD76" s="73"/>
      <c r="AE76" s="74">
        <f t="shared" ca="1" si="6"/>
        <v>0</v>
      </c>
      <c r="AF76" s="73"/>
      <c r="AG76" s="74">
        <f t="shared" ca="1" si="14"/>
        <v>0</v>
      </c>
      <c r="AH76" s="82">
        <f t="shared" ca="1" si="7"/>
        <v>0</v>
      </c>
      <c r="AI76" s="74"/>
      <c r="AJ76" s="145">
        <f t="shared" ca="1" si="15"/>
        <v>0</v>
      </c>
    </row>
    <row r="77" spans="1:37" ht="15" customHeight="1" x14ac:dyDescent="0.2">
      <c r="A77" s="90" t="s">
        <v>263</v>
      </c>
      <c r="B77" s="14" t="s">
        <v>65</v>
      </c>
      <c r="C77" s="18" t="s">
        <v>6</v>
      </c>
      <c r="D77" s="19">
        <v>100</v>
      </c>
      <c r="E77" s="20">
        <f t="shared" si="8"/>
        <v>96.25</v>
      </c>
      <c r="F77" s="73"/>
      <c r="G77" s="74">
        <f t="shared" si="16"/>
        <v>0</v>
      </c>
      <c r="H77" s="73"/>
      <c r="I77" s="74">
        <f t="shared" si="1"/>
        <v>0</v>
      </c>
      <c r="J77" s="73"/>
      <c r="K77" s="111">
        <f t="shared" si="9"/>
        <v>0</v>
      </c>
      <c r="L77" s="73"/>
      <c r="M77" s="111">
        <f t="shared" si="10"/>
        <v>0</v>
      </c>
      <c r="N77" s="73"/>
      <c r="O77" s="74">
        <f t="shared" si="11"/>
        <v>0</v>
      </c>
      <c r="P77" s="73"/>
      <c r="Q77" s="111">
        <f t="shared" ref="Q77:Q85" si="50">IF($D77="",0,$D77*P77)</f>
        <v>0</v>
      </c>
      <c r="R77" s="73"/>
      <c r="S77" s="111">
        <f t="shared" si="3"/>
        <v>0</v>
      </c>
      <c r="T77" s="73"/>
      <c r="U77" s="74">
        <f t="shared" ref="U77:U85" si="51">IF($D77="",0,$D77*T77)</f>
        <v>0</v>
      </c>
      <c r="V77" s="73"/>
      <c r="W77" s="111">
        <f t="shared" si="12"/>
        <v>0</v>
      </c>
      <c r="X77" s="73">
        <v>96.25</v>
      </c>
      <c r="Y77" s="111">
        <f t="shared" si="13"/>
        <v>9625</v>
      </c>
      <c r="Z77" s="73"/>
      <c r="AA77" s="74">
        <v>0</v>
      </c>
      <c r="AB77" s="73"/>
      <c r="AC77" s="74">
        <f t="shared" si="19"/>
        <v>0</v>
      </c>
      <c r="AD77" s="73"/>
      <c r="AE77" s="74">
        <f t="shared" si="6"/>
        <v>0</v>
      </c>
      <c r="AF77" s="73"/>
      <c r="AG77" s="74">
        <f t="shared" si="14"/>
        <v>0</v>
      </c>
      <c r="AH77" s="82">
        <f t="shared" si="7"/>
        <v>9625</v>
      </c>
      <c r="AI77" s="74"/>
      <c r="AJ77" s="145">
        <f t="shared" si="15"/>
        <v>9625</v>
      </c>
      <c r="AK77" s="139"/>
    </row>
    <row r="78" spans="1:37" ht="15" customHeight="1" x14ac:dyDescent="0.2">
      <c r="A78" s="84" t="s">
        <v>293</v>
      </c>
      <c r="B78" t="s">
        <v>65</v>
      </c>
      <c r="C78" s="4" t="s">
        <v>9</v>
      </c>
      <c r="D78" s="19">
        <v>35</v>
      </c>
      <c r="E78" s="20">
        <f t="shared" si="8"/>
        <v>19.5</v>
      </c>
      <c r="F78" s="73"/>
      <c r="G78" s="74">
        <f t="shared" si="16"/>
        <v>0</v>
      </c>
      <c r="H78" s="73"/>
      <c r="I78" s="74">
        <f t="shared" si="1"/>
        <v>0</v>
      </c>
      <c r="J78" s="73"/>
      <c r="K78" s="111">
        <f t="shared" si="9"/>
        <v>0</v>
      </c>
      <c r="L78" s="73"/>
      <c r="M78" s="111">
        <f t="shared" si="10"/>
        <v>0</v>
      </c>
      <c r="N78" s="73"/>
      <c r="O78" s="74">
        <f t="shared" si="11"/>
        <v>0</v>
      </c>
      <c r="P78" s="73"/>
      <c r="Q78" s="111">
        <f t="shared" si="50"/>
        <v>0</v>
      </c>
      <c r="R78" s="73"/>
      <c r="S78" s="111">
        <f t="shared" si="3"/>
        <v>0</v>
      </c>
      <c r="T78" s="73"/>
      <c r="U78" s="74">
        <f t="shared" si="51"/>
        <v>0</v>
      </c>
      <c r="V78" s="73"/>
      <c r="W78" s="111">
        <f t="shared" si="12"/>
        <v>0</v>
      </c>
      <c r="X78" s="73">
        <v>19.5</v>
      </c>
      <c r="Y78" s="111">
        <f t="shared" si="13"/>
        <v>682.5</v>
      </c>
      <c r="Z78" s="73"/>
      <c r="AA78" s="74">
        <v>0</v>
      </c>
      <c r="AB78" s="73"/>
      <c r="AC78" s="74">
        <f t="shared" si="19"/>
        <v>0</v>
      </c>
      <c r="AD78" s="73"/>
      <c r="AE78" s="74">
        <f t="shared" si="6"/>
        <v>0</v>
      </c>
      <c r="AF78" s="73"/>
      <c r="AG78" s="74">
        <f t="shared" si="14"/>
        <v>0</v>
      </c>
      <c r="AH78" s="82">
        <f t="shared" si="7"/>
        <v>682.5</v>
      </c>
      <c r="AI78" s="74"/>
      <c r="AJ78" s="145">
        <f t="shared" si="15"/>
        <v>682.5</v>
      </c>
      <c r="AK78" s="139"/>
    </row>
    <row r="79" spans="1:37" ht="15" customHeight="1" x14ac:dyDescent="0.2">
      <c r="A79" s="84" t="s">
        <v>294</v>
      </c>
      <c r="B79" s="14" t="s">
        <v>65</v>
      </c>
      <c r="C79" s="18" t="s">
        <v>5</v>
      </c>
      <c r="D79" s="19">
        <v>118</v>
      </c>
      <c r="E79" s="20">
        <f t="shared" si="8"/>
        <v>0</v>
      </c>
      <c r="F79" s="73"/>
      <c r="G79" s="74">
        <f t="shared" si="16"/>
        <v>0</v>
      </c>
      <c r="H79" s="73"/>
      <c r="I79" s="74">
        <f t="shared" ref="I79:I85" si="52">IF(D79="",0,D79*H79)</f>
        <v>0</v>
      </c>
      <c r="J79" s="73"/>
      <c r="K79" s="111">
        <f t="shared" si="9"/>
        <v>0</v>
      </c>
      <c r="L79" s="73"/>
      <c r="M79" s="111">
        <f t="shared" si="10"/>
        <v>0</v>
      </c>
      <c r="N79" s="73"/>
      <c r="O79" s="74">
        <f t="shared" si="11"/>
        <v>0</v>
      </c>
      <c r="P79" s="73"/>
      <c r="Q79" s="111">
        <f t="shared" si="50"/>
        <v>0</v>
      </c>
      <c r="R79" s="73"/>
      <c r="S79" s="111">
        <f t="shared" ref="S79:S85" si="53">IF($D79="",0,$D79*R79)</f>
        <v>0</v>
      </c>
      <c r="T79" s="73"/>
      <c r="U79" s="74">
        <f t="shared" si="51"/>
        <v>0</v>
      </c>
      <c r="V79" s="73"/>
      <c r="W79" s="111">
        <f>IF($D79="",0,$D79*V79)</f>
        <v>0</v>
      </c>
      <c r="X79" s="73"/>
      <c r="Y79" s="111">
        <f>IF($D79="",0,$D79*X79)</f>
        <v>0</v>
      </c>
      <c r="Z79" s="73"/>
      <c r="AA79" s="74">
        <f>IF(D79="",0,D79*Z79)</f>
        <v>0</v>
      </c>
      <c r="AB79" s="73"/>
      <c r="AC79" s="74">
        <f t="shared" si="19"/>
        <v>0</v>
      </c>
      <c r="AD79" s="73"/>
      <c r="AE79" s="74">
        <f t="shared" ref="AE79:AE85" si="54">IF(D79="",0,D79*AD79)</f>
        <v>0</v>
      </c>
      <c r="AF79" s="73"/>
      <c r="AG79" s="74">
        <f t="shared" si="14"/>
        <v>0</v>
      </c>
      <c r="AH79" s="82">
        <f t="shared" ref="AH79:AH85" si="55">IF(D79="",0,D79*E79)</f>
        <v>0</v>
      </c>
      <c r="AI79" s="74"/>
      <c r="AJ79" s="145">
        <f t="shared" si="15"/>
        <v>0</v>
      </c>
      <c r="AK79" s="139"/>
    </row>
    <row r="80" spans="1:37" ht="15" customHeight="1" x14ac:dyDescent="0.2">
      <c r="A80" s="84" t="s">
        <v>301</v>
      </c>
      <c r="B80" s="14" t="s">
        <v>65</v>
      </c>
      <c r="C80" s="18" t="s">
        <v>6</v>
      </c>
      <c r="D80" s="19">
        <v>100</v>
      </c>
      <c r="E80" s="20">
        <f t="shared" ref="E80:E86" si="56">SUM(F80++H80+J80+L80+N80+P80+R80+T80+V80+X80+Z80+AB80+AD80+AF80)</f>
        <v>0</v>
      </c>
      <c r="F80" s="73"/>
      <c r="G80" s="74">
        <f t="shared" si="16"/>
        <v>0</v>
      </c>
      <c r="H80" s="73"/>
      <c r="I80" s="74">
        <f t="shared" si="52"/>
        <v>0</v>
      </c>
      <c r="J80" s="166"/>
      <c r="K80" s="111">
        <f t="shared" ref="K80:K85" si="57">IF($D80="",0,$D80*J80)</f>
        <v>0</v>
      </c>
      <c r="L80" s="166"/>
      <c r="M80" s="111">
        <f t="shared" ref="M80:M85" si="58">IF($D80="",0,$D80*L80)</f>
        <v>0</v>
      </c>
      <c r="N80" s="73"/>
      <c r="O80" s="74">
        <f t="shared" ref="O80:O85" si="59">IF($D80="",0,$D80*N80)</f>
        <v>0</v>
      </c>
      <c r="P80" s="166"/>
      <c r="Q80" s="111">
        <f t="shared" si="50"/>
        <v>0</v>
      </c>
      <c r="R80" s="166"/>
      <c r="S80" s="111">
        <f t="shared" si="53"/>
        <v>0</v>
      </c>
      <c r="T80" s="73"/>
      <c r="U80" s="74">
        <f t="shared" si="51"/>
        <v>0</v>
      </c>
      <c r="V80" s="166"/>
      <c r="W80" s="111">
        <f t="shared" ref="W80:W85" si="60">IF($D80="",0,$D80*V80)</f>
        <v>0</v>
      </c>
      <c r="X80" s="166"/>
      <c r="Y80" s="111">
        <f t="shared" ref="Y80:Y85" si="61">IF($D80="",0,$D80*X80)</f>
        <v>0</v>
      </c>
      <c r="Z80" s="73"/>
      <c r="AA80" s="74">
        <f t="shared" ref="AA80:AA85" si="62">IF(D80="",0,D80*Z80)</f>
        <v>0</v>
      </c>
      <c r="AB80" s="73"/>
      <c r="AC80" s="74">
        <f t="shared" si="19"/>
        <v>0</v>
      </c>
      <c r="AD80" s="73"/>
      <c r="AE80" s="74">
        <f t="shared" si="54"/>
        <v>0</v>
      </c>
      <c r="AF80" s="73"/>
      <c r="AG80" s="74">
        <f t="shared" ref="AG80:AG86" si="63">IF(D80="",0,D80*AF80)</f>
        <v>0</v>
      </c>
      <c r="AH80" s="82">
        <f t="shared" si="55"/>
        <v>0</v>
      </c>
      <c r="AI80" s="74"/>
      <c r="AJ80" s="145">
        <f t="shared" ref="AJ80:AJ84" si="64">SUM(AH80+AI80)</f>
        <v>0</v>
      </c>
      <c r="AK80" s="139"/>
    </row>
    <row r="81" spans="1:37" ht="15" customHeight="1" x14ac:dyDescent="0.2">
      <c r="A81" s="84" t="s">
        <v>303</v>
      </c>
      <c r="B81" s="14" t="s">
        <v>65</v>
      </c>
      <c r="C81" s="18" t="s">
        <v>9</v>
      </c>
      <c r="D81" s="19">
        <v>35</v>
      </c>
      <c r="E81" s="20">
        <f t="shared" si="56"/>
        <v>0</v>
      </c>
      <c r="F81" s="73"/>
      <c r="G81" s="74">
        <f t="shared" ref="G81:G85" si="65">IF(D81="",0,D81*F81)</f>
        <v>0</v>
      </c>
      <c r="H81" s="73"/>
      <c r="I81" s="74">
        <f t="shared" si="52"/>
        <v>0</v>
      </c>
      <c r="J81" s="166"/>
      <c r="K81" s="111">
        <f t="shared" si="57"/>
        <v>0</v>
      </c>
      <c r="L81" s="166"/>
      <c r="M81" s="111">
        <f t="shared" si="58"/>
        <v>0</v>
      </c>
      <c r="N81" s="73"/>
      <c r="O81" s="74">
        <f t="shared" si="59"/>
        <v>0</v>
      </c>
      <c r="P81" s="166"/>
      <c r="Q81" s="111">
        <f t="shared" si="50"/>
        <v>0</v>
      </c>
      <c r="R81" s="166"/>
      <c r="S81" s="111">
        <f t="shared" si="53"/>
        <v>0</v>
      </c>
      <c r="T81" s="73"/>
      <c r="U81" s="74">
        <f t="shared" si="51"/>
        <v>0</v>
      </c>
      <c r="V81" s="166"/>
      <c r="W81" s="111">
        <f t="shared" si="60"/>
        <v>0</v>
      </c>
      <c r="X81" s="166"/>
      <c r="Y81" s="111">
        <f t="shared" si="61"/>
        <v>0</v>
      </c>
      <c r="Z81" s="73"/>
      <c r="AA81" s="74">
        <f t="shared" si="62"/>
        <v>0</v>
      </c>
      <c r="AB81" s="73"/>
      <c r="AC81" s="74">
        <f t="shared" si="19"/>
        <v>0</v>
      </c>
      <c r="AD81" s="73"/>
      <c r="AE81" s="74">
        <f t="shared" si="54"/>
        <v>0</v>
      </c>
      <c r="AF81" s="73"/>
      <c r="AG81" s="74">
        <f t="shared" si="63"/>
        <v>0</v>
      </c>
      <c r="AH81" s="82">
        <f t="shared" si="55"/>
        <v>0</v>
      </c>
      <c r="AI81" s="74"/>
      <c r="AJ81" s="145">
        <f t="shared" si="64"/>
        <v>0</v>
      </c>
      <c r="AK81" s="139"/>
    </row>
    <row r="82" spans="1:37" ht="15" customHeight="1" x14ac:dyDescent="0.2">
      <c r="A82" s="84" t="s">
        <v>322</v>
      </c>
      <c r="B82" s="14" t="s">
        <v>65</v>
      </c>
      <c r="C82" s="18" t="s">
        <v>9</v>
      </c>
      <c r="D82" s="19">
        <v>35</v>
      </c>
      <c r="E82" s="20">
        <f t="shared" ref="E82" si="66">SUM(F82++H82+J82+L82+N82+P82+R82+T82+V82+X82+Z82+AB82+AD82+AF82)</f>
        <v>37.5</v>
      </c>
      <c r="F82" s="73"/>
      <c r="G82" s="74">
        <f t="shared" ref="G82" si="67">IF(D82="",0,D82*F82)</f>
        <v>0</v>
      </c>
      <c r="H82" s="73"/>
      <c r="I82" s="74">
        <f t="shared" ref="I82" si="68">IF(D82="",0,D82*H82)</f>
        <v>0</v>
      </c>
      <c r="J82" s="166"/>
      <c r="K82" s="111">
        <f t="shared" ref="K82" si="69">IF($D82="",0,$D82*J82)</f>
        <v>0</v>
      </c>
      <c r="L82" s="166"/>
      <c r="M82" s="111">
        <f t="shared" ref="M82" si="70">IF($D82="",0,$D82*L82)</f>
        <v>0</v>
      </c>
      <c r="N82" s="73"/>
      <c r="O82" s="74">
        <f t="shared" ref="O82" si="71">IF($D82="",0,$D82*N82)</f>
        <v>0</v>
      </c>
      <c r="P82" s="166"/>
      <c r="Q82" s="111">
        <f t="shared" ref="Q82" si="72">IF($D82="",0,$D82*P82)</f>
        <v>0</v>
      </c>
      <c r="R82" s="166"/>
      <c r="S82" s="111">
        <f t="shared" ref="S82" si="73">IF($D82="",0,$D82*R82)</f>
        <v>0</v>
      </c>
      <c r="T82" s="73"/>
      <c r="U82" s="74">
        <f t="shared" ref="U82" si="74">IF($D82="",0,$D82*T82)</f>
        <v>0</v>
      </c>
      <c r="V82" s="166"/>
      <c r="W82" s="111">
        <f t="shared" ref="W82" si="75">IF($D82="",0,$D82*V82)</f>
        <v>0</v>
      </c>
      <c r="X82" s="166">
        <v>37.5</v>
      </c>
      <c r="Y82" s="111">
        <f>IF($D82="",0,$D82*X82)</f>
        <v>1312.5</v>
      </c>
      <c r="Z82" s="73"/>
      <c r="AA82" s="74">
        <f t="shared" ref="AA82" si="76">IF(D82="",0,D82*Z82)</f>
        <v>0</v>
      </c>
      <c r="AB82" s="73"/>
      <c r="AC82" s="74">
        <f t="shared" ref="AC82" si="77">IF(D82="",0,D82*AB82)</f>
        <v>0</v>
      </c>
      <c r="AD82" s="73"/>
      <c r="AE82" s="74">
        <f t="shared" ref="AE82" si="78">IF(D82="",0,D82*AD82)</f>
        <v>0</v>
      </c>
      <c r="AF82" s="73"/>
      <c r="AG82" s="74">
        <f t="shared" ref="AG82" si="79">IF(D82="",0,D82*AF82)</f>
        <v>0</v>
      </c>
      <c r="AH82" s="82">
        <f t="shared" ref="AH82" si="80">IF(D82="",0,D82*E82)</f>
        <v>1312.5</v>
      </c>
      <c r="AI82" s="74"/>
      <c r="AJ82" s="145">
        <f t="shared" ref="AJ82" si="81">SUM(AH82+AI82)</f>
        <v>1312.5</v>
      </c>
      <c r="AK82" s="139"/>
    </row>
    <row r="83" spans="1:37" ht="15" customHeight="1" x14ac:dyDescent="0.2">
      <c r="A83" s="84" t="s">
        <v>302</v>
      </c>
      <c r="B83" s="14" t="s">
        <v>65</v>
      </c>
      <c r="C83" s="18" t="s">
        <v>7</v>
      </c>
      <c r="D83" s="19">
        <v>75</v>
      </c>
      <c r="E83" s="20">
        <f t="shared" si="56"/>
        <v>0</v>
      </c>
      <c r="F83" s="73"/>
      <c r="G83" s="74">
        <f t="shared" si="65"/>
        <v>0</v>
      </c>
      <c r="H83" s="73"/>
      <c r="I83" s="74">
        <f t="shared" si="52"/>
        <v>0</v>
      </c>
      <c r="J83" s="166"/>
      <c r="K83" s="111">
        <f t="shared" si="57"/>
        <v>0</v>
      </c>
      <c r="L83" s="166"/>
      <c r="M83" s="111">
        <f t="shared" si="58"/>
        <v>0</v>
      </c>
      <c r="N83" s="73"/>
      <c r="O83" s="74">
        <f t="shared" si="59"/>
        <v>0</v>
      </c>
      <c r="P83" s="166"/>
      <c r="Q83" s="111">
        <f t="shared" si="50"/>
        <v>0</v>
      </c>
      <c r="R83" s="166"/>
      <c r="S83" s="111">
        <f t="shared" si="53"/>
        <v>0</v>
      </c>
      <c r="T83" s="73"/>
      <c r="U83" s="74">
        <f t="shared" si="51"/>
        <v>0</v>
      </c>
      <c r="V83" s="166"/>
      <c r="W83" s="111">
        <f t="shared" si="60"/>
        <v>0</v>
      </c>
      <c r="X83" s="166"/>
      <c r="Y83" s="111">
        <f t="shared" si="61"/>
        <v>0</v>
      </c>
      <c r="Z83" s="73"/>
      <c r="AA83" s="74">
        <f t="shared" si="62"/>
        <v>0</v>
      </c>
      <c r="AB83" s="73"/>
      <c r="AC83" s="74">
        <f t="shared" si="19"/>
        <v>0</v>
      </c>
      <c r="AD83" s="73"/>
      <c r="AE83" s="74">
        <f t="shared" si="54"/>
        <v>0</v>
      </c>
      <c r="AF83" s="73"/>
      <c r="AG83" s="74">
        <f t="shared" si="63"/>
        <v>0</v>
      </c>
      <c r="AH83" s="82">
        <f t="shared" si="55"/>
        <v>0</v>
      </c>
      <c r="AI83" s="74"/>
      <c r="AJ83" s="145">
        <f t="shared" si="64"/>
        <v>0</v>
      </c>
      <c r="AK83" s="139"/>
    </row>
    <row r="84" spans="1:37" s="14" customFormat="1" ht="15" customHeight="1" x14ac:dyDescent="0.2">
      <c r="A84" s="90" t="s">
        <v>304</v>
      </c>
      <c r="B84" s="14" t="s">
        <v>65</v>
      </c>
      <c r="C84" s="18" t="s">
        <v>8</v>
      </c>
      <c r="D84" s="162">
        <v>60</v>
      </c>
      <c r="E84" s="20">
        <f t="shared" si="56"/>
        <v>0</v>
      </c>
      <c r="F84" s="99"/>
      <c r="G84" s="74">
        <f t="shared" si="65"/>
        <v>0</v>
      </c>
      <c r="H84" s="99"/>
      <c r="I84" s="152">
        <f t="shared" si="52"/>
        <v>0</v>
      </c>
      <c r="J84" s="173"/>
      <c r="K84" s="154">
        <f t="shared" si="57"/>
        <v>0</v>
      </c>
      <c r="L84" s="173"/>
      <c r="M84" s="154">
        <f t="shared" si="58"/>
        <v>0</v>
      </c>
      <c r="N84" s="99"/>
      <c r="O84" s="152">
        <f t="shared" si="59"/>
        <v>0</v>
      </c>
      <c r="P84" s="173"/>
      <c r="Q84" s="154">
        <f t="shared" si="50"/>
        <v>0</v>
      </c>
      <c r="R84" s="173"/>
      <c r="S84" s="154">
        <f t="shared" si="53"/>
        <v>0</v>
      </c>
      <c r="T84" s="99"/>
      <c r="U84" s="152">
        <f t="shared" si="51"/>
        <v>0</v>
      </c>
      <c r="V84" s="173"/>
      <c r="W84" s="154">
        <f t="shared" si="60"/>
        <v>0</v>
      </c>
      <c r="X84" s="173"/>
      <c r="Y84" s="154">
        <f t="shared" si="61"/>
        <v>0</v>
      </c>
      <c r="Z84" s="99"/>
      <c r="AA84" s="152">
        <f t="shared" si="62"/>
        <v>0</v>
      </c>
      <c r="AB84" s="99"/>
      <c r="AC84" s="152">
        <f t="shared" si="19"/>
        <v>0</v>
      </c>
      <c r="AD84" s="99"/>
      <c r="AE84" s="152">
        <f t="shared" si="54"/>
        <v>0</v>
      </c>
      <c r="AF84" s="99"/>
      <c r="AG84" s="152">
        <f t="shared" si="63"/>
        <v>0</v>
      </c>
      <c r="AH84" s="156">
        <f t="shared" si="55"/>
        <v>0</v>
      </c>
      <c r="AI84" s="152"/>
      <c r="AJ84" s="145">
        <f t="shared" si="64"/>
        <v>0</v>
      </c>
      <c r="AK84" s="174"/>
    </row>
    <row r="85" spans="1:37" s="14" customFormat="1" ht="15" customHeight="1" x14ac:dyDescent="0.2">
      <c r="A85" s="90" t="s">
        <v>311</v>
      </c>
      <c r="B85" s="14" t="s">
        <v>65</v>
      </c>
      <c r="C85" s="18" t="s">
        <v>5</v>
      </c>
      <c r="D85" s="162">
        <v>118</v>
      </c>
      <c r="E85" s="20">
        <f t="shared" si="56"/>
        <v>0</v>
      </c>
      <c r="F85" s="99"/>
      <c r="G85" s="111">
        <f t="shared" si="65"/>
        <v>0</v>
      </c>
      <c r="H85" s="99"/>
      <c r="I85" s="152">
        <f t="shared" si="52"/>
        <v>0</v>
      </c>
      <c r="J85" s="173"/>
      <c r="K85" s="154">
        <f t="shared" si="57"/>
        <v>0</v>
      </c>
      <c r="L85" s="173"/>
      <c r="M85" s="154">
        <f t="shared" si="58"/>
        <v>0</v>
      </c>
      <c r="N85" s="99"/>
      <c r="O85" s="152">
        <f t="shared" si="59"/>
        <v>0</v>
      </c>
      <c r="P85" s="173"/>
      <c r="Q85" s="154">
        <f t="shared" si="50"/>
        <v>0</v>
      </c>
      <c r="R85" s="173"/>
      <c r="S85" s="154">
        <f t="shared" si="53"/>
        <v>0</v>
      </c>
      <c r="T85" s="99"/>
      <c r="U85" s="152">
        <f t="shared" si="51"/>
        <v>0</v>
      </c>
      <c r="V85" s="173"/>
      <c r="W85" s="154">
        <f t="shared" si="60"/>
        <v>0</v>
      </c>
      <c r="X85" s="173"/>
      <c r="Y85" s="154">
        <f t="shared" si="61"/>
        <v>0</v>
      </c>
      <c r="Z85" s="99"/>
      <c r="AA85" s="152">
        <f t="shared" si="62"/>
        <v>0</v>
      </c>
      <c r="AB85" s="99"/>
      <c r="AC85" s="152">
        <f t="shared" si="19"/>
        <v>0</v>
      </c>
      <c r="AD85" s="99"/>
      <c r="AE85" s="152">
        <f t="shared" si="54"/>
        <v>0</v>
      </c>
      <c r="AF85" s="173"/>
      <c r="AG85" s="152">
        <f t="shared" si="63"/>
        <v>0</v>
      </c>
      <c r="AH85" s="156">
        <f t="shared" si="55"/>
        <v>0</v>
      </c>
      <c r="AI85" s="152"/>
      <c r="AJ85" s="145">
        <f>SUM(AH85+AI85)</f>
        <v>0</v>
      </c>
      <c r="AK85" s="174"/>
    </row>
    <row r="86" spans="1:37" s="62" customFormat="1" ht="15" customHeight="1" x14ac:dyDescent="0.2">
      <c r="A86" s="85"/>
      <c r="C86" s="63" t="s">
        <v>154</v>
      </c>
      <c r="D86" s="57"/>
      <c r="E86" s="20">
        <f t="shared" si="56"/>
        <v>558</v>
      </c>
      <c r="F86" s="142">
        <f>SUM(F13:F85)</f>
        <v>13.5</v>
      </c>
      <c r="G86" s="141"/>
      <c r="H86" s="75">
        <f>SUM(H13:H85)</f>
        <v>0</v>
      </c>
      <c r="I86" s="76"/>
      <c r="J86" s="92">
        <f>SUM(J13:J85)</f>
        <v>0</v>
      </c>
      <c r="K86" s="92"/>
      <c r="L86" s="92">
        <f>SUM(L13:L85)</f>
        <v>22.25</v>
      </c>
      <c r="M86" s="92"/>
      <c r="N86" s="75">
        <f>SUM(N13:N85)</f>
        <v>0</v>
      </c>
      <c r="O86" s="76"/>
      <c r="P86" s="92">
        <f>SUM(P13:P85)</f>
        <v>0</v>
      </c>
      <c r="Q86" s="92"/>
      <c r="R86" s="92">
        <f>SUM(R13:R85)</f>
        <v>33.25</v>
      </c>
      <c r="S86" s="92"/>
      <c r="T86" s="75">
        <f>SUM(T13:T85)</f>
        <v>0</v>
      </c>
      <c r="U86" s="76"/>
      <c r="V86" s="92">
        <f>SUM(V13:V85)</f>
        <v>0</v>
      </c>
      <c r="W86" s="92"/>
      <c r="X86" s="92">
        <f>SUM(X13:X85)</f>
        <v>489</v>
      </c>
      <c r="Y86" s="92"/>
      <c r="Z86" s="75">
        <f>SUM(Z13:Z85)</f>
        <v>0</v>
      </c>
      <c r="AA86" s="76"/>
      <c r="AB86" s="75">
        <f>SUM(AB13:AB85)</f>
        <v>0</v>
      </c>
      <c r="AC86" s="76"/>
      <c r="AD86" s="75">
        <f>SUM(AD13:AD85)</f>
        <v>0</v>
      </c>
      <c r="AE86" s="76"/>
      <c r="AF86" s="186">
        <f>SUM(AF13:AF85)</f>
        <v>0</v>
      </c>
      <c r="AG86" s="76">
        <f t="shared" si="63"/>
        <v>0</v>
      </c>
      <c r="AH86" s="76"/>
      <c r="AI86" s="138"/>
      <c r="AJ86" s="146">
        <f t="shared" ref="AJ86" si="82">SUM(AH86+AI86)</f>
        <v>0</v>
      </c>
      <c r="AK86" s="140"/>
    </row>
    <row r="87" spans="1:37" ht="4.5" customHeight="1" x14ac:dyDescent="0.2">
      <c r="A87" s="86"/>
      <c r="B87" s="40"/>
      <c r="C87" s="68"/>
      <c r="D87" s="69"/>
      <c r="E87" s="69"/>
      <c r="F87" s="69"/>
      <c r="G87" s="69"/>
      <c r="H87" s="77"/>
      <c r="I87" s="78"/>
      <c r="J87" s="69"/>
      <c r="K87" s="69"/>
      <c r="L87" s="69"/>
      <c r="M87" s="69"/>
      <c r="N87" s="77"/>
      <c r="O87" s="78"/>
      <c r="P87" s="69"/>
      <c r="Q87" s="69"/>
      <c r="R87" s="69"/>
      <c r="S87" s="69"/>
      <c r="T87" s="77"/>
      <c r="U87" s="78"/>
      <c r="V87" s="69"/>
      <c r="W87" s="69"/>
      <c r="X87" s="69"/>
      <c r="Y87" s="69"/>
      <c r="Z87" s="77"/>
      <c r="AA87" s="78"/>
      <c r="AB87" s="77"/>
      <c r="AC87" s="78"/>
      <c r="AD87" s="77"/>
      <c r="AE87" s="78"/>
      <c r="AF87" s="69"/>
      <c r="AG87" s="69"/>
      <c r="AH87" s="69"/>
      <c r="AI87" s="69"/>
      <c r="AJ87" s="78"/>
    </row>
    <row r="88" spans="1:37" ht="15" customHeight="1" x14ac:dyDescent="0.2">
      <c r="A88" s="65"/>
      <c r="B88" s="65"/>
      <c r="C88" s="66" t="s">
        <v>155</v>
      </c>
      <c r="D88" s="67"/>
      <c r="E88" s="19"/>
      <c r="F88" s="143"/>
      <c r="G88" s="144">
        <f ca="1">SUM(G13:G87)</f>
        <v>1850</v>
      </c>
      <c r="H88" s="79"/>
      <c r="I88" s="80">
        <f ca="1">SUM(I13:I87)</f>
        <v>0</v>
      </c>
      <c r="J88" s="93"/>
      <c r="K88" s="93">
        <f ca="1">SUM(K12:K87)</f>
        <v>0</v>
      </c>
      <c r="L88" s="93"/>
      <c r="M88" s="93">
        <f ca="1">SUM(M12:M87)</f>
        <v>1763</v>
      </c>
      <c r="N88" s="79"/>
      <c r="O88" s="80">
        <f ca="1">SUM(O13:O87)</f>
        <v>0</v>
      </c>
      <c r="P88" s="93"/>
      <c r="Q88" s="93">
        <f ca="1">SUM(Q12:Q87)</f>
        <v>0</v>
      </c>
      <c r="R88" s="93"/>
      <c r="S88" s="93">
        <f ca="1">SUM(S12:S87)</f>
        <v>3485</v>
      </c>
      <c r="T88" s="79"/>
      <c r="U88" s="80">
        <f ca="1">SUM(U13:U87)</f>
        <v>0</v>
      </c>
      <c r="V88" s="93"/>
      <c r="W88" s="93">
        <f ca="1">SUM(W12:W87)</f>
        <v>0</v>
      </c>
      <c r="X88" s="93"/>
      <c r="Y88" s="93">
        <f ca="1">SUM(Y12:Y87)</f>
        <v>46659.75</v>
      </c>
      <c r="Z88" s="79"/>
      <c r="AA88" s="80">
        <f ca="1">SUM(AA13:AA87)</f>
        <v>0</v>
      </c>
      <c r="AB88" s="79"/>
      <c r="AC88" s="80">
        <f ca="1">SUM(AC13:AC87)</f>
        <v>0</v>
      </c>
      <c r="AD88" s="79"/>
      <c r="AE88" s="80">
        <f ca="1">SUM(AE13:AE87)</f>
        <v>0</v>
      </c>
      <c r="AF88" s="93"/>
      <c r="AG88" s="144">
        <f ca="1">SUM(AG13:AG87)</f>
        <v>0</v>
      </c>
      <c r="AH88" s="80">
        <f ca="1">SUM(G88+I88+K88+M88+O88+Q88+S88+U88+W88+Y88+AA88+AC88+AE88+AG88)</f>
        <v>53757.75</v>
      </c>
      <c r="AI88" s="135"/>
      <c r="AJ88" s="147"/>
    </row>
    <row r="89" spans="1:37" x14ac:dyDescent="0.2">
      <c r="C89" s="41" t="s">
        <v>24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2">
        <f ca="1">SUM(AH13:AH85)</f>
        <v>53757.75</v>
      </c>
      <c r="AI89" s="3">
        <f>SUBTOTAL(9,AI13:AI87)</f>
        <v>0</v>
      </c>
      <c r="AJ89" s="134">
        <f ca="1">SUM(AH89+AI89)</f>
        <v>53757.75</v>
      </c>
    </row>
    <row r="90" spans="1:37" x14ac:dyDescent="0.2">
      <c r="C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</row>
    <row r="91" spans="1:37" x14ac:dyDescent="0.2">
      <c r="A91" s="101"/>
      <c r="AH91" s="19"/>
    </row>
    <row r="100" spans="34:35" x14ac:dyDescent="0.2">
      <c r="AH100" s="21">
        <f>SUM(AH98-AH97)</f>
        <v>0</v>
      </c>
      <c r="AI100">
        <f>SUM(AI98-AI97)</f>
        <v>0</v>
      </c>
    </row>
  </sheetData>
  <autoFilter ref="A12:AH88"/>
  <mergeCells count="16">
    <mergeCell ref="AD10:AE10"/>
    <mergeCell ref="AF10:AG10"/>
    <mergeCell ref="L10:M10"/>
    <mergeCell ref="R10:S10"/>
    <mergeCell ref="P10:Q10"/>
    <mergeCell ref="T10:U10"/>
    <mergeCell ref="V10:W10"/>
    <mergeCell ref="X10:Y10"/>
    <mergeCell ref="Z10:AA10"/>
    <mergeCell ref="AB10:AC10"/>
    <mergeCell ref="N10:O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8">
      <formula1>Name</formula1>
    </dataValidation>
  </dataValidations>
  <pageMargins left="0.70866141732283472" right="0.17" top="0.53" bottom="0.33" header="0.21" footer="0.17"/>
  <pageSetup paperSize="9" scale="4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H33"/>
  <sheetViews>
    <sheetView tabSelected="1" topLeftCell="A2" zoomScale="110" zoomScaleNormal="110" zoomScaleSheetLayoutView="110" workbookViewId="0">
      <selection activeCell="N12" sqref="N12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140625" style="21" customWidth="1"/>
    <col min="4" max="6" width="9.7109375" style="21" customWidth="1"/>
    <col min="7" max="7" width="10.42578125" style="21" customWidth="1"/>
    <col min="8" max="10" width="9.7109375" style="21" customWidth="1"/>
    <col min="11" max="11" width="11.5703125" style="21" customWidth="1"/>
    <col min="12" max="12" width="9.7109375" style="21" customWidth="1"/>
    <col min="13" max="13" width="10.7109375" style="21" customWidth="1"/>
    <col min="14" max="14" width="9.7109375" style="21" customWidth="1"/>
    <col min="15" max="15" width="10.7109375" style="21" customWidth="1"/>
    <col min="16" max="16" width="9.7109375" style="21" customWidth="1"/>
    <col min="17" max="17" width="11.85546875" style="21" customWidth="1"/>
    <col min="18" max="18" width="9.7109375" style="21" customWidth="1"/>
    <col min="19" max="19" width="11.7109375" style="21" customWidth="1"/>
    <col min="20" max="20" width="9.7109375" style="21" customWidth="1"/>
    <col min="21" max="21" width="11.7109375" style="21" customWidth="1"/>
    <col min="22" max="26" width="9.7109375" style="21" customWidth="1"/>
    <col min="27" max="29" width="10.42578125" style="21" customWidth="1"/>
    <col min="30" max="30" width="11.5703125" style="21" customWidth="1"/>
    <col min="31" max="32" width="9.7109375" style="21" customWidth="1"/>
    <col min="33" max="33" width="11.85546875" style="21" customWidth="1"/>
    <col min="34" max="34" width="12.85546875" style="21" customWidth="1"/>
  </cols>
  <sheetData>
    <row r="1" spans="1:34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102"/>
    </row>
    <row r="2" spans="1:34" s="15" customFormat="1" ht="15" x14ac:dyDescent="0.25">
      <c r="A2" s="2" t="s">
        <v>284</v>
      </c>
      <c r="AH2" s="103"/>
    </row>
    <row r="3" spans="1:34" s="15" customFormat="1" ht="14.25" x14ac:dyDescent="0.2">
      <c r="AH3" s="103"/>
    </row>
    <row r="4" spans="1:34" s="15" customFormat="1" ht="15" x14ac:dyDescent="0.25">
      <c r="A4" s="2" t="s">
        <v>158</v>
      </c>
      <c r="B4" s="107"/>
      <c r="C4" s="91" t="str">
        <f>IF(Vertragsdaten!B6="","",Vertragsdaten!B6)</f>
        <v>EP SIEP</v>
      </c>
      <c r="D4" s="107"/>
      <c r="E4" s="107"/>
      <c r="F4" s="107"/>
      <c r="G4" s="107"/>
      <c r="H4" s="191"/>
      <c r="I4" s="191"/>
      <c r="J4" s="108"/>
      <c r="K4" s="108"/>
      <c r="M4" s="91"/>
      <c r="O4" s="191"/>
      <c r="P4" s="105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104"/>
    </row>
    <row r="5" spans="1:34" s="15" customFormat="1" ht="8.25" customHeight="1" x14ac:dyDescent="0.25">
      <c r="A5" s="2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AH5" s="103"/>
    </row>
    <row r="6" spans="1:34" s="15" customFormat="1" ht="15" x14ac:dyDescent="0.25">
      <c r="A6" s="2" t="s">
        <v>159</v>
      </c>
      <c r="B6" s="2"/>
      <c r="C6" s="197" t="str">
        <f>Vertragsdaten!B8</f>
        <v>070017/000025</v>
      </c>
      <c r="D6" s="197"/>
      <c r="E6" s="197"/>
      <c r="F6" s="2"/>
      <c r="G6" s="2"/>
      <c r="H6" s="2"/>
      <c r="I6" s="2"/>
      <c r="J6" s="2"/>
      <c r="K6" s="2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3"/>
    </row>
    <row r="7" spans="1:34" s="15" customFormat="1" ht="15" x14ac:dyDescent="0.25">
      <c r="A7" s="2"/>
      <c r="AG7" s="64"/>
      <c r="AH7" s="104"/>
    </row>
    <row r="8" spans="1:34" s="8" customFormat="1" ht="15.75" x14ac:dyDescent="0.25">
      <c r="A8" s="7" t="s">
        <v>161</v>
      </c>
      <c r="B8" s="9"/>
      <c r="C8" s="213" t="s">
        <v>274</v>
      </c>
      <c r="D8" s="21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3"/>
      <c r="AH8" s="105"/>
    </row>
    <row r="9" spans="1:34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4" ht="25.5" customHeight="1" x14ac:dyDescent="0.2">
      <c r="B10" s="209" t="s">
        <v>270</v>
      </c>
      <c r="C10" s="210"/>
      <c r="D10" s="209" t="s">
        <v>197</v>
      </c>
      <c r="E10" s="215"/>
      <c r="F10" s="209" t="s">
        <v>271</v>
      </c>
      <c r="G10" s="210"/>
      <c r="H10" s="209" t="s">
        <v>325</v>
      </c>
      <c r="I10" s="210"/>
      <c r="J10" s="212" t="s">
        <v>198</v>
      </c>
      <c r="K10" s="210"/>
      <c r="L10" s="209" t="s">
        <v>272</v>
      </c>
      <c r="M10" s="210"/>
      <c r="N10" s="209" t="s">
        <v>328</v>
      </c>
      <c r="O10" s="210"/>
      <c r="P10" s="209" t="s">
        <v>196</v>
      </c>
      <c r="Q10" s="211"/>
      <c r="R10" s="209" t="s">
        <v>273</v>
      </c>
      <c r="S10" s="211"/>
      <c r="T10" s="209" t="s">
        <v>313</v>
      </c>
      <c r="U10" s="211"/>
      <c r="V10" s="208" t="s">
        <v>199</v>
      </c>
      <c r="W10" s="207"/>
      <c r="X10" s="208" t="s">
        <v>200</v>
      </c>
      <c r="Y10" s="207"/>
      <c r="Z10" s="208" t="s">
        <v>201</v>
      </c>
      <c r="AA10" s="207"/>
      <c r="AB10" s="206" t="s">
        <v>306</v>
      </c>
      <c r="AC10" s="207"/>
      <c r="AD10" s="114"/>
      <c r="AE10" s="109" t="s">
        <v>287</v>
      </c>
      <c r="AF10" s="114" t="s">
        <v>307</v>
      </c>
      <c r="AG10" s="113"/>
    </row>
    <row r="11" spans="1:34" ht="3.75" hidden="1" customHeight="1" x14ac:dyDescent="0.2">
      <c r="B11" s="70"/>
      <c r="C11" s="71"/>
      <c r="D11" s="65"/>
      <c r="E11" s="65"/>
      <c r="F11" s="70"/>
      <c r="G11" s="71"/>
      <c r="H11" s="70"/>
      <c r="I11" s="71"/>
      <c r="J11" s="65"/>
      <c r="K11" s="65"/>
      <c r="L11" s="70"/>
      <c r="M11" s="71"/>
      <c r="N11" s="70"/>
      <c r="O11" s="71"/>
      <c r="P11" s="70"/>
      <c r="Q11" s="71"/>
      <c r="R11" s="70"/>
      <c r="S11" s="71"/>
      <c r="T11" s="70"/>
      <c r="U11" s="71"/>
      <c r="V11" s="70"/>
      <c r="W11" s="71"/>
      <c r="X11" s="65"/>
      <c r="Y11" s="65"/>
      <c r="Z11" s="65"/>
      <c r="AA11" s="71"/>
      <c r="AB11" s="65"/>
      <c r="AC11" s="65"/>
      <c r="AD11" s="65"/>
      <c r="AE11" s="65"/>
      <c r="AF11" s="65"/>
      <c r="AG11"/>
    </row>
    <row r="12" spans="1:34" s="1" customFormat="1" ht="31.5" customHeight="1" x14ac:dyDescent="0.2">
      <c r="A12" s="44" t="s">
        <v>195</v>
      </c>
      <c r="B12" s="72" t="s">
        <v>22</v>
      </c>
      <c r="C12" s="46" t="s">
        <v>156</v>
      </c>
      <c r="D12" s="110" t="s">
        <v>22</v>
      </c>
      <c r="E12" s="110" t="s">
        <v>156</v>
      </c>
      <c r="F12" s="72" t="s">
        <v>22</v>
      </c>
      <c r="G12" s="46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72" t="s">
        <v>22</v>
      </c>
      <c r="O12" s="46" t="s">
        <v>156</v>
      </c>
      <c r="P12" s="72" t="s">
        <v>22</v>
      </c>
      <c r="Q12" s="46" t="s">
        <v>156</v>
      </c>
      <c r="R12" s="72" t="s">
        <v>22</v>
      </c>
      <c r="S12" s="46" t="s">
        <v>156</v>
      </c>
      <c r="T12" s="72" t="s">
        <v>22</v>
      </c>
      <c r="U12" s="46" t="s">
        <v>156</v>
      </c>
      <c r="V12" s="81" t="s">
        <v>22</v>
      </c>
      <c r="W12" s="13" t="s">
        <v>156</v>
      </c>
      <c r="X12" s="12" t="s">
        <v>22</v>
      </c>
      <c r="Y12" s="12" t="s">
        <v>156</v>
      </c>
      <c r="Z12" s="81" t="s">
        <v>22</v>
      </c>
      <c r="AA12" s="13" t="s">
        <v>156</v>
      </c>
      <c r="AB12" s="12" t="s">
        <v>22</v>
      </c>
      <c r="AC12" s="81" t="s">
        <v>156</v>
      </c>
      <c r="AD12" s="176" t="s">
        <v>288</v>
      </c>
      <c r="AE12" s="81" t="s">
        <v>156</v>
      </c>
      <c r="AF12" s="123" t="s">
        <v>156</v>
      </c>
      <c r="AG12" s="61" t="s">
        <v>153</v>
      </c>
    </row>
    <row r="13" spans="1:34" s="14" customFormat="1" ht="15" customHeight="1" x14ac:dyDescent="0.2">
      <c r="A13" s="151" t="s">
        <v>326</v>
      </c>
      <c r="B13" s="99"/>
      <c r="C13" s="152">
        <f>50682.5+6830</f>
        <v>57512.5</v>
      </c>
      <c r="D13" s="153"/>
      <c r="E13" s="154">
        <f>71495.45+3639.5</f>
        <v>75134.95</v>
      </c>
      <c r="F13" s="100"/>
      <c r="G13" s="152">
        <f>540.5+50223.75</f>
        <v>50764.25</v>
      </c>
      <c r="H13" s="100"/>
      <c r="I13" s="152"/>
      <c r="J13" s="153"/>
      <c r="K13" s="154">
        <f>431233.1+22276.25</f>
        <v>453509.35</v>
      </c>
      <c r="L13" s="99"/>
      <c r="M13" s="152">
        <v>98533.75</v>
      </c>
      <c r="N13" s="99"/>
      <c r="O13" s="152"/>
      <c r="P13" s="99"/>
      <c r="Q13" s="152">
        <f>244787.6+7437</f>
        <v>252224.6</v>
      </c>
      <c r="R13" s="99"/>
      <c r="S13" s="152">
        <f>13832+166879</f>
        <v>180711</v>
      </c>
      <c r="T13" s="99"/>
      <c r="U13" s="152"/>
      <c r="V13" s="99"/>
      <c r="W13" s="152">
        <v>25256.25</v>
      </c>
      <c r="X13" s="100"/>
      <c r="Y13" s="193">
        <v>4509</v>
      </c>
      <c r="Z13" s="153"/>
      <c r="AA13" s="193">
        <f>147328.5+6092.5</f>
        <v>153421</v>
      </c>
      <c r="AB13" s="153"/>
      <c r="AC13" s="193">
        <v>6615</v>
      </c>
      <c r="AD13" s="165">
        <f>SUM(C13+E13+G13+K13+M13+Q13+S13+W13+Y13+AA13+AC13)</f>
        <v>1358191.65</v>
      </c>
      <c r="AE13" s="100">
        <f>5909.05+3150</f>
        <v>9059.0499999999993</v>
      </c>
      <c r="AF13" s="155">
        <v>4947.5</v>
      </c>
      <c r="AG13" s="156">
        <f>SUM(AD13+AE13+AF13)</f>
        <v>1372198.2</v>
      </c>
    </row>
    <row r="14" spans="1:34" s="14" customFormat="1" ht="15" customHeight="1" x14ac:dyDescent="0.2">
      <c r="A14" s="151">
        <v>42736</v>
      </c>
      <c r="B14" s="99">
        <f>SUM('Januar 2017'!F82)</f>
        <v>8</v>
      </c>
      <c r="C14" s="152">
        <f ca="1">SUM('Januar 2017'!G84)</f>
        <v>1120</v>
      </c>
      <c r="D14" s="153">
        <f>SUM('Januar 2017'!H82)</f>
        <v>0</v>
      </c>
      <c r="E14" s="154">
        <f ca="1">SUM('Januar 2017'!I84)</f>
        <v>0</v>
      </c>
      <c r="F14" s="100">
        <f>SUM('Januar 2017'!J82)</f>
        <v>10.25</v>
      </c>
      <c r="G14" s="152">
        <f ca="1">SUM('Januar 2017'!K84)</f>
        <v>1137.5</v>
      </c>
      <c r="H14" s="100"/>
      <c r="I14" s="152"/>
      <c r="J14" s="153">
        <f>SUM('Januar 2017'!L82)</f>
        <v>0</v>
      </c>
      <c r="K14" s="154">
        <f ca="1">SUM('Januar 2017'!M84)</f>
        <v>0</v>
      </c>
      <c r="L14" s="99">
        <f>SUM('Januar 2017'!N82)</f>
        <v>51.75</v>
      </c>
      <c r="M14" s="152">
        <f ca="1">SUM('Januar 2017'!O84)</f>
        <v>6025</v>
      </c>
      <c r="N14" s="99"/>
      <c r="O14" s="152"/>
      <c r="P14" s="99">
        <f>SUM('Januar 2017'!P82)</f>
        <v>0</v>
      </c>
      <c r="Q14" s="152">
        <f ca="1">SUM('Januar 2017'!Q84)</f>
        <v>0</v>
      </c>
      <c r="R14" s="99">
        <f>SUM('Januar 2017'!R82)</f>
        <v>124.75</v>
      </c>
      <c r="S14" s="152">
        <f ca="1">SUM('Januar 2017'!S84)</f>
        <v>14889.5</v>
      </c>
      <c r="T14" s="99"/>
      <c r="U14" s="152"/>
      <c r="V14" s="99">
        <f>SUM('Januar 2017'!T82)</f>
        <v>0</v>
      </c>
      <c r="W14" s="152">
        <f ca="1">SUM('Januar 2017'!U84)</f>
        <v>0</v>
      </c>
      <c r="X14" s="100">
        <f>SUM('Januar 2017'!V82)</f>
        <v>0</v>
      </c>
      <c r="Y14" s="152">
        <f ca="1">SUM('Januar 2017'!W84)</f>
        <v>0</v>
      </c>
      <c r="Z14" s="153">
        <f>SUM('Januar 2017'!X82)</f>
        <v>0</v>
      </c>
      <c r="AA14" s="152">
        <f ca="1">SUM('Januar 2017'!Y84)</f>
        <v>0</v>
      </c>
      <c r="AB14" s="153">
        <f>SUM('Januar 2017'!Z84)</f>
        <v>0</v>
      </c>
      <c r="AC14" s="152">
        <f>SUM('Dezember 2016'!AA85)</f>
        <v>0</v>
      </c>
      <c r="AD14" s="165">
        <f t="shared" ref="AD14" ca="1" si="0">SUM(C14+E14+G14+K14+M14+Q14+S14+W14+Y14+AA14+AC14)</f>
        <v>23172</v>
      </c>
      <c r="AE14" s="100"/>
      <c r="AF14" s="155"/>
      <c r="AG14" s="156">
        <f t="shared" ref="AG14" ca="1" si="1">SUM(AD14+AE14+AF14)</f>
        <v>23172</v>
      </c>
    </row>
    <row r="15" spans="1:34" s="14" customFormat="1" ht="15" customHeight="1" x14ac:dyDescent="0.2">
      <c r="A15" s="151">
        <v>42767</v>
      </c>
      <c r="B15" s="99">
        <f>SUM('Februar 2017'!F83)</f>
        <v>14</v>
      </c>
      <c r="C15" s="152">
        <f ca="1">SUM('Februar 2017'!G85)</f>
        <v>1960</v>
      </c>
      <c r="D15" s="153">
        <f>SUM('Februar 2017'!H83)</f>
        <v>0</v>
      </c>
      <c r="E15" s="154">
        <f ca="1">SUM('Februar 2017'!I85)</f>
        <v>0</v>
      </c>
      <c r="F15" s="100">
        <f>SUM('Februar 2017'!J83)</f>
        <v>38.5</v>
      </c>
      <c r="G15" s="152">
        <f ca="1">SUM('Februar 2017'!K85)</f>
        <v>3089.5</v>
      </c>
      <c r="H15" s="100"/>
      <c r="I15" s="152"/>
      <c r="J15" s="153">
        <f>SUM('Februar 2017'!L83)</f>
        <v>5</v>
      </c>
      <c r="K15" s="154">
        <f ca="1">SUM('Februar 2017'!M85)</f>
        <v>500</v>
      </c>
      <c r="L15" s="99">
        <f>SUM('Februar 2017'!N83)</f>
        <v>12.5</v>
      </c>
      <c r="M15" s="152">
        <f ca="1">SUM('Februar 2017'!O85)</f>
        <v>1165</v>
      </c>
      <c r="N15" s="99"/>
      <c r="O15" s="152"/>
      <c r="P15" s="99">
        <f>SUM('Februar 2017'!P83)</f>
        <v>0</v>
      </c>
      <c r="Q15" s="152">
        <f ca="1">SUM('Februar 2017'!Q85)</f>
        <v>0</v>
      </c>
      <c r="R15" s="99">
        <f>SUM('Februar 2017'!R83)</f>
        <v>140.25</v>
      </c>
      <c r="S15" s="152">
        <f ca="1">SUM('Februar 2017'!S85)</f>
        <v>15999</v>
      </c>
      <c r="T15" s="99"/>
      <c r="U15" s="152"/>
      <c r="V15" s="99">
        <f>SUM('Februar 2017'!T83)</f>
        <v>0</v>
      </c>
      <c r="W15" s="152">
        <f ca="1">SUM('Februar 2017'!U85)</f>
        <v>0</v>
      </c>
      <c r="X15" s="100">
        <f>SUM('Februar 2017'!V83)</f>
        <v>0</v>
      </c>
      <c r="Y15" s="152">
        <f ca="1">SUM('Februar 2017'!W85)</f>
        <v>0</v>
      </c>
      <c r="Z15" s="153">
        <f>SUM('Februar 2017'!X83)</f>
        <v>0</v>
      </c>
      <c r="AA15" s="152">
        <f ca="1">SUM('Februar 2017'!Y85)</f>
        <v>0</v>
      </c>
      <c r="AB15" s="153">
        <f>SUM('Februar 2017'!Z83)</f>
        <v>3.5</v>
      </c>
      <c r="AC15" s="152">
        <f ca="1">SUM('Februar 2017'!AA85)</f>
        <v>490</v>
      </c>
      <c r="AD15" s="165">
        <f t="shared" ref="AD15" ca="1" si="2">SUM(C15+E15+G15+K15+M15+Q15+S15+W15+Y15+AA15+AC15)</f>
        <v>23203.5</v>
      </c>
      <c r="AE15" s="100"/>
      <c r="AF15" s="155"/>
      <c r="AG15" s="156">
        <f t="shared" ref="AG15" ca="1" si="3">SUM(AD15+AE15+AF15)</f>
        <v>23203.5</v>
      </c>
    </row>
    <row r="16" spans="1:34" s="14" customFormat="1" ht="15" customHeight="1" x14ac:dyDescent="0.2">
      <c r="A16" s="151">
        <v>42795</v>
      </c>
      <c r="B16" s="99">
        <f>SUM('März 2017'!F83)</f>
        <v>24.75</v>
      </c>
      <c r="C16" s="152">
        <f ca="1">SUM('März 2017'!G85)</f>
        <v>3375</v>
      </c>
      <c r="D16" s="153">
        <f>SUM('März 2017'!H83)</f>
        <v>0</v>
      </c>
      <c r="E16" s="154">
        <f ca="1">SUM('März 2017'!I85)</f>
        <v>0</v>
      </c>
      <c r="F16" s="100">
        <f>SUM('März 2017'!J83)</f>
        <v>4.25</v>
      </c>
      <c r="G16" s="152">
        <f ca="1">SUM('März 2017'!K85)</f>
        <v>501.5</v>
      </c>
      <c r="H16" s="100"/>
      <c r="I16" s="152"/>
      <c r="J16" s="153">
        <f>SUM('März 2017'!L83)</f>
        <v>5</v>
      </c>
      <c r="K16" s="154">
        <f ca="1">SUM('März 2017'!M85)</f>
        <v>580</v>
      </c>
      <c r="L16" s="99">
        <f>SUM('März 2017'!N83)</f>
        <v>17.75</v>
      </c>
      <c r="M16" s="152">
        <f ca="1">SUM('März 2017'!O85)</f>
        <v>1775</v>
      </c>
      <c r="N16" s="99"/>
      <c r="O16" s="152"/>
      <c r="P16" s="99">
        <f>SUM('März 2017'!P83)</f>
        <v>0</v>
      </c>
      <c r="Q16" s="152">
        <f ca="1">SUM('März 2017'!Q85)</f>
        <v>0</v>
      </c>
      <c r="R16" s="99">
        <f>SUM('März 2017'!R83)</f>
        <v>136.25</v>
      </c>
      <c r="S16" s="152">
        <f ca="1">SUM('März 2017'!S85)</f>
        <v>16419</v>
      </c>
      <c r="T16" s="99">
        <f>SUM('März 2017'!T83)</f>
        <v>9</v>
      </c>
      <c r="U16" s="152">
        <f ca="1">SUM('März 2017'!U85)</f>
        <v>1260</v>
      </c>
      <c r="V16" s="99">
        <f>SUM('März 2017'!V83)</f>
        <v>0</v>
      </c>
      <c r="W16" s="152">
        <f ca="1">SUM('März 2017'!W85)</f>
        <v>0</v>
      </c>
      <c r="X16" s="100">
        <f>SUM('März 2017'!X83)</f>
        <v>0</v>
      </c>
      <c r="Y16" s="152">
        <f ca="1">SUM('März 2017'!Y85)</f>
        <v>0</v>
      </c>
      <c r="Z16" s="153">
        <f>SUM('März 2017'!Z83)</f>
        <v>0</v>
      </c>
      <c r="AA16" s="152">
        <f ca="1">SUM('März 2017'!AA85)</f>
        <v>0</v>
      </c>
      <c r="AB16" s="153">
        <f>SUM('März 2017'!AB83)</f>
        <v>33.5</v>
      </c>
      <c r="AC16" s="152">
        <f ca="1">SUM('März 2017'!AC85)</f>
        <v>4690</v>
      </c>
      <c r="AD16" s="165">
        <f ca="1">SUM(C16+E16+G16+K16+M16+Q16+U16+S16+W16+Y16+AA16+AC16)</f>
        <v>28600.5</v>
      </c>
      <c r="AE16" s="100"/>
      <c r="AF16" s="155"/>
      <c r="AG16" s="156">
        <f ca="1">SUM(AD16+AE16+AF16)</f>
        <v>28600.5</v>
      </c>
    </row>
    <row r="17" spans="1:34" s="14" customFormat="1" ht="15" customHeight="1" x14ac:dyDescent="0.2">
      <c r="A17" s="151">
        <v>42826</v>
      </c>
      <c r="B17" s="99">
        <f>SUM('April 2017'!F86)</f>
        <v>13.5</v>
      </c>
      <c r="C17" s="152">
        <f ca="1">SUM('April 2017'!G88)</f>
        <v>1850</v>
      </c>
      <c r="D17" s="153">
        <f>SUM('April 2017'!H86)</f>
        <v>0</v>
      </c>
      <c r="E17" s="154">
        <f ca="1">SUM('April 2017'!I88)</f>
        <v>0</v>
      </c>
      <c r="F17" s="100">
        <f>SUM('April 2017'!J86)</f>
        <v>0</v>
      </c>
      <c r="G17" s="152">
        <f ca="1">SUM('April 2017'!K88)</f>
        <v>0</v>
      </c>
      <c r="H17" s="100">
        <f>SUM('April 2017'!L86)</f>
        <v>22.25</v>
      </c>
      <c r="I17" s="152">
        <f ca="1">SUM('April 2017'!M88)</f>
        <v>1763</v>
      </c>
      <c r="J17" s="153">
        <f>SUM('April 2017'!N86)</f>
        <v>0</v>
      </c>
      <c r="K17" s="154">
        <f ca="1">SUM('April 2017'!O88)</f>
        <v>0</v>
      </c>
      <c r="L17" s="99">
        <f>SUM('April 2017'!P86)</f>
        <v>0</v>
      </c>
      <c r="M17" s="152">
        <f ca="1">SUM('April 2017'!Q88)</f>
        <v>0</v>
      </c>
      <c r="N17" s="99">
        <f>SUM('April 2017'!R86)</f>
        <v>33.25</v>
      </c>
      <c r="O17" s="152">
        <f ca="1">SUM('April 2017'!S88)</f>
        <v>3485</v>
      </c>
      <c r="P17" s="99">
        <f>SUM('April 2017'!T86)</f>
        <v>0</v>
      </c>
      <c r="Q17" s="152">
        <f ca="1">SUM('April 2017'!U88)</f>
        <v>0</v>
      </c>
      <c r="R17" s="99">
        <f>SUM('April 2017'!V86)</f>
        <v>0</v>
      </c>
      <c r="S17" s="152">
        <f ca="1">SUM('April 2017'!W88)</f>
        <v>0</v>
      </c>
      <c r="T17" s="99">
        <f>SUM('April 2017'!X86)</f>
        <v>489</v>
      </c>
      <c r="U17" s="152">
        <f ca="1">SUM('April 2017'!Y88)</f>
        <v>46659.75</v>
      </c>
      <c r="V17" s="99">
        <f>SUM('April 2017'!Z86)</f>
        <v>0</v>
      </c>
      <c r="W17" s="152">
        <f ca="1">SUM('April 2017'!AA88)</f>
        <v>0</v>
      </c>
      <c r="X17" s="100">
        <f>SUM('April 2017'!AB86)</f>
        <v>0</v>
      </c>
      <c r="Y17" s="152">
        <f ca="1">SUM('April 2017'!AC88)</f>
        <v>0</v>
      </c>
      <c r="Z17" s="153">
        <f>SUM('April 2017'!AD86)</f>
        <v>0</v>
      </c>
      <c r="AA17" s="152">
        <f ca="1">SUM('April 2017'!AE88)</f>
        <v>0</v>
      </c>
      <c r="AB17" s="153">
        <f>SUM('April 2017'!AF86)</f>
        <v>0</v>
      </c>
      <c r="AC17" s="152">
        <f ca="1">SUM('April 2017'!AG88)</f>
        <v>0</v>
      </c>
      <c r="AD17" s="165">
        <f ca="1">SUM(C17+E17+G17+I17+K17+M17+O17+Q17+U17+S17+W17+Y17+AA17+AC17)</f>
        <v>53757.75</v>
      </c>
      <c r="AE17" s="100"/>
      <c r="AF17" s="155"/>
      <c r="AG17" s="156">
        <f ca="1">SUM(AD17+AE17+AF17)</f>
        <v>53757.75</v>
      </c>
    </row>
    <row r="18" spans="1:34" s="14" customFormat="1" ht="15" customHeight="1" x14ac:dyDescent="0.2">
      <c r="A18" s="217" t="s">
        <v>327</v>
      </c>
      <c r="B18" s="218">
        <f>SUM(B14:B17)</f>
        <v>60.25</v>
      </c>
      <c r="C18" s="219">
        <f ca="1">SUM(C14:C17)</f>
        <v>8305</v>
      </c>
      <c r="D18" s="220">
        <f t="shared" ref="D18:AG18" si="4">SUM(D14:D17)</f>
        <v>0</v>
      </c>
      <c r="E18" s="221">
        <f t="shared" ca="1" si="4"/>
        <v>0</v>
      </c>
      <c r="F18" s="222">
        <f t="shared" si="4"/>
        <v>53</v>
      </c>
      <c r="G18" s="219">
        <f t="shared" ca="1" si="4"/>
        <v>4728.5</v>
      </c>
      <c r="H18" s="222">
        <f t="shared" si="4"/>
        <v>22.25</v>
      </c>
      <c r="I18" s="219">
        <f t="shared" ca="1" si="4"/>
        <v>1763</v>
      </c>
      <c r="J18" s="220">
        <f t="shared" si="4"/>
        <v>10</v>
      </c>
      <c r="K18" s="221">
        <f t="shared" ca="1" si="4"/>
        <v>1080</v>
      </c>
      <c r="L18" s="218">
        <f t="shared" si="4"/>
        <v>82</v>
      </c>
      <c r="M18" s="219">
        <f t="shared" ca="1" si="4"/>
        <v>8965</v>
      </c>
      <c r="N18" s="218">
        <f t="shared" si="4"/>
        <v>33.25</v>
      </c>
      <c r="O18" s="219">
        <f t="shared" ca="1" si="4"/>
        <v>3485</v>
      </c>
      <c r="P18" s="218">
        <f t="shared" si="4"/>
        <v>0</v>
      </c>
      <c r="Q18" s="219">
        <f t="shared" ca="1" si="4"/>
        <v>0</v>
      </c>
      <c r="R18" s="218">
        <f t="shared" si="4"/>
        <v>401.25</v>
      </c>
      <c r="S18" s="219">
        <f t="shared" ca="1" si="4"/>
        <v>47307.5</v>
      </c>
      <c r="T18" s="218">
        <f t="shared" si="4"/>
        <v>498</v>
      </c>
      <c r="U18" s="219">
        <f t="shared" ca="1" si="4"/>
        <v>47919.75</v>
      </c>
      <c r="V18" s="218">
        <f t="shared" si="4"/>
        <v>0</v>
      </c>
      <c r="W18" s="219">
        <f t="shared" ca="1" si="4"/>
        <v>0</v>
      </c>
      <c r="X18" s="222">
        <f t="shared" si="4"/>
        <v>0</v>
      </c>
      <c r="Y18" s="219">
        <f t="shared" ca="1" si="4"/>
        <v>0</v>
      </c>
      <c r="Z18" s="220">
        <f t="shared" si="4"/>
        <v>0</v>
      </c>
      <c r="AA18" s="219">
        <f t="shared" ca="1" si="4"/>
        <v>0</v>
      </c>
      <c r="AB18" s="220">
        <f t="shared" si="4"/>
        <v>37</v>
      </c>
      <c r="AC18" s="219">
        <f t="shared" ca="1" si="4"/>
        <v>5180</v>
      </c>
      <c r="AD18" s="223">
        <f t="shared" ca="1" si="4"/>
        <v>128733.75</v>
      </c>
      <c r="AE18" s="222">
        <f t="shared" si="4"/>
        <v>0</v>
      </c>
      <c r="AF18" s="224">
        <f t="shared" si="4"/>
        <v>0</v>
      </c>
      <c r="AG18" s="225">
        <f t="shared" ca="1" si="4"/>
        <v>128733.75</v>
      </c>
    </row>
    <row r="19" spans="1:34" s="14" customFormat="1" ht="15" customHeight="1" x14ac:dyDescent="0.2">
      <c r="A19" s="151" t="s">
        <v>268</v>
      </c>
      <c r="B19" s="99"/>
      <c r="C19" s="152"/>
      <c r="D19" s="153"/>
      <c r="E19" s="154"/>
      <c r="F19" s="100"/>
      <c r="G19" s="152"/>
      <c r="H19" s="100"/>
      <c r="I19" s="152"/>
      <c r="J19" s="153"/>
      <c r="K19" s="154"/>
      <c r="L19" s="99"/>
      <c r="M19" s="152"/>
      <c r="N19" s="99"/>
      <c r="O19" s="152"/>
      <c r="P19" s="99"/>
      <c r="Q19" s="152"/>
      <c r="R19" s="99"/>
      <c r="S19" s="152"/>
      <c r="T19" s="99"/>
      <c r="U19" s="152"/>
      <c r="V19" s="99"/>
      <c r="W19" s="152"/>
      <c r="X19" s="100"/>
      <c r="Y19" s="152"/>
      <c r="Z19" s="153"/>
      <c r="AA19" s="152"/>
      <c r="AB19" s="153"/>
      <c r="AC19" s="152"/>
      <c r="AD19" s="165"/>
      <c r="AE19" s="100"/>
      <c r="AF19" s="155"/>
      <c r="AG19" s="156"/>
    </row>
    <row r="20" spans="1:34" s="14" customFormat="1" ht="15" customHeight="1" x14ac:dyDescent="0.2">
      <c r="A20" s="151" t="s">
        <v>269</v>
      </c>
      <c r="B20" s="99"/>
      <c r="C20" s="152"/>
      <c r="D20" s="153"/>
      <c r="E20" s="154"/>
      <c r="F20" s="100"/>
      <c r="G20" s="152"/>
      <c r="H20" s="100"/>
      <c r="I20" s="152"/>
      <c r="J20" s="153"/>
      <c r="K20" s="154"/>
      <c r="L20" s="99"/>
      <c r="M20" s="152"/>
      <c r="N20" s="99"/>
      <c r="O20" s="152"/>
      <c r="P20" s="99"/>
      <c r="Q20" s="152"/>
      <c r="R20" s="99"/>
      <c r="S20" s="152"/>
      <c r="T20" s="99"/>
      <c r="U20" s="152"/>
      <c r="V20" s="99"/>
      <c r="W20" s="152"/>
      <c r="X20" s="100"/>
      <c r="Y20" s="152"/>
      <c r="Z20" s="153"/>
      <c r="AA20" s="152"/>
      <c r="AB20" s="153"/>
      <c r="AC20" s="152"/>
      <c r="AD20" s="165"/>
      <c r="AE20" s="100"/>
      <c r="AF20" s="155"/>
      <c r="AG20" s="156"/>
    </row>
    <row r="21" spans="1:34" s="14" customFormat="1" ht="4.5" customHeight="1" x14ac:dyDescent="0.2">
      <c r="A21" s="157"/>
      <c r="B21" s="158"/>
      <c r="C21" s="159"/>
      <c r="D21" s="160"/>
      <c r="E21" s="160"/>
      <c r="F21" s="158"/>
      <c r="G21" s="159"/>
      <c r="H21" s="158"/>
      <c r="I21" s="159"/>
      <c r="J21" s="160"/>
      <c r="K21" s="160"/>
      <c r="L21" s="158"/>
      <c r="M21" s="159"/>
      <c r="N21" s="158"/>
      <c r="O21" s="159"/>
      <c r="P21" s="158"/>
      <c r="Q21" s="159"/>
      <c r="R21" s="158"/>
      <c r="S21" s="159"/>
      <c r="T21" s="158"/>
      <c r="U21" s="159"/>
      <c r="V21" s="158"/>
      <c r="W21" s="159"/>
      <c r="X21" s="160"/>
      <c r="Y21" s="160"/>
      <c r="Z21" s="160"/>
      <c r="AA21" s="159"/>
      <c r="AB21" s="160"/>
      <c r="AC21" s="160"/>
      <c r="AD21" s="161"/>
      <c r="AE21" s="158"/>
      <c r="AF21" s="161"/>
      <c r="AG21" s="161"/>
    </row>
    <row r="22" spans="1:34" s="14" customFormat="1" ht="15" customHeight="1" x14ac:dyDescent="0.2">
      <c r="A22" s="216" t="s">
        <v>177</v>
      </c>
      <c r="B22" s="79"/>
      <c r="C22" s="80">
        <f ca="1">C13+C18</f>
        <v>65817.5</v>
      </c>
      <c r="D22" s="93"/>
      <c r="E22" s="192">
        <f ca="1">E13+E18</f>
        <v>75134.95</v>
      </c>
      <c r="F22" s="79"/>
      <c r="G22" s="80">
        <f ca="1">G13+G18</f>
        <v>55492.75</v>
      </c>
      <c r="H22" s="79"/>
      <c r="I22" s="80">
        <f ca="1">I13+I18</f>
        <v>1763</v>
      </c>
      <c r="J22" s="93"/>
      <c r="K22" s="93">
        <f ca="1">K13+K18</f>
        <v>454589.35</v>
      </c>
      <c r="L22" s="79"/>
      <c r="M22" s="80">
        <f ca="1">M13+M18</f>
        <v>107498.75</v>
      </c>
      <c r="N22" s="79"/>
      <c r="O22" s="80">
        <f ca="1">O13+O18</f>
        <v>3485</v>
      </c>
      <c r="P22" s="79"/>
      <c r="Q22" s="80">
        <f ca="1">Q13+Q18</f>
        <v>252224.6</v>
      </c>
      <c r="R22" s="79"/>
      <c r="S22" s="80">
        <f ca="1">S13+S18</f>
        <v>228018.5</v>
      </c>
      <c r="T22" s="79"/>
      <c r="U22" s="80">
        <f ca="1">U13+U18</f>
        <v>47919.75</v>
      </c>
      <c r="V22" s="79"/>
      <c r="W22" s="80">
        <f ca="1">W13+W18</f>
        <v>25256.25</v>
      </c>
      <c r="X22" s="93"/>
      <c r="Y22" s="93">
        <f ca="1">Y13+Y18</f>
        <v>4509</v>
      </c>
      <c r="Z22" s="95"/>
      <c r="AA22" s="80">
        <f ca="1">AA13+AA18</f>
        <v>153421</v>
      </c>
      <c r="AB22" s="93"/>
      <c r="AC22" s="93">
        <f ca="1">AC13+AC18</f>
        <v>11795</v>
      </c>
      <c r="AD22" s="226"/>
      <c r="AE22" s="79">
        <f>AE13+AE18</f>
        <v>9059.0499999999993</v>
      </c>
      <c r="AF22" s="79">
        <f>AF13+AF18</f>
        <v>4947.5</v>
      </c>
      <c r="AG22" s="80">
        <f ca="1">AG13+AG18</f>
        <v>1500931.95</v>
      </c>
      <c r="AH22" s="162"/>
    </row>
    <row r="23" spans="1:34" s="14" customFormat="1" x14ac:dyDescent="0.2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163"/>
    </row>
    <row r="24" spans="1:34" s="120" customFormat="1" x14ac:dyDescent="0.2">
      <c r="A24" s="185" t="s">
        <v>308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</row>
    <row r="25" spans="1:34" s="122" customFormat="1" ht="13.5" customHeight="1" x14ac:dyDescent="0.2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19"/>
      <c r="T25" s="121"/>
      <c r="U25" s="119"/>
      <c r="V25" s="119"/>
      <c r="W25" s="119"/>
      <c r="X25" s="119"/>
      <c r="Y25" s="119"/>
      <c r="Z25" s="119"/>
      <c r="AA25" s="121"/>
      <c r="AB25" s="121"/>
      <c r="AC25" s="121"/>
      <c r="AD25" s="121"/>
      <c r="AE25" s="121"/>
      <c r="AF25" s="121"/>
      <c r="AG25" s="119"/>
      <c r="AH25" s="121"/>
    </row>
    <row r="26" spans="1:34" s="118" customFormat="1" x14ac:dyDescent="0.2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x14ac:dyDescent="0.2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x14ac:dyDescent="0.2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6" customFormat="1" x14ac:dyDescent="0.2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</row>
    <row r="30" spans="1:34" s="116" customFormat="1" x14ac:dyDescent="0.2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</row>
    <row r="31" spans="1:34" s="118" customFormat="1" x14ac:dyDescent="0.2"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x14ac:dyDescent="0.2">
      <c r="B32" s="119"/>
      <c r="C32" s="119"/>
      <c r="D32" s="119"/>
    </row>
    <row r="33" spans="2:33" x14ac:dyDescent="0.2">
      <c r="B33" s="119"/>
      <c r="C33" s="119"/>
      <c r="D33" s="119"/>
      <c r="AG33" s="21">
        <f>SUM(AG31-AG30)</f>
        <v>0</v>
      </c>
    </row>
  </sheetData>
  <autoFilter ref="A12:AG22"/>
  <mergeCells count="16">
    <mergeCell ref="C6:E6"/>
    <mergeCell ref="X10:Y10"/>
    <mergeCell ref="J10:K10"/>
    <mergeCell ref="C8:D8"/>
    <mergeCell ref="B10:C10"/>
    <mergeCell ref="D10:E10"/>
    <mergeCell ref="F10:G10"/>
    <mergeCell ref="T10:U10"/>
    <mergeCell ref="H10:I10"/>
    <mergeCell ref="AB10:AC10"/>
    <mergeCell ref="Z10:AA10"/>
    <mergeCell ref="L10:M10"/>
    <mergeCell ref="P10:Q10"/>
    <mergeCell ref="R10:S10"/>
    <mergeCell ref="V10:W10"/>
    <mergeCell ref="N10:O10"/>
  </mergeCells>
  <dataValidations count="1">
    <dataValidation type="list" allowBlank="1" showInputMessage="1" showErrorMessage="1" sqref="C21:K22 A14:A22">
      <formula1>Name</formula1>
    </dataValidation>
  </dataValidations>
  <pageMargins left="0.4" right="0.25" top="0.78740157480314965" bottom="0.41" header="0.39370078740157483" footer="0.17"/>
  <pageSetup paperSize="8" scale="5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74" zoomScale="130" workbookViewId="0">
      <selection activeCell="A92" sqref="A9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97" t="str">
        <f>IF(Vertragsdaten!B6="","",Vertragsdaten!B6)</f>
        <v>EP SIEP</v>
      </c>
      <c r="B4" s="197"/>
      <c r="C4" s="197"/>
      <c r="D4" s="197"/>
      <c r="E4" s="197"/>
      <c r="F4" s="197"/>
      <c r="G4" s="197"/>
      <c r="H4" s="197"/>
      <c r="I4" s="197"/>
      <c r="J4" s="197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64</v>
      </c>
      <c r="B8" s="24" t="s">
        <v>50</v>
      </c>
      <c r="C8" s="24"/>
      <c r="D8" s="24" t="s">
        <v>65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66</v>
      </c>
      <c r="B9" s="53" t="s">
        <v>42</v>
      </c>
      <c r="C9" s="53"/>
      <c r="D9" s="53" t="s">
        <v>65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67</v>
      </c>
      <c r="B10" s="28" t="s">
        <v>68</v>
      </c>
      <c r="C10" s="28"/>
      <c r="D10" s="53" t="s">
        <v>65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69</v>
      </c>
      <c r="B11" s="28" t="s">
        <v>70</v>
      </c>
      <c r="C11" s="28"/>
      <c r="D11" s="53" t="s">
        <v>65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45</v>
      </c>
      <c r="B12" s="28" t="s">
        <v>71</v>
      </c>
      <c r="C12" s="28"/>
      <c r="D12" s="53" t="s">
        <v>65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72</v>
      </c>
      <c r="B13" s="28" t="s">
        <v>73</v>
      </c>
      <c r="C13" s="28"/>
      <c r="D13" s="53" t="s">
        <v>65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74</v>
      </c>
      <c r="B14" s="28" t="s">
        <v>75</v>
      </c>
      <c r="C14" s="28"/>
      <c r="D14" s="53" t="s">
        <v>65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76</v>
      </c>
      <c r="B15" s="28" t="s">
        <v>77</v>
      </c>
      <c r="C15" s="28"/>
      <c r="D15" s="53" t="s">
        <v>65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78</v>
      </c>
      <c r="B16" s="28" t="s">
        <v>79</v>
      </c>
      <c r="C16" s="28"/>
      <c r="D16" s="53" t="s">
        <v>65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80</v>
      </c>
      <c r="B17" s="28" t="s">
        <v>81</v>
      </c>
      <c r="C17" s="28"/>
      <c r="D17" s="53" t="s">
        <v>65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54</v>
      </c>
      <c r="B18" s="28" t="s">
        <v>51</v>
      </c>
      <c r="C18" s="28"/>
      <c r="D18" s="53" t="s">
        <v>65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82</v>
      </c>
      <c r="B19" s="28" t="s">
        <v>83</v>
      </c>
      <c r="C19" s="28"/>
      <c r="D19" s="53" t="s">
        <v>65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84</v>
      </c>
      <c r="B20" s="28" t="s">
        <v>61</v>
      </c>
      <c r="C20" s="28"/>
      <c r="D20" s="53" t="s">
        <v>65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85</v>
      </c>
      <c r="B21" s="28" t="s">
        <v>86</v>
      </c>
      <c r="C21" s="28"/>
      <c r="D21" s="53" t="s">
        <v>65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87</v>
      </c>
      <c r="B22" s="28" t="s">
        <v>60</v>
      </c>
      <c r="C22" s="28"/>
      <c r="D22" s="53" t="s">
        <v>65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88</v>
      </c>
      <c r="B23" s="28" t="s">
        <v>89</v>
      </c>
      <c r="C23" s="28"/>
      <c r="D23" s="53" t="s">
        <v>65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48</v>
      </c>
      <c r="B24" s="28" t="s">
        <v>56</v>
      </c>
      <c r="C24" s="28"/>
      <c r="D24" s="53" t="s">
        <v>65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175</v>
      </c>
      <c r="B25" s="28" t="s">
        <v>90</v>
      </c>
      <c r="C25" s="28"/>
      <c r="D25" s="53" t="s">
        <v>65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91</v>
      </c>
      <c r="B26" s="28" t="s">
        <v>59</v>
      </c>
      <c r="C26" s="28"/>
      <c r="D26" s="53" t="s">
        <v>65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57</v>
      </c>
      <c r="B27" s="28" t="s">
        <v>92</v>
      </c>
      <c r="C27" s="28"/>
      <c r="D27" s="53" t="s">
        <v>65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93</v>
      </c>
      <c r="B28" s="28" t="s">
        <v>55</v>
      </c>
      <c r="C28" s="28"/>
      <c r="D28" s="53" t="s">
        <v>65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94</v>
      </c>
      <c r="B29" s="28" t="s">
        <v>95</v>
      </c>
      <c r="C29" s="28"/>
      <c r="D29" s="53" t="s">
        <v>65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96</v>
      </c>
      <c r="B30" s="28" t="s">
        <v>97</v>
      </c>
      <c r="C30" s="28"/>
      <c r="D30" s="53" t="s">
        <v>65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98</v>
      </c>
      <c r="B31" s="28" t="s">
        <v>99</v>
      </c>
      <c r="C31" s="28"/>
      <c r="D31" s="53" t="s">
        <v>65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100</v>
      </c>
      <c r="B32" s="28" t="s">
        <v>101</v>
      </c>
      <c r="C32" s="28"/>
      <c r="D32" s="53" t="s">
        <v>65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102</v>
      </c>
      <c r="B33" s="28" t="s">
        <v>61</v>
      </c>
      <c r="C33" s="28"/>
      <c r="D33" s="53" t="s">
        <v>65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103</v>
      </c>
      <c r="B34" s="28" t="s">
        <v>104</v>
      </c>
      <c r="C34" s="28"/>
      <c r="D34" s="53" t="s">
        <v>65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105</v>
      </c>
      <c r="B35" s="28" t="s">
        <v>106</v>
      </c>
      <c r="C35" s="28"/>
      <c r="D35" s="53" t="s">
        <v>65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107</v>
      </c>
      <c r="B36" s="28" t="s">
        <v>53</v>
      </c>
      <c r="C36" s="28"/>
      <c r="D36" s="53" t="s">
        <v>65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108</v>
      </c>
      <c r="B37" s="28" t="s">
        <v>49</v>
      </c>
      <c r="C37" s="28"/>
      <c r="D37" s="53" t="s">
        <v>65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109</v>
      </c>
      <c r="B38" s="28" t="s">
        <v>110</v>
      </c>
      <c r="C38" s="28"/>
      <c r="D38" s="53" t="s">
        <v>65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52</v>
      </c>
      <c r="B39" s="28" t="s">
        <v>48</v>
      </c>
      <c r="C39" s="28"/>
      <c r="D39" s="53" t="s">
        <v>65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111</v>
      </c>
      <c r="B40" s="28" t="s">
        <v>59</v>
      </c>
      <c r="C40" s="28"/>
      <c r="D40" s="53" t="s">
        <v>65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112</v>
      </c>
      <c r="B41" s="28" t="s">
        <v>113</v>
      </c>
      <c r="C41" s="28"/>
      <c r="D41" s="53" t="s">
        <v>65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114</v>
      </c>
      <c r="B42" s="28" t="s">
        <v>115</v>
      </c>
      <c r="C42" s="28"/>
      <c r="D42" s="53" t="s">
        <v>65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116</v>
      </c>
      <c r="B43" s="28" t="s">
        <v>117</v>
      </c>
      <c r="C43" s="28"/>
      <c r="D43" s="53" t="s">
        <v>65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118</v>
      </c>
      <c r="B44" s="28" t="s">
        <v>119</v>
      </c>
      <c r="C44" s="28"/>
      <c r="D44" s="53" t="s">
        <v>65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120</v>
      </c>
      <c r="B45" s="28" t="s">
        <v>50</v>
      </c>
      <c r="C45" s="28"/>
      <c r="D45" s="53" t="s">
        <v>65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121</v>
      </c>
      <c r="B46" s="28" t="s">
        <v>122</v>
      </c>
      <c r="C46" s="28"/>
      <c r="D46" s="53" t="s">
        <v>65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123</v>
      </c>
      <c r="B47" s="28" t="s">
        <v>43</v>
      </c>
      <c r="C47" s="28"/>
      <c r="D47" s="53" t="s">
        <v>65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124</v>
      </c>
      <c r="B48" s="28" t="s">
        <v>125</v>
      </c>
      <c r="C48" s="28"/>
      <c r="D48" s="53" t="s">
        <v>65</v>
      </c>
      <c r="E48" s="53"/>
      <c r="F48" s="53"/>
      <c r="G48" s="53"/>
      <c r="H48" s="53"/>
      <c r="I48" s="53"/>
      <c r="J48" s="28"/>
      <c r="K48" s="29" t="s">
        <v>8</v>
      </c>
      <c r="L48" s="30"/>
      <c r="M48" s="14" t="str">
        <f t="shared" si="0"/>
        <v>Schwyn Timm</v>
      </c>
    </row>
    <row r="49" spans="1:13" ht="15" customHeight="1" x14ac:dyDescent="0.2">
      <c r="A49" s="27" t="s">
        <v>126</v>
      </c>
      <c r="B49" s="28" t="s">
        <v>127</v>
      </c>
      <c r="C49" s="28"/>
      <c r="D49" s="53" t="s">
        <v>65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128</v>
      </c>
      <c r="B50" s="28" t="s">
        <v>129</v>
      </c>
      <c r="C50" s="28"/>
      <c r="D50" s="53" t="s">
        <v>65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130</v>
      </c>
      <c r="B51" s="28" t="s">
        <v>131</v>
      </c>
      <c r="C51" s="28"/>
      <c r="D51" s="53" t="s">
        <v>65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132</v>
      </c>
      <c r="B52" s="28" t="s">
        <v>133</v>
      </c>
      <c r="C52" s="28"/>
      <c r="D52" s="53" t="s">
        <v>65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134</v>
      </c>
      <c r="B53" s="28" t="s">
        <v>58</v>
      </c>
      <c r="C53" s="28"/>
      <c r="D53" s="53" t="s">
        <v>65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135</v>
      </c>
      <c r="B54" s="28" t="s">
        <v>44</v>
      </c>
      <c r="C54" s="28"/>
      <c r="D54" s="53" t="s">
        <v>65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136</v>
      </c>
      <c r="B55" s="28" t="s">
        <v>137</v>
      </c>
      <c r="C55" s="28"/>
      <c r="D55" s="53" t="s">
        <v>65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138</v>
      </c>
      <c r="B56" s="28" t="s">
        <v>139</v>
      </c>
      <c r="C56" s="28"/>
      <c r="D56" s="53" t="s">
        <v>65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165</v>
      </c>
      <c r="B57" s="28" t="s">
        <v>140</v>
      </c>
      <c r="C57" s="28"/>
      <c r="D57" s="53" t="s">
        <v>65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141</v>
      </c>
      <c r="B58" s="28" t="s">
        <v>142</v>
      </c>
      <c r="C58" s="28"/>
      <c r="D58" s="53" t="s">
        <v>65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172</v>
      </c>
      <c r="B59" s="28" t="s">
        <v>173</v>
      </c>
      <c r="C59" s="28"/>
      <c r="D59" s="28" t="s">
        <v>65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178</v>
      </c>
      <c r="B60" s="28" t="s">
        <v>179</v>
      </c>
      <c r="C60" s="28"/>
      <c r="D60" s="28" t="s">
        <v>65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180</v>
      </c>
      <c r="B61" s="28" t="s">
        <v>181</v>
      </c>
      <c r="C61" s="28"/>
      <c r="D61" s="28" t="s">
        <v>65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185</v>
      </c>
      <c r="B62" s="28" t="s">
        <v>186</v>
      </c>
      <c r="C62" s="28"/>
      <c r="D62" s="28" t="s">
        <v>65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>A62&amp;" "&amp;B62</f>
        <v>Gerber Rigert Beatrice</v>
      </c>
    </row>
    <row r="63" spans="1:13" ht="15" customHeight="1" x14ac:dyDescent="0.2">
      <c r="A63" s="27" t="s">
        <v>189</v>
      </c>
      <c r="B63" s="28" t="s">
        <v>190</v>
      </c>
      <c r="C63" s="28"/>
      <c r="D63" s="28" t="s">
        <v>65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192</v>
      </c>
      <c r="B64" s="28" t="s">
        <v>193</v>
      </c>
      <c r="C64" s="28"/>
      <c r="D64" s="28" t="s">
        <v>65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203</v>
      </c>
      <c r="B65" s="28" t="s">
        <v>204</v>
      </c>
      <c r="C65" s="28"/>
      <c r="D65" s="28" t="s">
        <v>65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206</v>
      </c>
      <c r="B66" s="28" t="s">
        <v>207</v>
      </c>
      <c r="C66" s="28"/>
      <c r="D66" s="28" t="s">
        <v>65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209</v>
      </c>
      <c r="B67" s="28" t="s">
        <v>210</v>
      </c>
      <c r="C67" s="28"/>
      <c r="D67" s="28" t="s">
        <v>65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218</v>
      </c>
      <c r="B68" s="28" t="s">
        <v>43</v>
      </c>
      <c r="C68" s="28"/>
      <c r="D68" s="28" t="s">
        <v>65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>A68&amp;" "&amp;B68</f>
        <v>Hagen Stefan</v>
      </c>
    </row>
    <row r="69" spans="1:13" ht="15" customHeight="1" x14ac:dyDescent="0.2">
      <c r="A69" s="27" t="s">
        <v>221</v>
      </c>
      <c r="B69" s="28" t="s">
        <v>222</v>
      </c>
      <c r="C69" s="28"/>
      <c r="D69" s="28" t="s">
        <v>65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223</v>
      </c>
      <c r="B70" s="28" t="s">
        <v>224</v>
      </c>
      <c r="C70" s="28"/>
      <c r="D70" s="28" t="s">
        <v>65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225</v>
      </c>
      <c r="B71" s="28" t="s">
        <v>59</v>
      </c>
      <c r="C71" s="28"/>
      <c r="D71" s="28" t="s">
        <v>65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231</v>
      </c>
      <c r="B72" s="28" t="s">
        <v>232</v>
      </c>
      <c r="C72" s="28"/>
      <c r="D72" s="28" t="s">
        <v>65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>A72&amp;" "&amp;B72</f>
        <v>Wernli Sebastian</v>
      </c>
    </row>
    <row r="73" spans="1:13" ht="15" customHeight="1" x14ac:dyDescent="0.2">
      <c r="A73" s="27" t="s">
        <v>233</v>
      </c>
      <c r="B73" s="28" t="s">
        <v>115</v>
      </c>
      <c r="C73" s="28"/>
      <c r="D73" s="28" t="s">
        <v>65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>A73&amp;" "&amp;B73</f>
        <v>Kipfer Cédric</v>
      </c>
    </row>
    <row r="74" spans="1:13" ht="15" customHeight="1" x14ac:dyDescent="0.2">
      <c r="A74" s="27" t="s">
        <v>239</v>
      </c>
      <c r="B74" s="28" t="s">
        <v>240</v>
      </c>
      <c r="C74" s="28"/>
      <c r="D74" s="28" t="s">
        <v>65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242</v>
      </c>
      <c r="B75" s="28" t="s">
        <v>241</v>
      </c>
      <c r="C75" s="28"/>
      <c r="D75" s="28" t="s">
        <v>65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128</v>
      </c>
      <c r="B76" s="28" t="s">
        <v>245</v>
      </c>
      <c r="C76" s="28"/>
      <c r="D76" s="28" t="s">
        <v>65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247</v>
      </c>
      <c r="B77" s="28" t="s">
        <v>248</v>
      </c>
      <c r="C77" s="28"/>
      <c r="D77" s="28" t="s">
        <v>65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251</v>
      </c>
      <c r="B78" s="28" t="s">
        <v>43</v>
      </c>
      <c r="C78" s="28"/>
      <c r="D78" s="28" t="s">
        <v>65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258</v>
      </c>
      <c r="B79" s="28" t="s">
        <v>259</v>
      </c>
      <c r="C79" s="28"/>
      <c r="D79" s="28" t="s">
        <v>65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>A79&amp;" "&amp;B79</f>
        <v>Canetti Rosmarie</v>
      </c>
    </row>
    <row r="80" spans="1:13" ht="15" customHeight="1" x14ac:dyDescent="0.2">
      <c r="A80" s="27" t="s">
        <v>261</v>
      </c>
      <c r="B80" s="28" t="s">
        <v>262</v>
      </c>
      <c r="C80" s="28"/>
      <c r="D80" s="28" t="s">
        <v>65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266</v>
      </c>
      <c r="B81" s="28" t="s">
        <v>267</v>
      </c>
      <c r="C81" s="28"/>
      <c r="D81" s="28" t="s">
        <v>65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 t="s">
        <v>289</v>
      </c>
      <c r="B82" s="28" t="s">
        <v>53</v>
      </c>
      <c r="C82" s="28"/>
      <c r="D82" s="28" t="s">
        <v>65</v>
      </c>
      <c r="E82" s="28"/>
      <c r="F82" s="28"/>
      <c r="G82" s="28"/>
      <c r="H82" s="28"/>
      <c r="I82" s="28"/>
      <c r="J82" s="28"/>
      <c r="K82" s="29" t="s">
        <v>6</v>
      </c>
      <c r="L82" s="30"/>
      <c r="M82" t="str">
        <f t="shared" si="0"/>
        <v>Jung  Roman</v>
      </c>
    </row>
    <row r="83" spans="1:13" ht="15" customHeight="1" x14ac:dyDescent="0.2">
      <c r="A83" s="27" t="s">
        <v>291</v>
      </c>
      <c r="B83" s="28" t="s">
        <v>292</v>
      </c>
      <c r="C83" s="28"/>
      <c r="D83" s="28" t="s">
        <v>65</v>
      </c>
      <c r="E83" s="28"/>
      <c r="F83" s="28"/>
      <c r="G83" s="28"/>
      <c r="H83" s="28"/>
      <c r="I83" s="28"/>
      <c r="J83" s="28"/>
      <c r="K83" s="29" t="s">
        <v>9</v>
      </c>
      <c r="L83" s="30"/>
      <c r="M83" t="str">
        <f t="shared" si="0"/>
        <v>Berger Noah</v>
      </c>
    </row>
    <row r="84" spans="1:13" ht="15" customHeight="1" x14ac:dyDescent="0.2">
      <c r="A84" s="27" t="s">
        <v>295</v>
      </c>
      <c r="B84" s="28" t="s">
        <v>296</v>
      </c>
      <c r="C84" s="28"/>
      <c r="D84" s="28" t="s">
        <v>65</v>
      </c>
      <c r="E84" s="28"/>
      <c r="F84" s="28"/>
      <c r="G84" s="28"/>
      <c r="H84" s="28"/>
      <c r="I84" s="28"/>
      <c r="J84" s="28"/>
      <c r="K84" s="29" t="s">
        <v>6</v>
      </c>
      <c r="L84" s="30"/>
      <c r="M84" t="str">
        <f t="shared" si="0"/>
        <v>Delmas  Marc</v>
      </c>
    </row>
    <row r="85" spans="1:13" ht="15" customHeight="1" x14ac:dyDescent="0.2">
      <c r="A85" s="27" t="s">
        <v>297</v>
      </c>
      <c r="B85" s="28" t="s">
        <v>298</v>
      </c>
      <c r="C85" s="28"/>
      <c r="D85" s="28" t="s">
        <v>65</v>
      </c>
      <c r="E85" s="28"/>
      <c r="F85" s="28"/>
      <c r="G85" s="28"/>
      <c r="H85" s="28"/>
      <c r="I85" s="28"/>
      <c r="J85" s="28"/>
      <c r="K85" s="29" t="s">
        <v>9</v>
      </c>
      <c r="L85" s="30"/>
      <c r="M85" t="str">
        <f t="shared" si="0"/>
        <v>Christ  Florian</v>
      </c>
    </row>
    <row r="86" spans="1:13" ht="15" customHeight="1" x14ac:dyDescent="0.2">
      <c r="A86" s="27" t="s">
        <v>299</v>
      </c>
      <c r="B86" s="28" t="s">
        <v>300</v>
      </c>
      <c r="C86" s="28"/>
      <c r="D86" s="28" t="s">
        <v>65</v>
      </c>
      <c r="E86" s="28"/>
      <c r="F86" s="28"/>
      <c r="G86" s="28"/>
      <c r="H86" s="28"/>
      <c r="I86" s="28"/>
      <c r="J86" s="28"/>
      <c r="K86" s="29" t="s">
        <v>7</v>
      </c>
      <c r="L86" s="30"/>
      <c r="M86" t="str">
        <f t="shared" si="0"/>
        <v>Schaub Anja</v>
      </c>
    </row>
    <row r="87" spans="1:13" ht="15" customHeight="1" x14ac:dyDescent="0.2">
      <c r="A87" s="27" t="s">
        <v>120</v>
      </c>
      <c r="B87" s="28" t="s">
        <v>50</v>
      </c>
      <c r="C87" s="28"/>
      <c r="D87" s="28" t="s">
        <v>65</v>
      </c>
      <c r="E87" s="28"/>
      <c r="F87" s="28"/>
      <c r="G87" s="28"/>
      <c r="H87" s="28"/>
      <c r="I87" s="28"/>
      <c r="J87" s="28"/>
      <c r="K87" s="29" t="s">
        <v>8</v>
      </c>
      <c r="L87" s="30"/>
      <c r="M87" t="str">
        <f t="shared" si="0"/>
        <v>Breiter Michael</v>
      </c>
    </row>
    <row r="88" spans="1:13" ht="15" customHeight="1" x14ac:dyDescent="0.2">
      <c r="A88" s="27" t="s">
        <v>309</v>
      </c>
      <c r="B88" s="28" t="s">
        <v>310</v>
      </c>
      <c r="C88" s="28"/>
      <c r="D88" s="28" t="s">
        <v>65</v>
      </c>
      <c r="E88" s="28"/>
      <c r="F88" s="28"/>
      <c r="G88" s="28"/>
      <c r="H88" s="28"/>
      <c r="I88" s="28"/>
      <c r="J88" s="28"/>
      <c r="K88" s="29" t="s">
        <v>5</v>
      </c>
      <c r="L88" s="30"/>
      <c r="M88" t="str">
        <f t="shared" si="0"/>
        <v>Buser Edi</v>
      </c>
    </row>
    <row r="89" spans="1:13" ht="15" customHeight="1" x14ac:dyDescent="0.2">
      <c r="A89" s="27" t="s">
        <v>316</v>
      </c>
      <c r="B89" s="28" t="s">
        <v>317</v>
      </c>
      <c r="C89" s="28"/>
      <c r="D89" s="28" t="s">
        <v>65</v>
      </c>
      <c r="E89" s="28"/>
      <c r="F89" s="28"/>
      <c r="G89" s="28"/>
      <c r="H89" s="28"/>
      <c r="I89" s="28"/>
      <c r="J89" s="28"/>
      <c r="K89" s="29" t="s">
        <v>6</v>
      </c>
      <c r="L89" s="30"/>
      <c r="M89" t="str">
        <f t="shared" si="0"/>
        <v>Iten Vanessa</v>
      </c>
    </row>
    <row r="90" spans="1:13" ht="15" customHeight="1" x14ac:dyDescent="0.2">
      <c r="A90" s="27" t="s">
        <v>318</v>
      </c>
      <c r="B90" s="28" t="s">
        <v>319</v>
      </c>
      <c r="C90" s="28"/>
      <c r="D90" s="28" t="s">
        <v>65</v>
      </c>
      <c r="E90" s="28"/>
      <c r="F90" s="28"/>
      <c r="G90" s="28"/>
      <c r="H90" s="28"/>
      <c r="I90" s="28"/>
      <c r="J90" s="28"/>
      <c r="K90" s="29" t="s">
        <v>6</v>
      </c>
      <c r="L90" s="30"/>
      <c r="M90" t="str">
        <f t="shared" si="0"/>
        <v>Hochuli Antonina</v>
      </c>
    </row>
    <row r="91" spans="1:13" ht="15" customHeight="1" x14ac:dyDescent="0.2">
      <c r="A91" s="27" t="s">
        <v>320</v>
      </c>
      <c r="B91" s="28" t="s">
        <v>321</v>
      </c>
      <c r="C91" s="28"/>
      <c r="D91" s="28" t="s">
        <v>65</v>
      </c>
      <c r="E91" s="28"/>
      <c r="F91" s="28"/>
      <c r="G91" s="28"/>
      <c r="H91" s="28"/>
      <c r="I91" s="28"/>
      <c r="J91" s="28"/>
      <c r="K91" s="29" t="s">
        <v>9</v>
      </c>
      <c r="L91" s="30"/>
      <c r="M91" t="str">
        <f t="shared" si="0"/>
        <v>Bonetti Simon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1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1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1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1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1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1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1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1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1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1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1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1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1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1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1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1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1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1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1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1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2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2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2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2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2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2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2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2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2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2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2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2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2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2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2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2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2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2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2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2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2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2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2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2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2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2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2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2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2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2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2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2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1"/>
        <v xml:space="preserve"> </v>
      </c>
    </row>
    <row r="176" spans="1:13" ht="15" customHeight="1" x14ac:dyDescent="0.2">
      <c r="M176" t="str">
        <f t="shared" si="1"/>
        <v xml:space="preserve"> </v>
      </c>
    </row>
    <row r="177" spans="1:13" ht="15" customHeight="1" x14ac:dyDescent="0.2">
      <c r="M177" t="str">
        <f t="shared" si="1"/>
        <v xml:space="preserve"> </v>
      </c>
    </row>
    <row r="178" spans="1:13" ht="15" customHeight="1" x14ac:dyDescent="0.2">
      <c r="M178" t="str">
        <f t="shared" si="1"/>
        <v xml:space="preserve"> </v>
      </c>
    </row>
    <row r="179" spans="1:13" ht="15" customHeight="1" x14ac:dyDescent="0.2">
      <c r="M179" t="str">
        <f t="shared" si="1"/>
        <v xml:space="preserve"> </v>
      </c>
    </row>
    <row r="180" spans="1:13" ht="15" customHeight="1" x14ac:dyDescent="0.2">
      <c r="M180" t="str">
        <f t="shared" si="1"/>
        <v xml:space="preserve"> </v>
      </c>
    </row>
    <row r="181" spans="1:13" ht="15" customHeight="1" x14ac:dyDescent="0.2">
      <c r="M181" t="str">
        <f t="shared" si="1"/>
        <v xml:space="preserve"> </v>
      </c>
    </row>
    <row r="182" spans="1:13" ht="15" customHeight="1" x14ac:dyDescent="0.2">
      <c r="M182" t="str">
        <f t="shared" si="1"/>
        <v xml:space="preserve"> </v>
      </c>
    </row>
    <row r="183" spans="1:13" ht="15" customHeight="1" x14ac:dyDescent="0.2">
      <c r="M183" t="str">
        <f t="shared" si="1"/>
        <v xml:space="preserve"> </v>
      </c>
    </row>
    <row r="184" spans="1:13" ht="15" customHeight="1" x14ac:dyDescent="0.2">
      <c r="M184" t="str">
        <f t="shared" si="1"/>
        <v xml:space="preserve"> </v>
      </c>
    </row>
    <row r="185" spans="1:13" ht="15" customHeight="1" x14ac:dyDescent="0.2">
      <c r="M185" t="str">
        <f t="shared" si="1"/>
        <v xml:space="preserve"> </v>
      </c>
    </row>
    <row r="186" spans="1:13" ht="15" customHeight="1" x14ac:dyDescent="0.2">
      <c r="M186" t="str">
        <f t="shared" si="1"/>
        <v xml:space="preserve"> </v>
      </c>
    </row>
    <row r="187" spans="1:13" ht="15" customHeight="1" x14ac:dyDescent="0.2">
      <c r="M187" t="str">
        <f t="shared" si="1"/>
        <v xml:space="preserve"> </v>
      </c>
    </row>
    <row r="188" spans="1:13" ht="15" customHeight="1" x14ac:dyDescent="0.2">
      <c r="M188" t="str">
        <f t="shared" si="1"/>
        <v xml:space="preserve"> </v>
      </c>
    </row>
    <row r="189" spans="1:13" ht="15" customHeight="1" x14ac:dyDescent="0.2">
      <c r="M189" t="str">
        <f t="shared" si="1"/>
        <v xml:space="preserve"> </v>
      </c>
    </row>
    <row r="190" spans="1:13" ht="15" customHeight="1" x14ac:dyDescent="0.2">
      <c r="A190" s="1" t="s">
        <v>19</v>
      </c>
      <c r="M190" t="str">
        <f t="shared" si="1"/>
        <v xml:space="preserve">Kategorie </v>
      </c>
    </row>
    <row r="191" spans="1:13" ht="15" customHeight="1" x14ac:dyDescent="0.2">
      <c r="A191" s="14" t="e">
        <f>#REF!</f>
        <v>#REF!</v>
      </c>
      <c r="B191" t="s">
        <v>31</v>
      </c>
      <c r="M191" t="e">
        <f t="shared" si="1"/>
        <v>#REF!</v>
      </c>
    </row>
    <row r="192" spans="1:13" ht="15" customHeight="1" x14ac:dyDescent="0.2">
      <c r="A192" s="14" t="e">
        <f>#REF!</f>
        <v>#REF!</v>
      </c>
      <c r="B192" t="s">
        <v>32</v>
      </c>
      <c r="M192" t="e">
        <f t="shared" si="1"/>
        <v>#REF!</v>
      </c>
    </row>
    <row r="193" spans="1:13" ht="15" customHeight="1" x14ac:dyDescent="0.2">
      <c r="A193" s="14" t="e">
        <f>#REF!</f>
        <v>#REF!</v>
      </c>
      <c r="B193" s="14" t="s">
        <v>33</v>
      </c>
      <c r="M193" t="e">
        <f t="shared" si="1"/>
        <v>#REF!</v>
      </c>
    </row>
    <row r="194" spans="1:13" ht="15" customHeight="1" x14ac:dyDescent="0.2">
      <c r="A194" s="14" t="e">
        <f>#REF!</f>
        <v>#REF!</v>
      </c>
      <c r="B194" s="14" t="s">
        <v>34</v>
      </c>
      <c r="M194" t="e">
        <f t="shared" si="1"/>
        <v>#REF!</v>
      </c>
    </row>
    <row r="195" spans="1:13" ht="15" customHeight="1" x14ac:dyDescent="0.2">
      <c r="A195" s="14" t="e">
        <f>#REF!</f>
        <v>#REF!</v>
      </c>
      <c r="B195" s="14" t="s">
        <v>35</v>
      </c>
      <c r="M195" t="e">
        <f t="shared" si="1"/>
        <v>#REF!</v>
      </c>
    </row>
    <row r="196" spans="1:13" ht="15" customHeight="1" x14ac:dyDescent="0.2">
      <c r="A196" s="14" t="str">
        <f>K7</f>
        <v>Kategorie</v>
      </c>
      <c r="B196" s="14" t="s">
        <v>36</v>
      </c>
      <c r="M196" t="str">
        <f t="shared" si="1"/>
        <v>Kategorie $K:$K</v>
      </c>
    </row>
    <row r="197" spans="1:13" ht="15" customHeight="1" x14ac:dyDescent="0.2">
      <c r="A197" s="14" t="str">
        <f>L7</f>
        <v>Kategorie 7</v>
      </c>
      <c r="B197" s="14" t="s">
        <v>37</v>
      </c>
      <c r="M197" t="str">
        <f t="shared" si="1"/>
        <v>Kategorie 7 $L:$K</v>
      </c>
    </row>
    <row r="198" spans="1:13" ht="15" customHeight="1" x14ac:dyDescent="0.2">
      <c r="M198" t="str">
        <f t="shared" si="1"/>
        <v xml:space="preserve"> </v>
      </c>
    </row>
    <row r="199" spans="1:13" ht="15" customHeight="1" x14ac:dyDescent="0.2">
      <c r="M199" t="str">
        <f t="shared" si="1"/>
        <v xml:space="preserve"> </v>
      </c>
    </row>
    <row r="200" spans="1:13" ht="15" customHeight="1" x14ac:dyDescent="0.2">
      <c r="M200" t="str">
        <f t="shared" si="1"/>
        <v xml:space="preserve"> </v>
      </c>
    </row>
    <row r="201" spans="1:13" ht="15" customHeight="1" x14ac:dyDescent="0.2">
      <c r="M201" t="str">
        <f t="shared" si="1"/>
        <v xml:space="preserve"> </v>
      </c>
    </row>
    <row r="202" spans="1:13" ht="15" customHeight="1" x14ac:dyDescent="0.2">
      <c r="M202" t="str">
        <f t="shared" si="1"/>
        <v xml:space="preserve"> </v>
      </c>
    </row>
    <row r="203" spans="1:13" ht="15" customHeight="1" x14ac:dyDescent="0.2">
      <c r="M203" t="str">
        <f t="shared" si="1"/>
        <v xml:space="preserve"> </v>
      </c>
    </row>
    <row r="204" spans="1:13" ht="15" customHeight="1" x14ac:dyDescent="0.2">
      <c r="M204" t="str">
        <f t="shared" si="1"/>
        <v xml:space="preserve"> </v>
      </c>
    </row>
    <row r="205" spans="1:13" ht="15" customHeight="1" x14ac:dyDescent="0.2">
      <c r="M205" t="str">
        <f t="shared" si="1"/>
        <v xml:space="preserve"> </v>
      </c>
    </row>
    <row r="206" spans="1:13" ht="15" customHeight="1" x14ac:dyDescent="0.2">
      <c r="M206" t="str">
        <f t="shared" si="1"/>
        <v xml:space="preserve"> </v>
      </c>
    </row>
    <row r="207" spans="1:13" ht="15" customHeight="1" x14ac:dyDescent="0.2">
      <c r="M207" t="str">
        <f t="shared" si="1"/>
        <v xml:space="preserve"> </v>
      </c>
    </row>
    <row r="208" spans="1:13" ht="15" customHeight="1" x14ac:dyDescent="0.2">
      <c r="M208" t="str">
        <f t="shared" si="1"/>
        <v xml:space="preserve"> </v>
      </c>
    </row>
    <row r="209" spans="13:13" ht="15" customHeight="1" x14ac:dyDescent="0.2">
      <c r="M209" t="str">
        <f t="shared" si="1"/>
        <v xml:space="preserve"> </v>
      </c>
    </row>
    <row r="210" spans="13:13" ht="15" customHeight="1" x14ac:dyDescent="0.2">
      <c r="M210" t="str">
        <f t="shared" si="1"/>
        <v xml:space="preserve"> </v>
      </c>
    </row>
    <row r="211" spans="13:13" ht="15" customHeight="1" x14ac:dyDescent="0.2">
      <c r="M211" t="str">
        <f t="shared" si="1"/>
        <v xml:space="preserve"> </v>
      </c>
    </row>
    <row r="212" spans="13:13" ht="15" customHeight="1" x14ac:dyDescent="0.2">
      <c r="M212" t="str">
        <f t="shared" si="1"/>
        <v xml:space="preserve"> </v>
      </c>
    </row>
    <row r="213" spans="13:13" ht="15" customHeight="1" x14ac:dyDescent="0.2">
      <c r="M213" t="str">
        <f t="shared" si="1"/>
        <v xml:space="preserve"> </v>
      </c>
    </row>
    <row r="214" spans="13:13" ht="15" customHeight="1" x14ac:dyDescent="0.2">
      <c r="M214" t="str">
        <f t="shared" si="1"/>
        <v xml:space="preserve"> </v>
      </c>
    </row>
    <row r="215" spans="13:13" ht="15" customHeight="1" x14ac:dyDescent="0.2">
      <c r="M215" t="str">
        <f t="shared" si="1"/>
        <v xml:space="preserve"> </v>
      </c>
    </row>
    <row r="216" spans="13:13" ht="15" customHeight="1" x14ac:dyDescent="0.2">
      <c r="M216" t="str">
        <f t="shared" si="1"/>
        <v xml:space="preserve"> </v>
      </c>
    </row>
    <row r="217" spans="13:13" ht="15" customHeight="1" x14ac:dyDescent="0.2">
      <c r="M217" t="str">
        <f t="shared" si="1"/>
        <v xml:space="preserve"> </v>
      </c>
    </row>
    <row r="218" spans="13:13" ht="15" customHeight="1" x14ac:dyDescent="0.2">
      <c r="M218" t="str">
        <f t="shared" si="1"/>
        <v xml:space="preserve"> </v>
      </c>
    </row>
    <row r="219" spans="13:13" ht="15" customHeight="1" x14ac:dyDescent="0.2">
      <c r="M219" t="str">
        <f t="shared" si="1"/>
        <v xml:space="preserve"> </v>
      </c>
    </row>
    <row r="220" spans="13:13" ht="15" customHeight="1" x14ac:dyDescent="0.2">
      <c r="M220" t="str">
        <f t="shared" si="1"/>
        <v xml:space="preserve"> </v>
      </c>
    </row>
    <row r="221" spans="13:13" ht="15" customHeight="1" x14ac:dyDescent="0.2">
      <c r="M221" t="str">
        <f t="shared" si="1"/>
        <v xml:space="preserve"> </v>
      </c>
    </row>
    <row r="222" spans="13:13" ht="15" customHeight="1" x14ac:dyDescent="0.2">
      <c r="M222" t="str">
        <f t="shared" si="1"/>
        <v xml:space="preserve"> </v>
      </c>
    </row>
    <row r="223" spans="13:13" ht="15" customHeight="1" x14ac:dyDescent="0.2">
      <c r="M223" t="str">
        <f t="shared" si="1"/>
        <v xml:space="preserve"> </v>
      </c>
    </row>
    <row r="224" spans="13:13" ht="15" customHeight="1" x14ac:dyDescent="0.2">
      <c r="M224" t="str">
        <f t="shared" si="1"/>
        <v xml:space="preserve"> </v>
      </c>
    </row>
    <row r="225" spans="13:13" ht="15" customHeight="1" x14ac:dyDescent="0.2">
      <c r="M225" t="str">
        <f t="shared" si="1"/>
        <v xml:space="preserve"> </v>
      </c>
    </row>
    <row r="226" spans="13:13" ht="15" customHeight="1" x14ac:dyDescent="0.2">
      <c r="M226" t="str">
        <f t="shared" ref="M226:M289" si="3">A226&amp;" "&amp;B226</f>
        <v xml:space="preserve"> </v>
      </c>
    </row>
    <row r="227" spans="13:13" ht="15" customHeight="1" x14ac:dyDescent="0.2">
      <c r="M227" t="str">
        <f t="shared" si="3"/>
        <v xml:space="preserve"> </v>
      </c>
    </row>
    <row r="228" spans="13:13" ht="15" customHeight="1" x14ac:dyDescent="0.2">
      <c r="M228" t="str">
        <f t="shared" si="3"/>
        <v xml:space="preserve"> </v>
      </c>
    </row>
    <row r="229" spans="13:13" ht="15" customHeight="1" x14ac:dyDescent="0.2">
      <c r="M229" t="str">
        <f t="shared" si="3"/>
        <v xml:space="preserve"> </v>
      </c>
    </row>
    <row r="230" spans="13:13" ht="15" customHeight="1" x14ac:dyDescent="0.2">
      <c r="M230" t="str">
        <f t="shared" si="3"/>
        <v xml:space="preserve"> </v>
      </c>
    </row>
    <row r="231" spans="13:13" ht="15" customHeight="1" x14ac:dyDescent="0.2">
      <c r="M231" t="str">
        <f t="shared" si="3"/>
        <v xml:space="preserve"> </v>
      </c>
    </row>
    <row r="232" spans="13:13" ht="15" customHeight="1" x14ac:dyDescent="0.2">
      <c r="M232" t="str">
        <f t="shared" si="3"/>
        <v xml:space="preserve"> </v>
      </c>
    </row>
    <row r="233" spans="13:13" ht="15" customHeight="1" x14ac:dyDescent="0.2">
      <c r="M233" t="str">
        <f t="shared" si="3"/>
        <v xml:space="preserve"> </v>
      </c>
    </row>
    <row r="234" spans="13:13" ht="15" customHeight="1" x14ac:dyDescent="0.2">
      <c r="M234" t="str">
        <f t="shared" si="3"/>
        <v xml:space="preserve"> </v>
      </c>
    </row>
    <row r="235" spans="13:13" ht="15" customHeight="1" x14ac:dyDescent="0.2">
      <c r="M235" t="str">
        <f t="shared" si="3"/>
        <v xml:space="preserve"> </v>
      </c>
    </row>
    <row r="236" spans="13:13" ht="15" customHeight="1" x14ac:dyDescent="0.2">
      <c r="M236" t="str">
        <f t="shared" si="3"/>
        <v xml:space="preserve"> </v>
      </c>
    </row>
    <row r="237" spans="13:13" ht="15" customHeight="1" x14ac:dyDescent="0.2">
      <c r="M237" t="str">
        <f t="shared" si="3"/>
        <v xml:space="preserve"> </v>
      </c>
    </row>
    <row r="238" spans="13:13" ht="15" customHeight="1" x14ac:dyDescent="0.2">
      <c r="M238" t="str">
        <f t="shared" si="3"/>
        <v xml:space="preserve"> </v>
      </c>
    </row>
    <row r="239" spans="13:13" ht="15" customHeight="1" x14ac:dyDescent="0.2">
      <c r="M239" t="str">
        <f t="shared" si="3"/>
        <v xml:space="preserve"> </v>
      </c>
    </row>
    <row r="240" spans="13:13" ht="15" customHeight="1" x14ac:dyDescent="0.2">
      <c r="M240" t="str">
        <f t="shared" si="3"/>
        <v xml:space="preserve"> </v>
      </c>
    </row>
    <row r="241" spans="13:13" ht="15" customHeight="1" x14ac:dyDescent="0.2">
      <c r="M241" t="str">
        <f t="shared" si="3"/>
        <v xml:space="preserve"> </v>
      </c>
    </row>
    <row r="242" spans="13:13" ht="15" customHeight="1" x14ac:dyDescent="0.2">
      <c r="M242" t="str">
        <f t="shared" si="3"/>
        <v xml:space="preserve"> </v>
      </c>
    </row>
    <row r="243" spans="13:13" ht="15" customHeight="1" x14ac:dyDescent="0.2">
      <c r="M243" t="str">
        <f t="shared" si="3"/>
        <v xml:space="preserve"> </v>
      </c>
    </row>
    <row r="244" spans="13:13" ht="15" customHeight="1" x14ac:dyDescent="0.2">
      <c r="M244" t="str">
        <f t="shared" si="3"/>
        <v xml:space="preserve"> </v>
      </c>
    </row>
    <row r="245" spans="13:13" ht="15" customHeight="1" x14ac:dyDescent="0.2">
      <c r="M245" t="str">
        <f t="shared" si="3"/>
        <v xml:space="preserve"> </v>
      </c>
    </row>
    <row r="246" spans="13:13" ht="15" customHeight="1" x14ac:dyDescent="0.2">
      <c r="M246" t="str">
        <f t="shared" si="3"/>
        <v xml:space="preserve"> </v>
      </c>
    </row>
    <row r="247" spans="13:13" ht="15" customHeight="1" x14ac:dyDescent="0.2">
      <c r="M247" t="str">
        <f t="shared" si="3"/>
        <v xml:space="preserve"> </v>
      </c>
    </row>
    <row r="248" spans="13:13" ht="15" customHeight="1" x14ac:dyDescent="0.2">
      <c r="M248" t="str">
        <f t="shared" si="3"/>
        <v xml:space="preserve"> </v>
      </c>
    </row>
    <row r="249" spans="13:13" ht="15" customHeight="1" x14ac:dyDescent="0.2">
      <c r="M249" t="str">
        <f t="shared" si="3"/>
        <v xml:space="preserve"> </v>
      </c>
    </row>
    <row r="250" spans="13:13" ht="15" customHeight="1" x14ac:dyDescent="0.2">
      <c r="M250" t="str">
        <f t="shared" si="3"/>
        <v xml:space="preserve"> </v>
      </c>
    </row>
    <row r="251" spans="13:13" ht="15" customHeight="1" x14ac:dyDescent="0.2">
      <c r="M251" t="str">
        <f t="shared" si="3"/>
        <v xml:space="preserve"> </v>
      </c>
    </row>
    <row r="252" spans="13:13" ht="15" customHeight="1" x14ac:dyDescent="0.2">
      <c r="M252" t="str">
        <f t="shared" si="3"/>
        <v xml:space="preserve"> </v>
      </c>
    </row>
    <row r="253" spans="13:13" ht="15" customHeight="1" x14ac:dyDescent="0.2">
      <c r="M253" t="str">
        <f t="shared" si="3"/>
        <v xml:space="preserve"> </v>
      </c>
    </row>
    <row r="254" spans="13:13" ht="15" customHeight="1" x14ac:dyDescent="0.2">
      <c r="M254" t="str">
        <f t="shared" si="3"/>
        <v xml:space="preserve"> </v>
      </c>
    </row>
    <row r="255" spans="13:13" ht="15" customHeight="1" x14ac:dyDescent="0.2">
      <c r="M255" t="str">
        <f t="shared" si="3"/>
        <v xml:space="preserve"> </v>
      </c>
    </row>
    <row r="256" spans="13:13" ht="15" customHeight="1" x14ac:dyDescent="0.2">
      <c r="M256" t="str">
        <f t="shared" si="3"/>
        <v xml:space="preserve"> </v>
      </c>
    </row>
    <row r="257" spans="13:13" ht="15" customHeight="1" x14ac:dyDescent="0.2">
      <c r="M257" t="str">
        <f t="shared" si="3"/>
        <v xml:space="preserve"> </v>
      </c>
    </row>
    <row r="258" spans="13:13" ht="15" customHeight="1" x14ac:dyDescent="0.2">
      <c r="M258" t="str">
        <f t="shared" si="3"/>
        <v xml:space="preserve"> </v>
      </c>
    </row>
    <row r="259" spans="13:13" ht="15" customHeight="1" x14ac:dyDescent="0.2">
      <c r="M259" t="str">
        <f t="shared" si="3"/>
        <v xml:space="preserve"> </v>
      </c>
    </row>
    <row r="260" spans="13:13" ht="15" customHeight="1" x14ac:dyDescent="0.2">
      <c r="M260" t="str">
        <f t="shared" si="3"/>
        <v xml:space="preserve"> </v>
      </c>
    </row>
    <row r="261" spans="13:13" ht="15" customHeight="1" x14ac:dyDescent="0.2">
      <c r="M261" t="str">
        <f t="shared" si="3"/>
        <v xml:space="preserve"> </v>
      </c>
    </row>
    <row r="262" spans="13:13" ht="15" customHeight="1" x14ac:dyDescent="0.2">
      <c r="M262" t="str">
        <f t="shared" si="3"/>
        <v xml:space="preserve"> </v>
      </c>
    </row>
    <row r="263" spans="13:13" ht="15" customHeight="1" x14ac:dyDescent="0.2">
      <c r="M263" t="str">
        <f t="shared" si="3"/>
        <v xml:space="preserve"> </v>
      </c>
    </row>
    <row r="264" spans="13:13" ht="15" customHeight="1" x14ac:dyDescent="0.2">
      <c r="M264" t="str">
        <f t="shared" si="3"/>
        <v xml:space="preserve"> </v>
      </c>
    </row>
    <row r="265" spans="13:13" ht="15" customHeight="1" x14ac:dyDescent="0.2">
      <c r="M265" t="str">
        <f t="shared" si="3"/>
        <v xml:space="preserve"> </v>
      </c>
    </row>
    <row r="266" spans="13:13" ht="15" customHeight="1" x14ac:dyDescent="0.2">
      <c r="M266" t="str">
        <f t="shared" si="3"/>
        <v xml:space="preserve"> </v>
      </c>
    </row>
    <row r="267" spans="13:13" ht="15" customHeight="1" x14ac:dyDescent="0.2">
      <c r="M267" t="str">
        <f t="shared" si="3"/>
        <v xml:space="preserve"> </v>
      </c>
    </row>
    <row r="268" spans="13:13" ht="15" customHeight="1" x14ac:dyDescent="0.2">
      <c r="M268" t="str">
        <f t="shared" si="3"/>
        <v xml:space="preserve"> </v>
      </c>
    </row>
    <row r="269" spans="13:13" ht="15" customHeight="1" x14ac:dyDescent="0.2">
      <c r="M269" t="str">
        <f t="shared" si="3"/>
        <v xml:space="preserve"> </v>
      </c>
    </row>
    <row r="270" spans="13:13" ht="15" customHeight="1" x14ac:dyDescent="0.2">
      <c r="M270" t="str">
        <f t="shared" si="3"/>
        <v xml:space="preserve"> </v>
      </c>
    </row>
    <row r="271" spans="13:13" ht="15" customHeight="1" x14ac:dyDescent="0.2">
      <c r="M271" t="str">
        <f t="shared" si="3"/>
        <v xml:space="preserve"> </v>
      </c>
    </row>
    <row r="272" spans="13:13" ht="15" customHeight="1" x14ac:dyDescent="0.2">
      <c r="M272" t="str">
        <f t="shared" si="3"/>
        <v xml:space="preserve"> </v>
      </c>
    </row>
    <row r="273" spans="13:13" ht="15" customHeight="1" x14ac:dyDescent="0.2">
      <c r="M273" t="str">
        <f t="shared" si="3"/>
        <v xml:space="preserve"> </v>
      </c>
    </row>
    <row r="274" spans="13:13" ht="15" customHeight="1" x14ac:dyDescent="0.2">
      <c r="M274" t="str">
        <f t="shared" si="3"/>
        <v xml:space="preserve"> </v>
      </c>
    </row>
    <row r="275" spans="13:13" ht="15" customHeight="1" x14ac:dyDescent="0.2">
      <c r="M275" t="str">
        <f t="shared" si="3"/>
        <v xml:space="preserve"> </v>
      </c>
    </row>
    <row r="276" spans="13:13" ht="15" customHeight="1" x14ac:dyDescent="0.2">
      <c r="M276" t="str">
        <f t="shared" si="3"/>
        <v xml:space="preserve"> </v>
      </c>
    </row>
    <row r="277" spans="13:13" ht="15" customHeight="1" x14ac:dyDescent="0.2">
      <c r="M277" t="str">
        <f t="shared" si="3"/>
        <v xml:space="preserve"> </v>
      </c>
    </row>
    <row r="278" spans="13:13" ht="15" customHeight="1" x14ac:dyDescent="0.2">
      <c r="M278" t="str">
        <f t="shared" si="3"/>
        <v xml:space="preserve"> </v>
      </c>
    </row>
    <row r="279" spans="13:13" ht="15" customHeight="1" x14ac:dyDescent="0.2">
      <c r="M279" t="str">
        <f t="shared" si="3"/>
        <v xml:space="preserve"> </v>
      </c>
    </row>
    <row r="280" spans="13:13" ht="15" customHeight="1" x14ac:dyDescent="0.2">
      <c r="M280" t="str">
        <f t="shared" si="3"/>
        <v xml:space="preserve"> </v>
      </c>
    </row>
    <row r="281" spans="13:13" ht="15" customHeight="1" x14ac:dyDescent="0.2">
      <c r="M281" t="str">
        <f t="shared" si="3"/>
        <v xml:space="preserve"> </v>
      </c>
    </row>
    <row r="282" spans="13:13" ht="15" customHeight="1" x14ac:dyDescent="0.2">
      <c r="M282" t="str">
        <f t="shared" si="3"/>
        <v xml:space="preserve"> </v>
      </c>
    </row>
    <row r="283" spans="13:13" ht="15" customHeight="1" x14ac:dyDescent="0.2">
      <c r="M283" t="str">
        <f t="shared" si="3"/>
        <v xml:space="preserve"> </v>
      </c>
    </row>
    <row r="284" spans="13:13" ht="15" customHeight="1" x14ac:dyDescent="0.2">
      <c r="M284" t="str">
        <f t="shared" si="3"/>
        <v xml:space="preserve"> </v>
      </c>
    </row>
    <row r="285" spans="13:13" ht="15" customHeight="1" x14ac:dyDescent="0.2">
      <c r="M285" t="str">
        <f t="shared" si="3"/>
        <v xml:space="preserve"> </v>
      </c>
    </row>
    <row r="286" spans="13:13" ht="15" customHeight="1" x14ac:dyDescent="0.2">
      <c r="M286" t="str">
        <f t="shared" si="3"/>
        <v xml:space="preserve"> </v>
      </c>
    </row>
    <row r="287" spans="13:13" ht="15" customHeight="1" x14ac:dyDescent="0.2">
      <c r="M287" t="str">
        <f t="shared" si="3"/>
        <v xml:space="preserve"> </v>
      </c>
    </row>
    <row r="288" spans="13:13" ht="15" customHeight="1" x14ac:dyDescent="0.2">
      <c r="M288" t="str">
        <f t="shared" si="3"/>
        <v xml:space="preserve"> </v>
      </c>
    </row>
    <row r="289" spans="13:13" ht="15" customHeight="1" x14ac:dyDescent="0.2">
      <c r="M289" t="str">
        <f t="shared" si="3"/>
        <v xml:space="preserve"> </v>
      </c>
    </row>
    <row r="290" spans="13:13" ht="15" customHeight="1" x14ac:dyDescent="0.2">
      <c r="M290" t="str">
        <f t="shared" ref="M290:M353" si="4">A290&amp;" "&amp;B290</f>
        <v xml:space="preserve"> </v>
      </c>
    </row>
    <row r="291" spans="13:13" ht="15" customHeight="1" x14ac:dyDescent="0.2">
      <c r="M291" t="str">
        <f t="shared" si="4"/>
        <v xml:space="preserve"> </v>
      </c>
    </row>
    <row r="292" spans="13:13" ht="15" customHeight="1" x14ac:dyDescent="0.2">
      <c r="M292" t="str">
        <f t="shared" si="4"/>
        <v xml:space="preserve"> </v>
      </c>
    </row>
    <row r="293" spans="13:13" ht="15" customHeight="1" x14ac:dyDescent="0.2">
      <c r="M293" t="str">
        <f t="shared" si="4"/>
        <v xml:space="preserve"> </v>
      </c>
    </row>
    <row r="294" spans="13:13" ht="15" customHeight="1" x14ac:dyDescent="0.2">
      <c r="M294" t="str">
        <f t="shared" si="4"/>
        <v xml:space="preserve"> </v>
      </c>
    </row>
    <row r="295" spans="13:13" ht="15" customHeight="1" x14ac:dyDescent="0.2">
      <c r="M295" t="str">
        <f t="shared" si="4"/>
        <v xml:space="preserve"> </v>
      </c>
    </row>
    <row r="296" spans="13:13" ht="15" customHeight="1" x14ac:dyDescent="0.2">
      <c r="M296" t="str">
        <f t="shared" si="4"/>
        <v xml:space="preserve"> </v>
      </c>
    </row>
    <row r="297" spans="13:13" ht="15" customHeight="1" x14ac:dyDescent="0.2">
      <c r="M297" t="str">
        <f t="shared" si="4"/>
        <v xml:space="preserve"> </v>
      </c>
    </row>
    <row r="298" spans="13:13" ht="15" customHeight="1" x14ac:dyDescent="0.2">
      <c r="M298" t="str">
        <f t="shared" si="4"/>
        <v xml:space="preserve"> </v>
      </c>
    </row>
    <row r="299" spans="13:13" ht="15" customHeight="1" x14ac:dyDescent="0.2">
      <c r="M299" t="str">
        <f t="shared" si="4"/>
        <v xml:space="preserve"> </v>
      </c>
    </row>
    <row r="300" spans="13:13" ht="15" customHeight="1" x14ac:dyDescent="0.2">
      <c r="M300" t="str">
        <f t="shared" si="4"/>
        <v xml:space="preserve"> </v>
      </c>
    </row>
    <row r="301" spans="13:13" ht="15" customHeight="1" x14ac:dyDescent="0.2">
      <c r="M301" t="str">
        <f t="shared" si="4"/>
        <v xml:space="preserve"> </v>
      </c>
    </row>
    <row r="302" spans="13:13" ht="15" customHeight="1" x14ac:dyDescent="0.2">
      <c r="M302" t="str">
        <f t="shared" si="4"/>
        <v xml:space="preserve"> </v>
      </c>
    </row>
    <row r="303" spans="13:13" ht="15" customHeight="1" x14ac:dyDescent="0.2">
      <c r="M303" t="str">
        <f t="shared" si="4"/>
        <v xml:space="preserve"> </v>
      </c>
    </row>
    <row r="304" spans="13:13" ht="15" customHeight="1" x14ac:dyDescent="0.2">
      <c r="M304" t="str">
        <f t="shared" si="4"/>
        <v xml:space="preserve"> </v>
      </c>
    </row>
    <row r="305" spans="13:13" ht="15" customHeight="1" x14ac:dyDescent="0.2">
      <c r="M305" t="str">
        <f t="shared" si="4"/>
        <v xml:space="preserve"> </v>
      </c>
    </row>
    <row r="306" spans="13:13" ht="15" customHeight="1" x14ac:dyDescent="0.2">
      <c r="M306" t="str">
        <f t="shared" si="4"/>
        <v xml:space="preserve"> </v>
      </c>
    </row>
    <row r="307" spans="13:13" ht="15" customHeight="1" x14ac:dyDescent="0.2">
      <c r="M307" t="str">
        <f t="shared" si="4"/>
        <v xml:space="preserve"> </v>
      </c>
    </row>
    <row r="308" spans="13:13" ht="15" customHeight="1" x14ac:dyDescent="0.2">
      <c r="M308" t="str">
        <f t="shared" si="4"/>
        <v xml:space="preserve"> </v>
      </c>
    </row>
    <row r="309" spans="13:13" ht="15" customHeight="1" x14ac:dyDescent="0.2">
      <c r="M309" t="str">
        <f t="shared" si="4"/>
        <v xml:space="preserve"> </v>
      </c>
    </row>
    <row r="310" spans="13:13" ht="15" customHeight="1" x14ac:dyDescent="0.2">
      <c r="M310" t="str">
        <f t="shared" si="4"/>
        <v xml:space="preserve"> </v>
      </c>
    </row>
    <row r="311" spans="13:13" ht="15" customHeight="1" x14ac:dyDescent="0.2">
      <c r="M311" t="str">
        <f t="shared" si="4"/>
        <v xml:space="preserve"> </v>
      </c>
    </row>
    <row r="312" spans="13:13" ht="15" customHeight="1" x14ac:dyDescent="0.2">
      <c r="M312" t="str">
        <f t="shared" si="4"/>
        <v xml:space="preserve"> </v>
      </c>
    </row>
    <row r="313" spans="13:13" ht="15" customHeight="1" x14ac:dyDescent="0.2">
      <c r="M313" t="str">
        <f t="shared" si="4"/>
        <v xml:space="preserve"> </v>
      </c>
    </row>
    <row r="314" spans="13:13" ht="15" customHeight="1" x14ac:dyDescent="0.2">
      <c r="M314" t="str">
        <f t="shared" si="4"/>
        <v xml:space="preserve"> </v>
      </c>
    </row>
    <row r="315" spans="13:13" ht="15" customHeight="1" x14ac:dyDescent="0.2">
      <c r="M315" t="str">
        <f t="shared" si="4"/>
        <v xml:space="preserve"> </v>
      </c>
    </row>
    <row r="316" spans="13:13" ht="15" customHeight="1" x14ac:dyDescent="0.2">
      <c r="M316" t="str">
        <f t="shared" si="4"/>
        <v xml:space="preserve"> </v>
      </c>
    </row>
    <row r="317" spans="13:13" ht="15" customHeight="1" x14ac:dyDescent="0.2">
      <c r="M317" t="str">
        <f t="shared" si="4"/>
        <v xml:space="preserve"> </v>
      </c>
    </row>
    <row r="318" spans="13:13" ht="15" customHeight="1" x14ac:dyDescent="0.2">
      <c r="M318" t="str">
        <f t="shared" si="4"/>
        <v xml:space="preserve"> </v>
      </c>
    </row>
    <row r="319" spans="13:13" ht="15" customHeight="1" x14ac:dyDescent="0.2">
      <c r="M319" t="str">
        <f t="shared" si="4"/>
        <v xml:space="preserve"> </v>
      </c>
    </row>
    <row r="320" spans="13:13" ht="15" customHeight="1" x14ac:dyDescent="0.2">
      <c r="M320" t="str">
        <f t="shared" si="4"/>
        <v xml:space="preserve"> </v>
      </c>
    </row>
    <row r="321" spans="13:13" ht="15" customHeight="1" x14ac:dyDescent="0.2">
      <c r="M321" t="str">
        <f t="shared" si="4"/>
        <v xml:space="preserve"> </v>
      </c>
    </row>
    <row r="322" spans="13:13" ht="15" customHeight="1" x14ac:dyDescent="0.2">
      <c r="M322" t="str">
        <f t="shared" si="4"/>
        <v xml:space="preserve"> </v>
      </c>
    </row>
    <row r="323" spans="13:13" ht="15" customHeight="1" x14ac:dyDescent="0.2">
      <c r="M323" t="str">
        <f t="shared" si="4"/>
        <v xml:space="preserve"> </v>
      </c>
    </row>
    <row r="324" spans="13:13" ht="15" customHeight="1" x14ac:dyDescent="0.2">
      <c r="M324" t="str">
        <f t="shared" si="4"/>
        <v xml:space="preserve"> </v>
      </c>
    </row>
    <row r="325" spans="13:13" ht="15" customHeight="1" x14ac:dyDescent="0.2">
      <c r="M325" t="str">
        <f t="shared" si="4"/>
        <v xml:space="preserve"> </v>
      </c>
    </row>
    <row r="326" spans="13:13" ht="15" customHeight="1" x14ac:dyDescent="0.2">
      <c r="M326" t="str">
        <f t="shared" si="4"/>
        <v xml:space="preserve"> </v>
      </c>
    </row>
    <row r="327" spans="13:13" ht="15" customHeight="1" x14ac:dyDescent="0.2">
      <c r="M327" t="str">
        <f t="shared" si="4"/>
        <v xml:space="preserve"> </v>
      </c>
    </row>
    <row r="328" spans="13:13" ht="15" customHeight="1" x14ac:dyDescent="0.2">
      <c r="M328" t="str">
        <f t="shared" si="4"/>
        <v xml:space="preserve"> </v>
      </c>
    </row>
    <row r="329" spans="13:13" ht="15" customHeight="1" x14ac:dyDescent="0.2">
      <c r="M329" t="str">
        <f t="shared" si="4"/>
        <v xml:space="preserve"> </v>
      </c>
    </row>
    <row r="330" spans="13:13" ht="15" customHeight="1" x14ac:dyDescent="0.2">
      <c r="M330" t="str">
        <f t="shared" si="4"/>
        <v xml:space="preserve"> </v>
      </c>
    </row>
    <row r="331" spans="13:13" ht="15" customHeight="1" x14ac:dyDescent="0.2">
      <c r="M331" t="str">
        <f t="shared" si="4"/>
        <v xml:space="preserve"> </v>
      </c>
    </row>
    <row r="332" spans="13:13" ht="15" customHeight="1" x14ac:dyDescent="0.2">
      <c r="M332" t="str">
        <f t="shared" si="4"/>
        <v xml:space="preserve"> </v>
      </c>
    </row>
    <row r="333" spans="13:13" ht="15" customHeight="1" x14ac:dyDescent="0.2">
      <c r="M333" t="str">
        <f t="shared" si="4"/>
        <v xml:space="preserve"> </v>
      </c>
    </row>
    <row r="334" spans="13:13" ht="15" customHeight="1" x14ac:dyDescent="0.2">
      <c r="M334" t="str">
        <f t="shared" si="4"/>
        <v xml:space="preserve"> </v>
      </c>
    </row>
    <row r="335" spans="13:13" ht="15" customHeight="1" x14ac:dyDescent="0.2">
      <c r="M335" t="str">
        <f t="shared" si="4"/>
        <v xml:space="preserve"> </v>
      </c>
    </row>
    <row r="336" spans="13:13" ht="15" customHeight="1" x14ac:dyDescent="0.2">
      <c r="M336" t="str">
        <f t="shared" si="4"/>
        <v xml:space="preserve"> </v>
      </c>
    </row>
    <row r="337" spans="13:13" ht="15" customHeight="1" x14ac:dyDescent="0.2">
      <c r="M337" t="str">
        <f t="shared" si="4"/>
        <v xml:space="preserve"> </v>
      </c>
    </row>
    <row r="338" spans="13:13" ht="15" customHeight="1" x14ac:dyDescent="0.2">
      <c r="M338" t="str">
        <f t="shared" si="4"/>
        <v xml:space="preserve"> </v>
      </c>
    </row>
    <row r="339" spans="13:13" ht="15" customHeight="1" x14ac:dyDescent="0.2">
      <c r="M339" t="str">
        <f t="shared" si="4"/>
        <v xml:space="preserve"> </v>
      </c>
    </row>
    <row r="340" spans="13:13" ht="15" customHeight="1" x14ac:dyDescent="0.2">
      <c r="M340" t="str">
        <f t="shared" si="4"/>
        <v xml:space="preserve"> </v>
      </c>
    </row>
    <row r="341" spans="13:13" ht="15" customHeight="1" x14ac:dyDescent="0.2">
      <c r="M341" t="str">
        <f t="shared" si="4"/>
        <v xml:space="preserve"> </v>
      </c>
    </row>
    <row r="342" spans="13:13" ht="15" customHeight="1" x14ac:dyDescent="0.2">
      <c r="M342" t="str">
        <f t="shared" si="4"/>
        <v xml:space="preserve"> </v>
      </c>
    </row>
    <row r="343" spans="13:13" ht="15" customHeight="1" x14ac:dyDescent="0.2">
      <c r="M343" t="str">
        <f t="shared" si="4"/>
        <v xml:space="preserve"> </v>
      </c>
    </row>
    <row r="344" spans="13:13" ht="15" customHeight="1" x14ac:dyDescent="0.2">
      <c r="M344" t="str">
        <f t="shared" si="4"/>
        <v xml:space="preserve"> </v>
      </c>
    </row>
    <row r="345" spans="13:13" ht="15" customHeight="1" x14ac:dyDescent="0.2">
      <c r="M345" t="str">
        <f t="shared" si="4"/>
        <v xml:space="preserve"> </v>
      </c>
    </row>
    <row r="346" spans="13:13" ht="15" customHeight="1" x14ac:dyDescent="0.2">
      <c r="M346" t="str">
        <f t="shared" si="4"/>
        <v xml:space="preserve"> </v>
      </c>
    </row>
    <row r="347" spans="13:13" ht="15" customHeight="1" x14ac:dyDescent="0.2">
      <c r="M347" t="str">
        <f t="shared" si="4"/>
        <v xml:space="preserve"> </v>
      </c>
    </row>
    <row r="348" spans="13:13" ht="15" customHeight="1" x14ac:dyDescent="0.2">
      <c r="M348" t="str">
        <f t="shared" si="4"/>
        <v xml:space="preserve"> </v>
      </c>
    </row>
    <row r="349" spans="13:13" ht="15" customHeight="1" x14ac:dyDescent="0.2">
      <c r="M349" t="str">
        <f t="shared" si="4"/>
        <v xml:space="preserve"> </v>
      </c>
    </row>
    <row r="350" spans="13:13" ht="15" customHeight="1" x14ac:dyDescent="0.2">
      <c r="M350" t="str">
        <f t="shared" si="4"/>
        <v xml:space="preserve"> </v>
      </c>
    </row>
    <row r="351" spans="13:13" ht="15" customHeight="1" x14ac:dyDescent="0.2">
      <c r="M351" t="str">
        <f t="shared" si="4"/>
        <v xml:space="preserve"> </v>
      </c>
    </row>
    <row r="352" spans="13:13" ht="15" customHeight="1" x14ac:dyDescent="0.2">
      <c r="M352" t="str">
        <f t="shared" si="4"/>
        <v xml:space="preserve"> </v>
      </c>
    </row>
    <row r="353" spans="13:13" ht="15" customHeight="1" x14ac:dyDescent="0.2">
      <c r="M353" t="str">
        <f t="shared" si="4"/>
        <v xml:space="preserve"> </v>
      </c>
    </row>
    <row r="354" spans="13:13" ht="15" customHeight="1" x14ac:dyDescent="0.2">
      <c r="M354" t="str">
        <f t="shared" ref="M354:M417" si="5">A354&amp;" "&amp;B354</f>
        <v xml:space="preserve"> </v>
      </c>
    </row>
    <row r="355" spans="13:13" ht="15" customHeight="1" x14ac:dyDescent="0.2">
      <c r="M355" t="str">
        <f t="shared" si="5"/>
        <v xml:space="preserve"> </v>
      </c>
    </row>
    <row r="356" spans="13:13" ht="15" customHeight="1" x14ac:dyDescent="0.2">
      <c r="M356" t="str">
        <f t="shared" si="5"/>
        <v xml:space="preserve"> </v>
      </c>
    </row>
    <row r="357" spans="13:13" ht="15" customHeight="1" x14ac:dyDescent="0.2">
      <c r="M357" t="str">
        <f t="shared" si="5"/>
        <v xml:space="preserve"> </v>
      </c>
    </row>
    <row r="358" spans="13:13" ht="15" customHeight="1" x14ac:dyDescent="0.2">
      <c r="M358" t="str">
        <f t="shared" si="5"/>
        <v xml:space="preserve"> </v>
      </c>
    </row>
    <row r="359" spans="13:13" ht="15" customHeight="1" x14ac:dyDescent="0.2">
      <c r="M359" t="str">
        <f t="shared" si="5"/>
        <v xml:space="preserve"> </v>
      </c>
    </row>
    <row r="360" spans="13:13" ht="15" customHeight="1" x14ac:dyDescent="0.2">
      <c r="M360" t="str">
        <f t="shared" si="5"/>
        <v xml:space="preserve"> </v>
      </c>
    </row>
    <row r="361" spans="13:13" ht="15" customHeight="1" x14ac:dyDescent="0.2">
      <c r="M361" t="str">
        <f t="shared" si="5"/>
        <v xml:space="preserve"> </v>
      </c>
    </row>
    <row r="362" spans="13:13" ht="15" customHeight="1" x14ac:dyDescent="0.2">
      <c r="M362" t="str">
        <f t="shared" si="5"/>
        <v xml:space="preserve"> </v>
      </c>
    </row>
    <row r="363" spans="13:13" ht="15" customHeight="1" x14ac:dyDescent="0.2">
      <c r="M363" t="str">
        <f t="shared" si="5"/>
        <v xml:space="preserve"> </v>
      </c>
    </row>
    <row r="364" spans="13:13" ht="15" customHeight="1" x14ac:dyDescent="0.2">
      <c r="M364" t="str">
        <f t="shared" si="5"/>
        <v xml:space="preserve"> </v>
      </c>
    </row>
    <row r="365" spans="13:13" ht="15" customHeight="1" x14ac:dyDescent="0.2">
      <c r="M365" t="str">
        <f t="shared" si="5"/>
        <v xml:space="preserve"> </v>
      </c>
    </row>
    <row r="366" spans="13:13" ht="15" customHeight="1" x14ac:dyDescent="0.2">
      <c r="M366" t="str">
        <f t="shared" si="5"/>
        <v xml:space="preserve"> </v>
      </c>
    </row>
    <row r="367" spans="13:13" ht="15" customHeight="1" x14ac:dyDescent="0.2">
      <c r="M367" t="str">
        <f t="shared" si="5"/>
        <v xml:space="preserve"> </v>
      </c>
    </row>
    <row r="368" spans="13:13" ht="15" customHeight="1" x14ac:dyDescent="0.2">
      <c r="M368" t="str">
        <f t="shared" si="5"/>
        <v xml:space="preserve"> </v>
      </c>
    </row>
    <row r="369" spans="13:13" ht="15" customHeight="1" x14ac:dyDescent="0.2">
      <c r="M369" t="str">
        <f t="shared" si="5"/>
        <v xml:space="preserve"> </v>
      </c>
    </row>
    <row r="370" spans="13:13" ht="15" customHeight="1" x14ac:dyDescent="0.2">
      <c r="M370" t="str">
        <f t="shared" si="5"/>
        <v xml:space="preserve"> </v>
      </c>
    </row>
    <row r="371" spans="13:13" ht="15" customHeight="1" x14ac:dyDescent="0.2">
      <c r="M371" t="str">
        <f t="shared" si="5"/>
        <v xml:space="preserve"> </v>
      </c>
    </row>
    <row r="372" spans="13:13" ht="15" customHeight="1" x14ac:dyDescent="0.2">
      <c r="M372" t="str">
        <f t="shared" si="5"/>
        <v xml:space="preserve"> </v>
      </c>
    </row>
    <row r="373" spans="13:13" ht="15" customHeight="1" x14ac:dyDescent="0.2">
      <c r="M373" t="str">
        <f t="shared" si="5"/>
        <v xml:space="preserve"> </v>
      </c>
    </row>
    <row r="374" spans="13:13" ht="15" customHeight="1" x14ac:dyDescent="0.2">
      <c r="M374" t="str">
        <f t="shared" si="5"/>
        <v xml:space="preserve"> </v>
      </c>
    </row>
    <row r="375" spans="13:13" ht="15" customHeight="1" x14ac:dyDescent="0.2">
      <c r="M375" t="str">
        <f t="shared" si="5"/>
        <v xml:space="preserve"> </v>
      </c>
    </row>
    <row r="376" spans="13:13" ht="15" customHeight="1" x14ac:dyDescent="0.2">
      <c r="M376" t="str">
        <f t="shared" si="5"/>
        <v xml:space="preserve"> </v>
      </c>
    </row>
    <row r="377" spans="13:13" ht="15" customHeight="1" x14ac:dyDescent="0.2">
      <c r="M377" t="str">
        <f t="shared" si="5"/>
        <v xml:space="preserve"> </v>
      </c>
    </row>
    <row r="378" spans="13:13" ht="15" customHeight="1" x14ac:dyDescent="0.2">
      <c r="M378" t="str">
        <f t="shared" si="5"/>
        <v xml:space="preserve"> </v>
      </c>
    </row>
    <row r="379" spans="13:13" ht="15" customHeight="1" x14ac:dyDescent="0.2">
      <c r="M379" t="str">
        <f t="shared" si="5"/>
        <v xml:space="preserve"> </v>
      </c>
    </row>
    <row r="380" spans="13:13" ht="15" customHeight="1" x14ac:dyDescent="0.2">
      <c r="M380" t="str">
        <f t="shared" si="5"/>
        <v xml:space="preserve"> </v>
      </c>
    </row>
    <row r="381" spans="13:13" ht="15" customHeight="1" x14ac:dyDescent="0.2">
      <c r="M381" t="str">
        <f t="shared" si="5"/>
        <v xml:space="preserve"> </v>
      </c>
    </row>
    <row r="382" spans="13:13" ht="15" customHeight="1" x14ac:dyDescent="0.2">
      <c r="M382" t="str">
        <f t="shared" si="5"/>
        <v xml:space="preserve"> </v>
      </c>
    </row>
    <row r="383" spans="13:13" ht="15" customHeight="1" x14ac:dyDescent="0.2">
      <c r="M383" t="str">
        <f t="shared" si="5"/>
        <v xml:space="preserve"> </v>
      </c>
    </row>
    <row r="384" spans="13:13" ht="15" customHeight="1" x14ac:dyDescent="0.2">
      <c r="M384" t="str">
        <f t="shared" si="5"/>
        <v xml:space="preserve"> </v>
      </c>
    </row>
    <row r="385" spans="13:13" ht="15" customHeight="1" x14ac:dyDescent="0.2">
      <c r="M385" t="str">
        <f t="shared" si="5"/>
        <v xml:space="preserve"> </v>
      </c>
    </row>
    <row r="386" spans="13:13" ht="15" customHeight="1" x14ac:dyDescent="0.2">
      <c r="M386" t="str">
        <f t="shared" si="5"/>
        <v xml:space="preserve"> </v>
      </c>
    </row>
    <row r="387" spans="13:13" ht="15" customHeight="1" x14ac:dyDescent="0.2">
      <c r="M387" t="str">
        <f t="shared" si="5"/>
        <v xml:space="preserve"> </v>
      </c>
    </row>
    <row r="388" spans="13:13" ht="15" customHeight="1" x14ac:dyDescent="0.2">
      <c r="M388" t="str">
        <f t="shared" si="5"/>
        <v xml:space="preserve"> </v>
      </c>
    </row>
    <row r="389" spans="13:13" ht="15" customHeight="1" x14ac:dyDescent="0.2">
      <c r="M389" t="str">
        <f t="shared" si="5"/>
        <v xml:space="preserve"> </v>
      </c>
    </row>
    <row r="390" spans="13:13" ht="15" customHeight="1" x14ac:dyDescent="0.2">
      <c r="M390" t="str">
        <f t="shared" si="5"/>
        <v xml:space="preserve"> </v>
      </c>
    </row>
    <row r="391" spans="13:13" ht="15" customHeight="1" x14ac:dyDescent="0.2">
      <c r="M391" t="str">
        <f t="shared" si="5"/>
        <v xml:space="preserve"> </v>
      </c>
    </row>
    <row r="392" spans="13:13" ht="15" customHeight="1" x14ac:dyDescent="0.2">
      <c r="M392" t="str">
        <f t="shared" si="5"/>
        <v xml:space="preserve"> </v>
      </c>
    </row>
    <row r="393" spans="13:13" ht="15" customHeight="1" x14ac:dyDescent="0.2">
      <c r="M393" t="str">
        <f t="shared" si="5"/>
        <v xml:space="preserve"> </v>
      </c>
    </row>
    <row r="394" spans="13:13" ht="15" customHeight="1" x14ac:dyDescent="0.2">
      <c r="M394" t="str">
        <f t="shared" si="5"/>
        <v xml:space="preserve"> </v>
      </c>
    </row>
    <row r="395" spans="13:13" ht="15" customHeight="1" x14ac:dyDescent="0.2">
      <c r="M395" t="str">
        <f t="shared" si="5"/>
        <v xml:space="preserve"> </v>
      </c>
    </row>
    <row r="396" spans="13:13" ht="15" customHeight="1" x14ac:dyDescent="0.2">
      <c r="M396" t="str">
        <f t="shared" si="5"/>
        <v xml:space="preserve"> </v>
      </c>
    </row>
    <row r="397" spans="13:13" ht="15" customHeight="1" x14ac:dyDescent="0.2">
      <c r="M397" t="str">
        <f t="shared" si="5"/>
        <v xml:space="preserve"> </v>
      </c>
    </row>
    <row r="398" spans="13:13" ht="15" customHeight="1" x14ac:dyDescent="0.2">
      <c r="M398" t="str">
        <f t="shared" si="5"/>
        <v xml:space="preserve"> </v>
      </c>
    </row>
    <row r="399" spans="13:13" ht="15" customHeight="1" x14ac:dyDescent="0.2">
      <c r="M399" t="str">
        <f t="shared" si="5"/>
        <v xml:space="preserve"> </v>
      </c>
    </row>
    <row r="400" spans="13:13" ht="15" customHeight="1" x14ac:dyDescent="0.2">
      <c r="M400" t="str">
        <f t="shared" si="5"/>
        <v xml:space="preserve"> </v>
      </c>
    </row>
    <row r="401" spans="13:13" ht="15" customHeight="1" x14ac:dyDescent="0.2">
      <c r="M401" t="str">
        <f t="shared" si="5"/>
        <v xml:space="preserve"> </v>
      </c>
    </row>
    <row r="402" spans="13:13" ht="15" customHeight="1" x14ac:dyDescent="0.2">
      <c r="M402" t="str">
        <f t="shared" si="5"/>
        <v xml:space="preserve"> </v>
      </c>
    </row>
    <row r="403" spans="13:13" ht="15" customHeight="1" x14ac:dyDescent="0.2">
      <c r="M403" t="str">
        <f t="shared" si="5"/>
        <v xml:space="preserve"> </v>
      </c>
    </row>
    <row r="404" spans="13:13" ht="15" customHeight="1" x14ac:dyDescent="0.2">
      <c r="M404" t="str">
        <f t="shared" si="5"/>
        <v xml:space="preserve"> </v>
      </c>
    </row>
    <row r="405" spans="13:13" ht="15" customHeight="1" x14ac:dyDescent="0.2">
      <c r="M405" t="str">
        <f t="shared" si="5"/>
        <v xml:space="preserve"> </v>
      </c>
    </row>
    <row r="406" spans="13:13" ht="15" customHeight="1" x14ac:dyDescent="0.2">
      <c r="M406" t="str">
        <f t="shared" si="5"/>
        <v xml:space="preserve"> </v>
      </c>
    </row>
    <row r="407" spans="13:13" ht="15" customHeight="1" x14ac:dyDescent="0.2">
      <c r="M407" t="str">
        <f t="shared" si="5"/>
        <v xml:space="preserve"> </v>
      </c>
    </row>
    <row r="408" spans="13:13" ht="15" customHeight="1" x14ac:dyDescent="0.2">
      <c r="M408" t="str">
        <f t="shared" si="5"/>
        <v xml:space="preserve"> </v>
      </c>
    </row>
    <row r="409" spans="13:13" ht="15" customHeight="1" x14ac:dyDescent="0.2">
      <c r="M409" t="str">
        <f t="shared" si="5"/>
        <v xml:space="preserve"> </v>
      </c>
    </row>
    <row r="410" spans="13:13" ht="15" customHeight="1" x14ac:dyDescent="0.2">
      <c r="M410" t="str">
        <f t="shared" si="5"/>
        <v xml:space="preserve"> </v>
      </c>
    </row>
    <row r="411" spans="13:13" ht="15" customHeight="1" x14ac:dyDescent="0.2">
      <c r="M411" t="str">
        <f t="shared" si="5"/>
        <v xml:space="preserve"> </v>
      </c>
    </row>
    <row r="412" spans="13:13" ht="15" customHeight="1" x14ac:dyDescent="0.2">
      <c r="M412" t="str">
        <f t="shared" si="5"/>
        <v xml:space="preserve"> </v>
      </c>
    </row>
    <row r="413" spans="13:13" ht="15" customHeight="1" x14ac:dyDescent="0.2">
      <c r="M413" t="str">
        <f t="shared" si="5"/>
        <v xml:space="preserve"> </v>
      </c>
    </row>
    <row r="414" spans="13:13" ht="15" customHeight="1" x14ac:dyDescent="0.2">
      <c r="M414" t="str">
        <f t="shared" si="5"/>
        <v xml:space="preserve"> </v>
      </c>
    </row>
    <row r="415" spans="13:13" ht="15" customHeight="1" x14ac:dyDescent="0.2">
      <c r="M415" t="str">
        <f t="shared" si="5"/>
        <v xml:space="preserve"> </v>
      </c>
    </row>
    <row r="416" spans="13:13" ht="15" customHeight="1" x14ac:dyDescent="0.2">
      <c r="M416" t="str">
        <f t="shared" si="5"/>
        <v xml:space="preserve"> </v>
      </c>
    </row>
    <row r="417" spans="13:13" ht="15" customHeight="1" x14ac:dyDescent="0.2">
      <c r="M417" t="str">
        <f t="shared" si="5"/>
        <v xml:space="preserve"> </v>
      </c>
    </row>
    <row r="418" spans="13:13" ht="15" customHeight="1" x14ac:dyDescent="0.2">
      <c r="M418" t="str">
        <f t="shared" ref="M418:M481" si="6">A418&amp;" "&amp;B418</f>
        <v xml:space="preserve"> </v>
      </c>
    </row>
    <row r="419" spans="13:13" ht="15" customHeight="1" x14ac:dyDescent="0.2">
      <c r="M419" t="str">
        <f t="shared" si="6"/>
        <v xml:space="preserve"> </v>
      </c>
    </row>
    <row r="420" spans="13:13" ht="15" customHeight="1" x14ac:dyDescent="0.2">
      <c r="M420" t="str">
        <f t="shared" si="6"/>
        <v xml:space="preserve"> </v>
      </c>
    </row>
    <row r="421" spans="13:13" ht="15" customHeight="1" x14ac:dyDescent="0.2">
      <c r="M421" t="str">
        <f t="shared" si="6"/>
        <v xml:space="preserve"> </v>
      </c>
    </row>
    <row r="422" spans="13:13" ht="15" customHeight="1" x14ac:dyDescent="0.2">
      <c r="M422" t="str">
        <f t="shared" si="6"/>
        <v xml:space="preserve"> </v>
      </c>
    </row>
    <row r="423" spans="13:13" ht="15" customHeight="1" x14ac:dyDescent="0.2">
      <c r="M423" t="str">
        <f t="shared" si="6"/>
        <v xml:space="preserve"> </v>
      </c>
    </row>
    <row r="424" spans="13:13" ht="15" customHeight="1" x14ac:dyDescent="0.2">
      <c r="M424" t="str">
        <f t="shared" si="6"/>
        <v xml:space="preserve"> </v>
      </c>
    </row>
    <row r="425" spans="13:13" ht="15" customHeight="1" x14ac:dyDescent="0.2">
      <c r="M425" t="str">
        <f t="shared" si="6"/>
        <v xml:space="preserve"> </v>
      </c>
    </row>
    <row r="426" spans="13:13" ht="15" customHeight="1" x14ac:dyDescent="0.2">
      <c r="M426" t="str">
        <f t="shared" si="6"/>
        <v xml:space="preserve"> </v>
      </c>
    </row>
    <row r="427" spans="13:13" ht="15" customHeight="1" x14ac:dyDescent="0.2">
      <c r="M427" t="str">
        <f t="shared" si="6"/>
        <v xml:space="preserve"> </v>
      </c>
    </row>
    <row r="428" spans="13:13" ht="15" customHeight="1" x14ac:dyDescent="0.2">
      <c r="M428" t="str">
        <f t="shared" si="6"/>
        <v xml:space="preserve"> </v>
      </c>
    </row>
    <row r="429" spans="13:13" ht="15" customHeight="1" x14ac:dyDescent="0.2">
      <c r="M429" t="str">
        <f t="shared" si="6"/>
        <v xml:space="preserve"> </v>
      </c>
    </row>
    <row r="430" spans="13:13" ht="15" customHeight="1" x14ac:dyDescent="0.2">
      <c r="M430" t="str">
        <f t="shared" si="6"/>
        <v xml:space="preserve"> </v>
      </c>
    </row>
    <row r="431" spans="13:13" ht="15" customHeight="1" x14ac:dyDescent="0.2">
      <c r="M431" t="str">
        <f t="shared" si="6"/>
        <v xml:space="preserve"> </v>
      </c>
    </row>
    <row r="432" spans="13:13" ht="15" customHeight="1" x14ac:dyDescent="0.2">
      <c r="M432" t="str">
        <f t="shared" si="6"/>
        <v xml:space="preserve"> </v>
      </c>
    </row>
    <row r="433" spans="13:13" ht="15" customHeight="1" x14ac:dyDescent="0.2">
      <c r="M433" t="str">
        <f t="shared" si="6"/>
        <v xml:space="preserve"> </v>
      </c>
    </row>
    <row r="434" spans="13:13" ht="15" customHeight="1" x14ac:dyDescent="0.2">
      <c r="M434" t="str">
        <f t="shared" si="6"/>
        <v xml:space="preserve"> </v>
      </c>
    </row>
    <row r="435" spans="13:13" ht="15" customHeight="1" x14ac:dyDescent="0.2">
      <c r="M435" t="str">
        <f t="shared" si="6"/>
        <v xml:space="preserve"> </v>
      </c>
    </row>
    <row r="436" spans="13:13" ht="15" customHeight="1" x14ac:dyDescent="0.2">
      <c r="M436" t="str">
        <f t="shared" si="6"/>
        <v xml:space="preserve"> </v>
      </c>
    </row>
    <row r="437" spans="13:13" ht="15" customHeight="1" x14ac:dyDescent="0.2">
      <c r="M437" t="str">
        <f t="shared" si="6"/>
        <v xml:space="preserve"> </v>
      </c>
    </row>
    <row r="438" spans="13:13" ht="15" customHeight="1" x14ac:dyDescent="0.2">
      <c r="M438" t="str">
        <f t="shared" si="6"/>
        <v xml:space="preserve"> </v>
      </c>
    </row>
    <row r="439" spans="13:13" ht="15" customHeight="1" x14ac:dyDescent="0.2">
      <c r="M439" t="str">
        <f t="shared" si="6"/>
        <v xml:space="preserve"> </v>
      </c>
    </row>
    <row r="440" spans="13:13" ht="15" customHeight="1" x14ac:dyDescent="0.2">
      <c r="M440" t="str">
        <f t="shared" si="6"/>
        <v xml:space="preserve"> </v>
      </c>
    </row>
    <row r="441" spans="13:13" ht="15" customHeight="1" x14ac:dyDescent="0.2">
      <c r="M441" t="str">
        <f t="shared" si="6"/>
        <v xml:space="preserve"> </v>
      </c>
    </row>
    <row r="442" spans="13:13" ht="15" customHeight="1" x14ac:dyDescent="0.2">
      <c r="M442" t="str">
        <f t="shared" si="6"/>
        <v xml:space="preserve"> </v>
      </c>
    </row>
    <row r="443" spans="13:13" ht="15" customHeight="1" x14ac:dyDescent="0.2">
      <c r="M443" t="str">
        <f t="shared" si="6"/>
        <v xml:space="preserve"> </v>
      </c>
    </row>
    <row r="444" spans="13:13" ht="15" customHeight="1" x14ac:dyDescent="0.2">
      <c r="M444" t="str">
        <f t="shared" si="6"/>
        <v xml:space="preserve"> </v>
      </c>
    </row>
    <row r="445" spans="13:13" ht="15" customHeight="1" x14ac:dyDescent="0.2">
      <c r="M445" t="str">
        <f t="shared" si="6"/>
        <v xml:space="preserve"> </v>
      </c>
    </row>
    <row r="446" spans="13:13" ht="15" customHeight="1" x14ac:dyDescent="0.2">
      <c r="M446" t="str">
        <f t="shared" si="6"/>
        <v xml:space="preserve"> </v>
      </c>
    </row>
    <row r="447" spans="13:13" ht="15" customHeight="1" x14ac:dyDescent="0.2">
      <c r="M447" t="str">
        <f t="shared" si="6"/>
        <v xml:space="preserve"> </v>
      </c>
    </row>
    <row r="448" spans="13:13" ht="15" customHeight="1" x14ac:dyDescent="0.2">
      <c r="M448" t="str">
        <f t="shared" si="6"/>
        <v xml:space="preserve"> </v>
      </c>
    </row>
    <row r="449" spans="13:13" ht="15" customHeight="1" x14ac:dyDescent="0.2">
      <c r="M449" t="str">
        <f t="shared" si="6"/>
        <v xml:space="preserve"> </v>
      </c>
    </row>
    <row r="450" spans="13:13" ht="15" customHeight="1" x14ac:dyDescent="0.2">
      <c r="M450" t="str">
        <f t="shared" si="6"/>
        <v xml:space="preserve"> </v>
      </c>
    </row>
    <row r="451" spans="13:13" ht="15" customHeight="1" x14ac:dyDescent="0.2">
      <c r="M451" t="str">
        <f t="shared" si="6"/>
        <v xml:space="preserve"> </v>
      </c>
    </row>
    <row r="452" spans="13:13" ht="15" customHeight="1" x14ac:dyDescent="0.2">
      <c r="M452" t="str">
        <f t="shared" si="6"/>
        <v xml:space="preserve"> </v>
      </c>
    </row>
    <row r="453" spans="13:13" ht="15" customHeight="1" x14ac:dyDescent="0.2">
      <c r="M453" t="str">
        <f t="shared" si="6"/>
        <v xml:space="preserve"> </v>
      </c>
    </row>
    <row r="454" spans="13:13" ht="15" customHeight="1" x14ac:dyDescent="0.2">
      <c r="M454" t="str">
        <f t="shared" si="6"/>
        <v xml:space="preserve"> </v>
      </c>
    </row>
    <row r="455" spans="13:13" ht="15" customHeight="1" x14ac:dyDescent="0.2">
      <c r="M455" t="str">
        <f t="shared" si="6"/>
        <v xml:space="preserve"> </v>
      </c>
    </row>
    <row r="456" spans="13:13" ht="15" customHeight="1" x14ac:dyDescent="0.2">
      <c r="M456" t="str">
        <f t="shared" si="6"/>
        <v xml:space="preserve"> </v>
      </c>
    </row>
    <row r="457" spans="13:13" ht="15" customHeight="1" x14ac:dyDescent="0.2">
      <c r="M457" t="str">
        <f t="shared" si="6"/>
        <v xml:space="preserve"> </v>
      </c>
    </row>
    <row r="458" spans="13:13" ht="15" customHeight="1" x14ac:dyDescent="0.2">
      <c r="M458" t="str">
        <f t="shared" si="6"/>
        <v xml:space="preserve"> </v>
      </c>
    </row>
    <row r="459" spans="13:13" ht="15" customHeight="1" x14ac:dyDescent="0.2">
      <c r="M459" t="str">
        <f t="shared" si="6"/>
        <v xml:space="preserve"> </v>
      </c>
    </row>
    <row r="460" spans="13:13" ht="15" customHeight="1" x14ac:dyDescent="0.2">
      <c r="M460" t="str">
        <f t="shared" si="6"/>
        <v xml:space="preserve"> </v>
      </c>
    </row>
    <row r="461" spans="13:13" ht="15" customHeight="1" x14ac:dyDescent="0.2">
      <c r="M461" t="str">
        <f t="shared" si="6"/>
        <v xml:space="preserve"> </v>
      </c>
    </row>
    <row r="462" spans="13:13" ht="15" customHeight="1" x14ac:dyDescent="0.2">
      <c r="M462" t="str">
        <f t="shared" si="6"/>
        <v xml:space="preserve"> </v>
      </c>
    </row>
    <row r="463" spans="13:13" ht="15" customHeight="1" x14ac:dyDescent="0.2">
      <c r="M463" t="str">
        <f t="shared" si="6"/>
        <v xml:space="preserve"> </v>
      </c>
    </row>
    <row r="464" spans="13:13" ht="15" customHeight="1" x14ac:dyDescent="0.2">
      <c r="M464" t="str">
        <f t="shared" si="6"/>
        <v xml:space="preserve"> </v>
      </c>
    </row>
    <row r="465" spans="13:13" ht="15" customHeight="1" x14ac:dyDescent="0.2">
      <c r="M465" t="str">
        <f t="shared" si="6"/>
        <v xml:space="preserve"> </v>
      </c>
    </row>
    <row r="466" spans="13:13" ht="15" customHeight="1" x14ac:dyDescent="0.2">
      <c r="M466" t="str">
        <f t="shared" si="6"/>
        <v xml:space="preserve"> </v>
      </c>
    </row>
    <row r="467" spans="13:13" ht="15" customHeight="1" x14ac:dyDescent="0.2">
      <c r="M467" t="str">
        <f t="shared" si="6"/>
        <v xml:space="preserve"> </v>
      </c>
    </row>
    <row r="468" spans="13:13" ht="15" customHeight="1" x14ac:dyDescent="0.2">
      <c r="M468" t="str">
        <f t="shared" si="6"/>
        <v xml:space="preserve"> </v>
      </c>
    </row>
    <row r="469" spans="13:13" ht="15" customHeight="1" x14ac:dyDescent="0.2">
      <c r="M469" t="str">
        <f t="shared" si="6"/>
        <v xml:space="preserve"> </v>
      </c>
    </row>
    <row r="470" spans="13:13" ht="15" customHeight="1" x14ac:dyDescent="0.2">
      <c r="M470" t="str">
        <f t="shared" si="6"/>
        <v xml:space="preserve"> </v>
      </c>
    </row>
    <row r="471" spans="13:13" ht="15" customHeight="1" x14ac:dyDescent="0.2">
      <c r="M471" t="str">
        <f t="shared" si="6"/>
        <v xml:space="preserve"> </v>
      </c>
    </row>
    <row r="472" spans="13:13" ht="15" customHeight="1" x14ac:dyDescent="0.2">
      <c r="M472" t="str">
        <f t="shared" si="6"/>
        <v xml:space="preserve"> </v>
      </c>
    </row>
    <row r="473" spans="13:13" ht="15" customHeight="1" x14ac:dyDescent="0.2">
      <c r="M473" t="str">
        <f t="shared" si="6"/>
        <v xml:space="preserve"> </v>
      </c>
    </row>
    <row r="474" spans="13:13" ht="15" customHeight="1" x14ac:dyDescent="0.2">
      <c r="M474" t="str">
        <f t="shared" si="6"/>
        <v xml:space="preserve"> </v>
      </c>
    </row>
    <row r="475" spans="13:13" ht="15" customHeight="1" x14ac:dyDescent="0.2">
      <c r="M475" t="str">
        <f t="shared" si="6"/>
        <v xml:space="preserve"> </v>
      </c>
    </row>
    <row r="476" spans="13:13" ht="15" customHeight="1" x14ac:dyDescent="0.2">
      <c r="M476" t="str">
        <f t="shared" si="6"/>
        <v xml:space="preserve"> </v>
      </c>
    </row>
    <row r="477" spans="13:13" ht="15" customHeight="1" x14ac:dyDescent="0.2">
      <c r="M477" t="str">
        <f t="shared" si="6"/>
        <v xml:space="preserve"> </v>
      </c>
    </row>
    <row r="478" spans="13:13" ht="15" customHeight="1" x14ac:dyDescent="0.2">
      <c r="M478" t="str">
        <f t="shared" si="6"/>
        <v xml:space="preserve"> </v>
      </c>
    </row>
    <row r="479" spans="13:13" ht="15" customHeight="1" x14ac:dyDescent="0.2">
      <c r="M479" t="str">
        <f t="shared" si="6"/>
        <v xml:space="preserve"> </v>
      </c>
    </row>
    <row r="480" spans="13:13" ht="15" customHeight="1" x14ac:dyDescent="0.2">
      <c r="M480" t="str">
        <f t="shared" si="6"/>
        <v xml:space="preserve"> </v>
      </c>
    </row>
    <row r="481" spans="13:13" ht="15" customHeight="1" x14ac:dyDescent="0.2">
      <c r="M481" t="str">
        <f t="shared" si="6"/>
        <v xml:space="preserve"> </v>
      </c>
    </row>
    <row r="482" spans="13:13" ht="15" customHeight="1" x14ac:dyDescent="0.2">
      <c r="M482" t="str">
        <f t="shared" ref="M482:M545" si="7">A482&amp;" "&amp;B482</f>
        <v xml:space="preserve"> </v>
      </c>
    </row>
    <row r="483" spans="13:13" ht="15" customHeight="1" x14ac:dyDescent="0.2">
      <c r="M483" t="str">
        <f t="shared" si="7"/>
        <v xml:space="preserve"> </v>
      </c>
    </row>
    <row r="484" spans="13:13" ht="15" customHeight="1" x14ac:dyDescent="0.2">
      <c r="M484" t="str">
        <f t="shared" si="7"/>
        <v xml:space="preserve"> </v>
      </c>
    </row>
    <row r="485" spans="13:13" ht="15" customHeight="1" x14ac:dyDescent="0.2">
      <c r="M485" t="str">
        <f t="shared" si="7"/>
        <v xml:space="preserve"> </v>
      </c>
    </row>
    <row r="486" spans="13:13" ht="15" customHeight="1" x14ac:dyDescent="0.2">
      <c r="M486" t="str">
        <f t="shared" si="7"/>
        <v xml:space="preserve"> </v>
      </c>
    </row>
    <row r="487" spans="13:13" ht="15" customHeight="1" x14ac:dyDescent="0.2">
      <c r="M487" t="str">
        <f t="shared" si="7"/>
        <v xml:space="preserve"> </v>
      </c>
    </row>
    <row r="488" spans="13:13" ht="15" customHeight="1" x14ac:dyDescent="0.2">
      <c r="M488" t="str">
        <f t="shared" si="7"/>
        <v xml:space="preserve"> </v>
      </c>
    </row>
    <row r="489" spans="13:13" ht="15" customHeight="1" x14ac:dyDescent="0.2">
      <c r="M489" t="str">
        <f t="shared" si="7"/>
        <v xml:space="preserve"> </v>
      </c>
    </row>
    <row r="490" spans="13:13" ht="15" customHeight="1" x14ac:dyDescent="0.2">
      <c r="M490" t="str">
        <f t="shared" si="7"/>
        <v xml:space="preserve"> </v>
      </c>
    </row>
    <row r="491" spans="13:13" ht="15" customHeight="1" x14ac:dyDescent="0.2">
      <c r="M491" t="str">
        <f t="shared" si="7"/>
        <v xml:space="preserve"> </v>
      </c>
    </row>
    <row r="492" spans="13:13" ht="15" customHeight="1" x14ac:dyDescent="0.2">
      <c r="M492" t="str">
        <f t="shared" si="7"/>
        <v xml:space="preserve"> </v>
      </c>
    </row>
    <row r="493" spans="13:13" ht="15" customHeight="1" x14ac:dyDescent="0.2">
      <c r="M493" t="str">
        <f t="shared" si="7"/>
        <v xml:space="preserve"> </v>
      </c>
    </row>
    <row r="494" spans="13:13" ht="15" customHeight="1" x14ac:dyDescent="0.2">
      <c r="M494" t="str">
        <f t="shared" si="7"/>
        <v xml:space="preserve"> </v>
      </c>
    </row>
    <row r="495" spans="13:13" ht="15" customHeight="1" x14ac:dyDescent="0.2">
      <c r="M495" t="str">
        <f t="shared" si="7"/>
        <v xml:space="preserve"> </v>
      </c>
    </row>
    <row r="496" spans="13:13" ht="15" customHeight="1" x14ac:dyDescent="0.2">
      <c r="M496" t="str">
        <f t="shared" si="7"/>
        <v xml:space="preserve"> </v>
      </c>
    </row>
    <row r="497" spans="13:13" ht="15" customHeight="1" x14ac:dyDescent="0.2">
      <c r="M497" t="str">
        <f t="shared" si="7"/>
        <v xml:space="preserve"> </v>
      </c>
    </row>
    <row r="498" spans="13:13" ht="15" customHeight="1" x14ac:dyDescent="0.2">
      <c r="M498" t="str">
        <f t="shared" si="7"/>
        <v xml:space="preserve"> </v>
      </c>
    </row>
    <row r="499" spans="13:13" ht="15" customHeight="1" x14ac:dyDescent="0.2">
      <c r="M499" t="str">
        <f t="shared" si="7"/>
        <v xml:space="preserve"> </v>
      </c>
    </row>
    <row r="500" spans="13:13" ht="15" customHeight="1" x14ac:dyDescent="0.2">
      <c r="M500" t="str">
        <f t="shared" si="7"/>
        <v xml:space="preserve"> </v>
      </c>
    </row>
    <row r="501" spans="13:13" ht="15" customHeight="1" x14ac:dyDescent="0.2">
      <c r="M501" t="str">
        <f t="shared" si="7"/>
        <v xml:space="preserve"> </v>
      </c>
    </row>
    <row r="502" spans="13:13" ht="15" customHeight="1" x14ac:dyDescent="0.2">
      <c r="M502" t="str">
        <f t="shared" si="7"/>
        <v xml:space="preserve"> </v>
      </c>
    </row>
    <row r="503" spans="13:13" ht="15" customHeight="1" x14ac:dyDescent="0.2">
      <c r="M503" t="str">
        <f t="shared" si="7"/>
        <v xml:space="preserve"> </v>
      </c>
    </row>
    <row r="504" spans="13:13" ht="15" customHeight="1" x14ac:dyDescent="0.2">
      <c r="M504" t="str">
        <f t="shared" si="7"/>
        <v xml:space="preserve"> </v>
      </c>
    </row>
    <row r="505" spans="13:13" ht="15" customHeight="1" x14ac:dyDescent="0.2">
      <c r="M505" t="str">
        <f t="shared" si="7"/>
        <v xml:space="preserve"> </v>
      </c>
    </row>
    <row r="506" spans="13:13" ht="15" customHeight="1" x14ac:dyDescent="0.2">
      <c r="M506" t="str">
        <f t="shared" si="7"/>
        <v xml:space="preserve"> </v>
      </c>
    </row>
    <row r="507" spans="13:13" ht="15" customHeight="1" x14ac:dyDescent="0.2">
      <c r="M507" t="str">
        <f t="shared" si="7"/>
        <v xml:space="preserve"> </v>
      </c>
    </row>
    <row r="508" spans="13:13" ht="15" customHeight="1" x14ac:dyDescent="0.2">
      <c r="M508" t="str">
        <f t="shared" si="7"/>
        <v xml:space="preserve"> </v>
      </c>
    </row>
    <row r="509" spans="13:13" ht="15" customHeight="1" x14ac:dyDescent="0.2">
      <c r="M509" t="str">
        <f t="shared" si="7"/>
        <v xml:space="preserve"> </v>
      </c>
    </row>
    <row r="510" spans="13:13" ht="15" customHeight="1" x14ac:dyDescent="0.2">
      <c r="M510" t="str">
        <f t="shared" si="7"/>
        <v xml:space="preserve"> </v>
      </c>
    </row>
    <row r="511" spans="13:13" ht="15" customHeight="1" x14ac:dyDescent="0.2">
      <c r="M511" t="str">
        <f t="shared" si="7"/>
        <v xml:space="preserve"> </v>
      </c>
    </row>
    <row r="512" spans="13:13" ht="15" customHeight="1" x14ac:dyDescent="0.2">
      <c r="M512" t="str">
        <f t="shared" si="7"/>
        <v xml:space="preserve"> </v>
      </c>
    </row>
    <row r="513" spans="13:13" ht="15" customHeight="1" x14ac:dyDescent="0.2">
      <c r="M513" t="str">
        <f t="shared" si="7"/>
        <v xml:space="preserve"> </v>
      </c>
    </row>
    <row r="514" spans="13:13" ht="15" customHeight="1" x14ac:dyDescent="0.2">
      <c r="M514" t="str">
        <f t="shared" si="7"/>
        <v xml:space="preserve"> </v>
      </c>
    </row>
    <row r="515" spans="13:13" ht="15" customHeight="1" x14ac:dyDescent="0.2">
      <c r="M515" t="str">
        <f t="shared" si="7"/>
        <v xml:space="preserve"> </v>
      </c>
    </row>
    <row r="516" spans="13:13" ht="15" customHeight="1" x14ac:dyDescent="0.2">
      <c r="M516" t="str">
        <f t="shared" si="7"/>
        <v xml:space="preserve"> </v>
      </c>
    </row>
    <row r="517" spans="13:13" ht="15" customHeight="1" x14ac:dyDescent="0.2">
      <c r="M517" t="str">
        <f t="shared" si="7"/>
        <v xml:space="preserve"> </v>
      </c>
    </row>
    <row r="518" spans="13:13" ht="15" customHeight="1" x14ac:dyDescent="0.2">
      <c r="M518" t="str">
        <f t="shared" si="7"/>
        <v xml:space="preserve"> </v>
      </c>
    </row>
    <row r="519" spans="13:13" ht="15" customHeight="1" x14ac:dyDescent="0.2">
      <c r="M519" t="str">
        <f t="shared" si="7"/>
        <v xml:space="preserve"> </v>
      </c>
    </row>
    <row r="520" spans="13:13" ht="15" customHeight="1" x14ac:dyDescent="0.2">
      <c r="M520" t="str">
        <f t="shared" si="7"/>
        <v xml:space="preserve"> </v>
      </c>
    </row>
    <row r="521" spans="13:13" ht="15" customHeight="1" x14ac:dyDescent="0.2">
      <c r="M521" t="str">
        <f t="shared" si="7"/>
        <v xml:space="preserve"> </v>
      </c>
    </row>
    <row r="522" spans="13:13" ht="15" customHeight="1" x14ac:dyDescent="0.2">
      <c r="M522" t="str">
        <f t="shared" si="7"/>
        <v xml:space="preserve"> </v>
      </c>
    </row>
    <row r="523" spans="13:13" ht="15" customHeight="1" x14ac:dyDescent="0.2">
      <c r="M523" t="str">
        <f t="shared" si="7"/>
        <v xml:space="preserve"> </v>
      </c>
    </row>
    <row r="524" spans="13:13" ht="15" customHeight="1" x14ac:dyDescent="0.2">
      <c r="M524" t="str">
        <f t="shared" si="7"/>
        <v xml:space="preserve"> </v>
      </c>
    </row>
    <row r="525" spans="13:13" ht="15" customHeight="1" x14ac:dyDescent="0.2">
      <c r="M525" t="str">
        <f t="shared" si="7"/>
        <v xml:space="preserve"> </v>
      </c>
    </row>
    <row r="526" spans="13:13" ht="15" customHeight="1" x14ac:dyDescent="0.2">
      <c r="M526" t="str">
        <f t="shared" si="7"/>
        <v xml:space="preserve"> </v>
      </c>
    </row>
    <row r="527" spans="13:13" ht="15" customHeight="1" x14ac:dyDescent="0.2">
      <c r="M527" t="str">
        <f t="shared" si="7"/>
        <v xml:space="preserve"> </v>
      </c>
    </row>
    <row r="528" spans="13:13" ht="15" customHeight="1" x14ac:dyDescent="0.2">
      <c r="M528" t="str">
        <f t="shared" si="7"/>
        <v xml:space="preserve"> </v>
      </c>
    </row>
    <row r="529" spans="13:13" ht="15" customHeight="1" x14ac:dyDescent="0.2">
      <c r="M529" t="str">
        <f t="shared" si="7"/>
        <v xml:space="preserve"> </v>
      </c>
    </row>
    <row r="530" spans="13:13" ht="15" customHeight="1" x14ac:dyDescent="0.2">
      <c r="M530" t="str">
        <f t="shared" si="7"/>
        <v xml:space="preserve"> </v>
      </c>
    </row>
    <row r="531" spans="13:13" ht="15" customHeight="1" x14ac:dyDescent="0.2">
      <c r="M531" t="str">
        <f t="shared" si="7"/>
        <v xml:space="preserve"> </v>
      </c>
    </row>
    <row r="532" spans="13:13" ht="15" customHeight="1" x14ac:dyDescent="0.2">
      <c r="M532" t="str">
        <f t="shared" si="7"/>
        <v xml:space="preserve"> </v>
      </c>
    </row>
    <row r="533" spans="13:13" ht="15" customHeight="1" x14ac:dyDescent="0.2">
      <c r="M533" t="str">
        <f t="shared" si="7"/>
        <v xml:space="preserve"> </v>
      </c>
    </row>
    <row r="534" spans="13:13" ht="15" customHeight="1" x14ac:dyDescent="0.2">
      <c r="M534" t="str">
        <f t="shared" si="7"/>
        <v xml:space="preserve"> </v>
      </c>
    </row>
    <row r="535" spans="13:13" ht="15" customHeight="1" x14ac:dyDescent="0.2">
      <c r="M535" t="str">
        <f t="shared" si="7"/>
        <v xml:space="preserve"> </v>
      </c>
    </row>
    <row r="536" spans="13:13" ht="15" customHeight="1" x14ac:dyDescent="0.2">
      <c r="M536" t="str">
        <f t="shared" si="7"/>
        <v xml:space="preserve"> </v>
      </c>
    </row>
    <row r="537" spans="13:13" ht="15" customHeight="1" x14ac:dyDescent="0.2">
      <c r="M537" t="str">
        <f t="shared" si="7"/>
        <v xml:space="preserve"> </v>
      </c>
    </row>
    <row r="538" spans="13:13" ht="15" customHeight="1" x14ac:dyDescent="0.2">
      <c r="M538" t="str">
        <f t="shared" si="7"/>
        <v xml:space="preserve"> </v>
      </c>
    </row>
    <row r="539" spans="13:13" ht="15" customHeight="1" x14ac:dyDescent="0.2">
      <c r="M539" t="str">
        <f t="shared" si="7"/>
        <v xml:space="preserve"> </v>
      </c>
    </row>
    <row r="540" spans="13:13" ht="15" customHeight="1" x14ac:dyDescent="0.2">
      <c r="M540" t="str">
        <f t="shared" si="7"/>
        <v xml:space="preserve"> </v>
      </c>
    </row>
    <row r="541" spans="13:13" ht="15" customHeight="1" x14ac:dyDescent="0.2">
      <c r="M541" t="str">
        <f t="shared" si="7"/>
        <v xml:space="preserve"> </v>
      </c>
    </row>
    <row r="542" spans="13:13" ht="15" customHeight="1" x14ac:dyDescent="0.2">
      <c r="M542" t="str">
        <f t="shared" si="7"/>
        <v xml:space="preserve"> </v>
      </c>
    </row>
    <row r="543" spans="13:13" ht="15" customHeight="1" x14ac:dyDescent="0.2">
      <c r="M543" t="str">
        <f t="shared" si="7"/>
        <v xml:space="preserve"> </v>
      </c>
    </row>
    <row r="544" spans="13:13" ht="15" customHeight="1" x14ac:dyDescent="0.2">
      <c r="M544" t="str">
        <f t="shared" si="7"/>
        <v xml:space="preserve"> </v>
      </c>
    </row>
    <row r="545" spans="13:13" ht="15" customHeight="1" x14ac:dyDescent="0.2">
      <c r="M545" t="str">
        <f t="shared" si="7"/>
        <v xml:space="preserve"> </v>
      </c>
    </row>
    <row r="546" spans="13:13" ht="15" customHeight="1" x14ac:dyDescent="0.2">
      <c r="M546" t="str">
        <f t="shared" ref="M546:M609" si="8">A546&amp;" "&amp;B546</f>
        <v xml:space="preserve"> </v>
      </c>
    </row>
    <row r="547" spans="13:13" ht="15" customHeight="1" x14ac:dyDescent="0.2">
      <c r="M547" t="str">
        <f t="shared" si="8"/>
        <v xml:space="preserve"> </v>
      </c>
    </row>
    <row r="548" spans="13:13" ht="15" customHeight="1" x14ac:dyDescent="0.2">
      <c r="M548" t="str">
        <f t="shared" si="8"/>
        <v xml:space="preserve"> </v>
      </c>
    </row>
    <row r="549" spans="13:13" ht="15" customHeight="1" x14ac:dyDescent="0.2">
      <c r="M549" t="str">
        <f t="shared" si="8"/>
        <v xml:space="preserve"> </v>
      </c>
    </row>
    <row r="550" spans="13:13" ht="15" customHeight="1" x14ac:dyDescent="0.2">
      <c r="M550" t="str">
        <f t="shared" si="8"/>
        <v xml:space="preserve"> </v>
      </c>
    </row>
    <row r="551" spans="13:13" ht="15" customHeight="1" x14ac:dyDescent="0.2">
      <c r="M551" t="str">
        <f t="shared" si="8"/>
        <v xml:space="preserve"> </v>
      </c>
    </row>
    <row r="552" spans="13:13" ht="15" customHeight="1" x14ac:dyDescent="0.2">
      <c r="M552" t="str">
        <f t="shared" si="8"/>
        <v xml:space="preserve"> </v>
      </c>
    </row>
    <row r="553" spans="13:13" ht="15" customHeight="1" x14ac:dyDescent="0.2">
      <c r="M553" t="str">
        <f t="shared" si="8"/>
        <v xml:space="preserve"> </v>
      </c>
    </row>
    <row r="554" spans="13:13" ht="15" customHeight="1" x14ac:dyDescent="0.2">
      <c r="M554" t="str">
        <f t="shared" si="8"/>
        <v xml:space="preserve"> </v>
      </c>
    </row>
    <row r="555" spans="13:13" ht="15" customHeight="1" x14ac:dyDescent="0.2">
      <c r="M555" t="str">
        <f t="shared" si="8"/>
        <v xml:space="preserve"> </v>
      </c>
    </row>
    <row r="556" spans="13:13" ht="15" customHeight="1" x14ac:dyDescent="0.2">
      <c r="M556" t="str">
        <f t="shared" si="8"/>
        <v xml:space="preserve"> </v>
      </c>
    </row>
    <row r="557" spans="13:13" ht="15" customHeight="1" x14ac:dyDescent="0.2">
      <c r="M557" t="str">
        <f t="shared" si="8"/>
        <v xml:space="preserve"> </v>
      </c>
    </row>
    <row r="558" spans="13:13" ht="15" customHeight="1" x14ac:dyDescent="0.2">
      <c r="M558" t="str">
        <f t="shared" si="8"/>
        <v xml:space="preserve"> </v>
      </c>
    </row>
    <row r="559" spans="13:13" ht="15" customHeight="1" x14ac:dyDescent="0.2">
      <c r="M559" t="str">
        <f t="shared" si="8"/>
        <v xml:space="preserve"> </v>
      </c>
    </row>
    <row r="560" spans="13:13" ht="15" customHeight="1" x14ac:dyDescent="0.2">
      <c r="M560" t="str">
        <f t="shared" si="8"/>
        <v xml:space="preserve"> </v>
      </c>
    </row>
    <row r="561" spans="13:13" ht="15" customHeight="1" x14ac:dyDescent="0.2">
      <c r="M561" t="str">
        <f t="shared" si="8"/>
        <v xml:space="preserve"> </v>
      </c>
    </row>
    <row r="562" spans="13:13" ht="15" customHeight="1" x14ac:dyDescent="0.2">
      <c r="M562" t="str">
        <f t="shared" si="8"/>
        <v xml:space="preserve"> </v>
      </c>
    </row>
    <row r="563" spans="13:13" ht="15" customHeight="1" x14ac:dyDescent="0.2">
      <c r="M563" t="str">
        <f t="shared" si="8"/>
        <v xml:space="preserve"> </v>
      </c>
    </row>
    <row r="564" spans="13:13" ht="15" customHeight="1" x14ac:dyDescent="0.2">
      <c r="M564" t="str">
        <f t="shared" si="8"/>
        <v xml:space="preserve"> </v>
      </c>
    </row>
    <row r="565" spans="13:13" ht="15" customHeight="1" x14ac:dyDescent="0.2">
      <c r="M565" t="str">
        <f t="shared" si="8"/>
        <v xml:space="preserve"> </v>
      </c>
    </row>
    <row r="566" spans="13:13" ht="15" customHeight="1" x14ac:dyDescent="0.2">
      <c r="M566" t="str">
        <f t="shared" si="8"/>
        <v xml:space="preserve"> </v>
      </c>
    </row>
    <row r="567" spans="13:13" ht="15" customHeight="1" x14ac:dyDescent="0.2">
      <c r="M567" t="str">
        <f t="shared" si="8"/>
        <v xml:space="preserve"> </v>
      </c>
    </row>
    <row r="568" spans="13:13" ht="15" customHeight="1" x14ac:dyDescent="0.2">
      <c r="M568" t="str">
        <f t="shared" si="8"/>
        <v xml:space="preserve"> </v>
      </c>
    </row>
    <row r="569" spans="13:13" ht="15" customHeight="1" x14ac:dyDescent="0.2">
      <c r="M569" t="str">
        <f t="shared" si="8"/>
        <v xml:space="preserve"> </v>
      </c>
    </row>
    <row r="570" spans="13:13" ht="15" customHeight="1" x14ac:dyDescent="0.2">
      <c r="M570" t="str">
        <f t="shared" si="8"/>
        <v xml:space="preserve"> </v>
      </c>
    </row>
    <row r="571" spans="13:13" ht="15" customHeight="1" x14ac:dyDescent="0.2">
      <c r="M571" t="str">
        <f t="shared" si="8"/>
        <v xml:space="preserve"> </v>
      </c>
    </row>
    <row r="572" spans="13:13" ht="15" customHeight="1" x14ac:dyDescent="0.2">
      <c r="M572" t="str">
        <f t="shared" si="8"/>
        <v xml:space="preserve"> </v>
      </c>
    </row>
    <row r="573" spans="13:13" ht="15" customHeight="1" x14ac:dyDescent="0.2">
      <c r="M573" t="str">
        <f t="shared" si="8"/>
        <v xml:space="preserve"> </v>
      </c>
    </row>
    <row r="574" spans="13:13" ht="15" customHeight="1" x14ac:dyDescent="0.2">
      <c r="M574" t="str">
        <f t="shared" si="8"/>
        <v xml:space="preserve"> </v>
      </c>
    </row>
    <row r="575" spans="13:13" ht="15" customHeight="1" x14ac:dyDescent="0.2">
      <c r="M575" t="str">
        <f t="shared" si="8"/>
        <v xml:space="preserve"> </v>
      </c>
    </row>
    <row r="576" spans="13:13" ht="15" customHeight="1" x14ac:dyDescent="0.2">
      <c r="M576" t="str">
        <f t="shared" si="8"/>
        <v xml:space="preserve"> </v>
      </c>
    </row>
    <row r="577" spans="13:13" ht="15" customHeight="1" x14ac:dyDescent="0.2">
      <c r="M577" t="str">
        <f t="shared" si="8"/>
        <v xml:space="preserve"> </v>
      </c>
    </row>
    <row r="578" spans="13:13" ht="15" customHeight="1" x14ac:dyDescent="0.2">
      <c r="M578" t="str">
        <f t="shared" si="8"/>
        <v xml:space="preserve"> </v>
      </c>
    </row>
    <row r="579" spans="13:13" ht="15" customHeight="1" x14ac:dyDescent="0.2">
      <c r="M579" t="str">
        <f t="shared" si="8"/>
        <v xml:space="preserve"> </v>
      </c>
    </row>
    <row r="580" spans="13:13" ht="15" customHeight="1" x14ac:dyDescent="0.2">
      <c r="M580" t="str">
        <f t="shared" si="8"/>
        <v xml:space="preserve"> </v>
      </c>
    </row>
    <row r="581" spans="13:13" ht="15" customHeight="1" x14ac:dyDescent="0.2">
      <c r="M581" t="str">
        <f t="shared" si="8"/>
        <v xml:space="preserve"> </v>
      </c>
    </row>
    <row r="582" spans="13:13" ht="15" customHeight="1" x14ac:dyDescent="0.2">
      <c r="M582" t="str">
        <f t="shared" si="8"/>
        <v xml:space="preserve"> </v>
      </c>
    </row>
    <row r="583" spans="13:13" ht="15" customHeight="1" x14ac:dyDescent="0.2">
      <c r="M583" t="str">
        <f t="shared" si="8"/>
        <v xml:space="preserve"> </v>
      </c>
    </row>
    <row r="584" spans="13:13" ht="15" customHeight="1" x14ac:dyDescent="0.2">
      <c r="M584" t="str">
        <f t="shared" si="8"/>
        <v xml:space="preserve"> </v>
      </c>
    </row>
    <row r="585" spans="13:13" ht="15" customHeight="1" x14ac:dyDescent="0.2">
      <c r="M585" t="str">
        <f t="shared" si="8"/>
        <v xml:space="preserve"> </v>
      </c>
    </row>
    <row r="586" spans="13:13" ht="15" customHeight="1" x14ac:dyDescent="0.2">
      <c r="M586" t="str">
        <f t="shared" si="8"/>
        <v xml:space="preserve"> </v>
      </c>
    </row>
    <row r="587" spans="13:13" ht="15" customHeight="1" x14ac:dyDescent="0.2">
      <c r="M587" t="str">
        <f t="shared" si="8"/>
        <v xml:space="preserve"> </v>
      </c>
    </row>
    <row r="588" spans="13:13" ht="15" customHeight="1" x14ac:dyDescent="0.2">
      <c r="M588" t="str">
        <f t="shared" si="8"/>
        <v xml:space="preserve"> </v>
      </c>
    </row>
    <row r="589" spans="13:13" ht="15" customHeight="1" x14ac:dyDescent="0.2">
      <c r="M589" t="str">
        <f t="shared" si="8"/>
        <v xml:space="preserve"> </v>
      </c>
    </row>
    <row r="590" spans="13:13" ht="15" customHeight="1" x14ac:dyDescent="0.2">
      <c r="M590" t="str">
        <f t="shared" si="8"/>
        <v xml:space="preserve"> </v>
      </c>
    </row>
    <row r="591" spans="13:13" ht="15" customHeight="1" x14ac:dyDescent="0.2">
      <c r="M591" t="str">
        <f t="shared" si="8"/>
        <v xml:space="preserve"> </v>
      </c>
    </row>
    <row r="592" spans="13:13" ht="15" customHeight="1" x14ac:dyDescent="0.2">
      <c r="M592" t="str">
        <f t="shared" si="8"/>
        <v xml:space="preserve"> </v>
      </c>
    </row>
    <row r="593" spans="13:13" ht="15" customHeight="1" x14ac:dyDescent="0.2">
      <c r="M593" t="str">
        <f t="shared" si="8"/>
        <v xml:space="preserve"> </v>
      </c>
    </row>
    <row r="594" spans="13:13" ht="15" customHeight="1" x14ac:dyDescent="0.2">
      <c r="M594" t="str">
        <f t="shared" si="8"/>
        <v xml:space="preserve"> </v>
      </c>
    </row>
    <row r="595" spans="13:13" ht="15" customHeight="1" x14ac:dyDescent="0.2">
      <c r="M595" t="str">
        <f t="shared" si="8"/>
        <v xml:space="preserve"> </v>
      </c>
    </row>
    <row r="596" spans="13:13" ht="15" customHeight="1" x14ac:dyDescent="0.2">
      <c r="M596" t="str">
        <f t="shared" si="8"/>
        <v xml:space="preserve"> </v>
      </c>
    </row>
    <row r="597" spans="13:13" ht="15" customHeight="1" x14ac:dyDescent="0.2">
      <c r="M597" t="str">
        <f t="shared" si="8"/>
        <v xml:space="preserve"> </v>
      </c>
    </row>
    <row r="598" spans="13:13" ht="15" customHeight="1" x14ac:dyDescent="0.2">
      <c r="M598" t="str">
        <f t="shared" si="8"/>
        <v xml:space="preserve"> </v>
      </c>
    </row>
    <row r="599" spans="13:13" ht="15" customHeight="1" x14ac:dyDescent="0.2">
      <c r="M599" t="str">
        <f t="shared" si="8"/>
        <v xml:space="preserve"> </v>
      </c>
    </row>
    <row r="600" spans="13:13" ht="15" customHeight="1" x14ac:dyDescent="0.2">
      <c r="M600" t="str">
        <f t="shared" si="8"/>
        <v xml:space="preserve"> </v>
      </c>
    </row>
    <row r="601" spans="13:13" ht="15" customHeight="1" x14ac:dyDescent="0.2">
      <c r="M601" t="str">
        <f t="shared" si="8"/>
        <v xml:space="preserve"> </v>
      </c>
    </row>
    <row r="602" spans="13:13" ht="15" customHeight="1" x14ac:dyDescent="0.2">
      <c r="M602" t="str">
        <f t="shared" si="8"/>
        <v xml:space="preserve"> </v>
      </c>
    </row>
    <row r="603" spans="13:13" ht="15" customHeight="1" x14ac:dyDescent="0.2">
      <c r="M603" t="str">
        <f t="shared" si="8"/>
        <v xml:space="preserve"> </v>
      </c>
    </row>
    <row r="604" spans="13:13" ht="15" customHeight="1" x14ac:dyDescent="0.2">
      <c r="M604" t="str">
        <f t="shared" si="8"/>
        <v xml:space="preserve"> </v>
      </c>
    </row>
    <row r="605" spans="13:13" ht="15" customHeight="1" x14ac:dyDescent="0.2">
      <c r="M605" t="str">
        <f t="shared" si="8"/>
        <v xml:space="preserve"> </v>
      </c>
    </row>
    <row r="606" spans="13:13" ht="15" customHeight="1" x14ac:dyDescent="0.2">
      <c r="M606" t="str">
        <f t="shared" si="8"/>
        <v xml:space="preserve"> </v>
      </c>
    </row>
    <row r="607" spans="13:13" ht="15" customHeight="1" x14ac:dyDescent="0.2">
      <c r="M607" t="str">
        <f t="shared" si="8"/>
        <v xml:space="preserve"> </v>
      </c>
    </row>
    <row r="608" spans="13:13" ht="15" customHeight="1" x14ac:dyDescent="0.2">
      <c r="M608" t="str">
        <f t="shared" si="8"/>
        <v xml:space="preserve"> </v>
      </c>
    </row>
    <row r="609" spans="13:13" ht="15" customHeight="1" x14ac:dyDescent="0.2">
      <c r="M609" t="str">
        <f t="shared" si="8"/>
        <v xml:space="preserve"> </v>
      </c>
    </row>
    <row r="610" spans="13:13" ht="15" customHeight="1" x14ac:dyDescent="0.2">
      <c r="M610" t="str">
        <f t="shared" ref="M610:M673" si="9">A610&amp;" "&amp;B610</f>
        <v xml:space="preserve"> </v>
      </c>
    </row>
    <row r="611" spans="13:13" ht="15" customHeight="1" x14ac:dyDescent="0.2">
      <c r="M611" t="str">
        <f t="shared" si="9"/>
        <v xml:space="preserve"> </v>
      </c>
    </row>
    <row r="612" spans="13:13" ht="15" customHeight="1" x14ac:dyDescent="0.2">
      <c r="M612" t="str">
        <f t="shared" si="9"/>
        <v xml:space="preserve"> </v>
      </c>
    </row>
    <row r="613" spans="13:13" ht="15" customHeight="1" x14ac:dyDescent="0.2">
      <c r="M613" t="str">
        <f t="shared" si="9"/>
        <v xml:space="preserve"> </v>
      </c>
    </row>
    <row r="614" spans="13:13" ht="15" customHeight="1" x14ac:dyDescent="0.2">
      <c r="M614" t="str">
        <f t="shared" si="9"/>
        <v xml:space="preserve"> </v>
      </c>
    </row>
    <row r="615" spans="13:13" ht="15" customHeight="1" x14ac:dyDescent="0.2">
      <c r="M615" t="str">
        <f t="shared" si="9"/>
        <v xml:space="preserve"> </v>
      </c>
    </row>
    <row r="616" spans="13:13" ht="15" customHeight="1" x14ac:dyDescent="0.2">
      <c r="M616" t="str">
        <f t="shared" si="9"/>
        <v xml:space="preserve"> </v>
      </c>
    </row>
    <row r="617" spans="13:13" ht="15" customHeight="1" x14ac:dyDescent="0.2">
      <c r="M617" t="str">
        <f t="shared" si="9"/>
        <v xml:space="preserve"> </v>
      </c>
    </row>
    <row r="618" spans="13:13" ht="15" customHeight="1" x14ac:dyDescent="0.2">
      <c r="M618" t="str">
        <f t="shared" si="9"/>
        <v xml:space="preserve"> </v>
      </c>
    </row>
    <row r="619" spans="13:13" ht="15" customHeight="1" x14ac:dyDescent="0.2">
      <c r="M619" t="str">
        <f t="shared" si="9"/>
        <v xml:space="preserve"> </v>
      </c>
    </row>
    <row r="620" spans="13:13" ht="15" customHeight="1" x14ac:dyDescent="0.2">
      <c r="M620" t="str">
        <f t="shared" si="9"/>
        <v xml:space="preserve"> </v>
      </c>
    </row>
    <row r="621" spans="13:13" ht="15" customHeight="1" x14ac:dyDescent="0.2">
      <c r="M621" t="str">
        <f t="shared" si="9"/>
        <v xml:space="preserve"> </v>
      </c>
    </row>
    <row r="622" spans="13:13" ht="15" customHeight="1" x14ac:dyDescent="0.2">
      <c r="M622" t="str">
        <f t="shared" si="9"/>
        <v xml:space="preserve"> </v>
      </c>
    </row>
    <row r="623" spans="13:13" ht="15" customHeight="1" x14ac:dyDescent="0.2">
      <c r="M623" t="str">
        <f t="shared" si="9"/>
        <v xml:space="preserve"> </v>
      </c>
    </row>
    <row r="624" spans="13:13" ht="15" customHeight="1" x14ac:dyDescent="0.2">
      <c r="M624" t="str">
        <f t="shared" si="9"/>
        <v xml:space="preserve"> </v>
      </c>
    </row>
    <row r="625" spans="13:13" ht="15" customHeight="1" x14ac:dyDescent="0.2">
      <c r="M625" t="str">
        <f t="shared" si="9"/>
        <v xml:space="preserve"> </v>
      </c>
    </row>
    <row r="626" spans="13:13" ht="15" customHeight="1" x14ac:dyDescent="0.2">
      <c r="M626" t="str">
        <f t="shared" si="9"/>
        <v xml:space="preserve"> </v>
      </c>
    </row>
    <row r="627" spans="13:13" ht="15" customHeight="1" x14ac:dyDescent="0.2">
      <c r="M627" t="str">
        <f t="shared" si="9"/>
        <v xml:space="preserve"> </v>
      </c>
    </row>
    <row r="628" spans="13:13" ht="15" customHeight="1" x14ac:dyDescent="0.2">
      <c r="M628" t="str">
        <f t="shared" si="9"/>
        <v xml:space="preserve"> </v>
      </c>
    </row>
    <row r="629" spans="13:13" ht="15" customHeight="1" x14ac:dyDescent="0.2">
      <c r="M629" t="str">
        <f t="shared" si="9"/>
        <v xml:space="preserve"> </v>
      </c>
    </row>
    <row r="630" spans="13:13" ht="15" customHeight="1" x14ac:dyDescent="0.2">
      <c r="M630" t="str">
        <f t="shared" si="9"/>
        <v xml:space="preserve"> </v>
      </c>
    </row>
    <row r="631" spans="13:13" ht="15" customHeight="1" x14ac:dyDescent="0.2">
      <c r="M631" t="str">
        <f t="shared" si="9"/>
        <v xml:space="preserve"> </v>
      </c>
    </row>
    <row r="632" spans="13:13" ht="15" customHeight="1" x14ac:dyDescent="0.2">
      <c r="M632" t="str">
        <f t="shared" si="9"/>
        <v xml:space="preserve"> </v>
      </c>
    </row>
    <row r="633" spans="13:13" ht="15" customHeight="1" x14ac:dyDescent="0.2">
      <c r="M633" t="str">
        <f t="shared" si="9"/>
        <v xml:space="preserve"> </v>
      </c>
    </row>
    <row r="634" spans="13:13" ht="15" customHeight="1" x14ac:dyDescent="0.2">
      <c r="M634" t="str">
        <f t="shared" si="9"/>
        <v xml:space="preserve"> </v>
      </c>
    </row>
    <row r="635" spans="13:13" ht="15" customHeight="1" x14ac:dyDescent="0.2">
      <c r="M635" t="str">
        <f t="shared" si="9"/>
        <v xml:space="preserve"> </v>
      </c>
    </row>
    <row r="636" spans="13:13" ht="15" customHeight="1" x14ac:dyDescent="0.2">
      <c r="M636" t="str">
        <f t="shared" si="9"/>
        <v xml:space="preserve"> </v>
      </c>
    </row>
    <row r="637" spans="13:13" ht="15" customHeight="1" x14ac:dyDescent="0.2">
      <c r="M637" t="str">
        <f t="shared" si="9"/>
        <v xml:space="preserve"> </v>
      </c>
    </row>
    <row r="638" spans="13:13" ht="15" customHeight="1" x14ac:dyDescent="0.2">
      <c r="M638" t="str">
        <f t="shared" si="9"/>
        <v xml:space="preserve"> </v>
      </c>
    </row>
    <row r="639" spans="13:13" ht="15" customHeight="1" x14ac:dyDescent="0.2">
      <c r="M639" t="str">
        <f t="shared" si="9"/>
        <v xml:space="preserve"> </v>
      </c>
    </row>
    <row r="640" spans="13:13" ht="15" customHeight="1" x14ac:dyDescent="0.2">
      <c r="M640" t="str">
        <f t="shared" si="9"/>
        <v xml:space="preserve"> </v>
      </c>
    </row>
    <row r="641" spans="13:13" ht="15" customHeight="1" x14ac:dyDescent="0.2">
      <c r="M641" t="str">
        <f t="shared" si="9"/>
        <v xml:space="preserve"> </v>
      </c>
    </row>
    <row r="642" spans="13:13" ht="15" customHeight="1" x14ac:dyDescent="0.2">
      <c r="M642" t="str">
        <f t="shared" si="9"/>
        <v xml:space="preserve"> </v>
      </c>
    </row>
    <row r="643" spans="13:13" ht="15" customHeight="1" x14ac:dyDescent="0.2">
      <c r="M643" t="str">
        <f t="shared" si="9"/>
        <v xml:space="preserve"> </v>
      </c>
    </row>
    <row r="644" spans="13:13" ht="15" customHeight="1" x14ac:dyDescent="0.2">
      <c r="M644" t="str">
        <f t="shared" si="9"/>
        <v xml:space="preserve"> </v>
      </c>
    </row>
    <row r="645" spans="13:13" ht="15" customHeight="1" x14ac:dyDescent="0.2">
      <c r="M645" t="str">
        <f t="shared" si="9"/>
        <v xml:space="preserve"> </v>
      </c>
    </row>
    <row r="646" spans="13:13" ht="15" customHeight="1" x14ac:dyDescent="0.2">
      <c r="M646" t="str">
        <f t="shared" si="9"/>
        <v xml:space="preserve"> </v>
      </c>
    </row>
    <row r="647" spans="13:13" ht="15" customHeight="1" x14ac:dyDescent="0.2">
      <c r="M647" t="str">
        <f t="shared" si="9"/>
        <v xml:space="preserve"> </v>
      </c>
    </row>
    <row r="648" spans="13:13" ht="15" customHeight="1" x14ac:dyDescent="0.2">
      <c r="M648" t="str">
        <f t="shared" si="9"/>
        <v xml:space="preserve"> </v>
      </c>
    </row>
    <row r="649" spans="13:13" ht="15" customHeight="1" x14ac:dyDescent="0.2">
      <c r="M649" t="str">
        <f t="shared" si="9"/>
        <v xml:space="preserve"> </v>
      </c>
    </row>
    <row r="650" spans="13:13" ht="15" customHeight="1" x14ac:dyDescent="0.2">
      <c r="M650" t="str">
        <f t="shared" si="9"/>
        <v xml:space="preserve"> </v>
      </c>
    </row>
    <row r="651" spans="13:13" ht="15" customHeight="1" x14ac:dyDescent="0.2">
      <c r="M651" t="str">
        <f t="shared" si="9"/>
        <v xml:space="preserve"> </v>
      </c>
    </row>
    <row r="652" spans="13:13" ht="15" customHeight="1" x14ac:dyDescent="0.2">
      <c r="M652" t="str">
        <f t="shared" si="9"/>
        <v xml:space="preserve"> </v>
      </c>
    </row>
    <row r="653" spans="13:13" ht="15" customHeight="1" x14ac:dyDescent="0.2">
      <c r="M653" t="str">
        <f t="shared" si="9"/>
        <v xml:space="preserve"> </v>
      </c>
    </row>
    <row r="654" spans="13:13" ht="15" customHeight="1" x14ac:dyDescent="0.2">
      <c r="M654" t="str">
        <f t="shared" si="9"/>
        <v xml:space="preserve"> </v>
      </c>
    </row>
    <row r="655" spans="13:13" ht="15" customHeight="1" x14ac:dyDescent="0.2">
      <c r="M655" t="str">
        <f t="shared" si="9"/>
        <v xml:space="preserve"> </v>
      </c>
    </row>
    <row r="656" spans="13:13" ht="15" customHeight="1" x14ac:dyDescent="0.2">
      <c r="M656" t="str">
        <f t="shared" si="9"/>
        <v xml:space="preserve"> </v>
      </c>
    </row>
    <row r="657" spans="13:13" ht="15" customHeight="1" x14ac:dyDescent="0.2">
      <c r="M657" t="str">
        <f t="shared" si="9"/>
        <v xml:space="preserve"> </v>
      </c>
    </row>
    <row r="658" spans="13:13" ht="15" customHeight="1" x14ac:dyDescent="0.2">
      <c r="M658" t="str">
        <f t="shared" si="9"/>
        <v xml:space="preserve"> </v>
      </c>
    </row>
    <row r="659" spans="13:13" ht="15" customHeight="1" x14ac:dyDescent="0.2">
      <c r="M659" t="str">
        <f t="shared" si="9"/>
        <v xml:space="preserve"> </v>
      </c>
    </row>
    <row r="660" spans="13:13" ht="15" customHeight="1" x14ac:dyDescent="0.2">
      <c r="M660" t="str">
        <f t="shared" si="9"/>
        <v xml:space="preserve"> </v>
      </c>
    </row>
    <row r="661" spans="13:13" ht="15" customHeight="1" x14ac:dyDescent="0.2">
      <c r="M661" t="str">
        <f t="shared" si="9"/>
        <v xml:space="preserve"> </v>
      </c>
    </row>
    <row r="662" spans="13:13" ht="15" customHeight="1" x14ac:dyDescent="0.2">
      <c r="M662" t="str">
        <f t="shared" si="9"/>
        <v xml:space="preserve"> </v>
      </c>
    </row>
    <row r="663" spans="13:13" ht="15" customHeight="1" x14ac:dyDescent="0.2">
      <c r="M663" t="str">
        <f t="shared" si="9"/>
        <v xml:space="preserve"> </v>
      </c>
    </row>
    <row r="664" spans="13:13" ht="15" customHeight="1" x14ac:dyDescent="0.2">
      <c r="M664" t="str">
        <f t="shared" si="9"/>
        <v xml:space="preserve"> </v>
      </c>
    </row>
    <row r="665" spans="13:13" ht="15" customHeight="1" x14ac:dyDescent="0.2">
      <c r="M665" t="str">
        <f t="shared" si="9"/>
        <v xml:space="preserve"> </v>
      </c>
    </row>
    <row r="666" spans="13:13" ht="15" customHeight="1" x14ac:dyDescent="0.2">
      <c r="M666" t="str">
        <f t="shared" si="9"/>
        <v xml:space="preserve"> </v>
      </c>
    </row>
    <row r="667" spans="13:13" ht="15" customHeight="1" x14ac:dyDescent="0.2">
      <c r="M667" t="str">
        <f t="shared" si="9"/>
        <v xml:space="preserve"> </v>
      </c>
    </row>
    <row r="668" spans="13:13" ht="15" customHeight="1" x14ac:dyDescent="0.2">
      <c r="M668" t="str">
        <f t="shared" si="9"/>
        <v xml:space="preserve"> </v>
      </c>
    </row>
    <row r="669" spans="13:13" ht="15" customHeight="1" x14ac:dyDescent="0.2">
      <c r="M669" t="str">
        <f t="shared" si="9"/>
        <v xml:space="preserve"> </v>
      </c>
    </row>
    <row r="670" spans="13:13" ht="15" customHeight="1" x14ac:dyDescent="0.2">
      <c r="M670" t="str">
        <f t="shared" si="9"/>
        <v xml:space="preserve"> </v>
      </c>
    </row>
    <row r="671" spans="13:13" ht="15" customHeight="1" x14ac:dyDescent="0.2">
      <c r="M671" t="str">
        <f t="shared" si="9"/>
        <v xml:space="preserve"> </v>
      </c>
    </row>
    <row r="672" spans="13:13" ht="15" customHeight="1" x14ac:dyDescent="0.2">
      <c r="M672" t="str">
        <f t="shared" si="9"/>
        <v xml:space="preserve"> </v>
      </c>
    </row>
    <row r="673" spans="13:13" ht="15" customHeight="1" x14ac:dyDescent="0.2">
      <c r="M673" t="str">
        <f t="shared" si="9"/>
        <v xml:space="preserve"> </v>
      </c>
    </row>
    <row r="674" spans="13:13" ht="15" customHeight="1" x14ac:dyDescent="0.2">
      <c r="M674" t="str">
        <f t="shared" ref="M674:M737" si="10">A674&amp;" "&amp;B674</f>
        <v xml:space="preserve"> </v>
      </c>
    </row>
    <row r="675" spans="13:13" ht="15" customHeight="1" x14ac:dyDescent="0.2">
      <c r="M675" t="str">
        <f t="shared" si="10"/>
        <v xml:space="preserve"> </v>
      </c>
    </row>
    <row r="676" spans="13:13" ht="15" customHeight="1" x14ac:dyDescent="0.2">
      <c r="M676" t="str">
        <f t="shared" si="10"/>
        <v xml:space="preserve"> </v>
      </c>
    </row>
    <row r="677" spans="13:13" ht="15" customHeight="1" x14ac:dyDescent="0.2">
      <c r="M677" t="str">
        <f t="shared" si="10"/>
        <v xml:space="preserve"> </v>
      </c>
    </row>
    <row r="678" spans="13:13" ht="15" customHeight="1" x14ac:dyDescent="0.2">
      <c r="M678" t="str">
        <f t="shared" si="10"/>
        <v xml:space="preserve"> </v>
      </c>
    </row>
    <row r="679" spans="13:13" ht="15" customHeight="1" x14ac:dyDescent="0.2">
      <c r="M679" t="str">
        <f t="shared" si="10"/>
        <v xml:space="preserve"> </v>
      </c>
    </row>
    <row r="680" spans="13:13" ht="15" customHeight="1" x14ac:dyDescent="0.2">
      <c r="M680" t="str">
        <f t="shared" si="10"/>
        <v xml:space="preserve"> </v>
      </c>
    </row>
    <row r="681" spans="13:13" ht="15" customHeight="1" x14ac:dyDescent="0.2">
      <c r="M681" t="str">
        <f t="shared" si="10"/>
        <v xml:space="preserve"> </v>
      </c>
    </row>
    <row r="682" spans="13:13" ht="15" customHeight="1" x14ac:dyDescent="0.2">
      <c r="M682" t="str">
        <f t="shared" si="10"/>
        <v xml:space="preserve"> </v>
      </c>
    </row>
    <row r="683" spans="13:13" ht="15" customHeight="1" x14ac:dyDescent="0.2">
      <c r="M683" t="str">
        <f t="shared" si="10"/>
        <v xml:space="preserve"> </v>
      </c>
    </row>
    <row r="684" spans="13:13" ht="15" customHeight="1" x14ac:dyDescent="0.2">
      <c r="M684" t="str">
        <f t="shared" si="10"/>
        <v xml:space="preserve"> </v>
      </c>
    </row>
    <row r="685" spans="13:13" ht="15" customHeight="1" x14ac:dyDescent="0.2">
      <c r="M685" t="str">
        <f t="shared" si="10"/>
        <v xml:space="preserve"> </v>
      </c>
    </row>
    <row r="686" spans="13:13" ht="15" customHeight="1" x14ac:dyDescent="0.2">
      <c r="M686" t="str">
        <f t="shared" si="10"/>
        <v xml:space="preserve"> </v>
      </c>
    </row>
    <row r="687" spans="13:13" ht="15" customHeight="1" x14ac:dyDescent="0.2">
      <c r="M687" t="str">
        <f t="shared" si="10"/>
        <v xml:space="preserve"> </v>
      </c>
    </row>
    <row r="688" spans="13:13" ht="15" customHeight="1" x14ac:dyDescent="0.2">
      <c r="M688" t="str">
        <f t="shared" si="10"/>
        <v xml:space="preserve"> </v>
      </c>
    </row>
    <row r="689" spans="13:13" ht="15" customHeight="1" x14ac:dyDescent="0.2">
      <c r="M689" t="str">
        <f t="shared" si="10"/>
        <v xml:space="preserve"> </v>
      </c>
    </row>
    <row r="690" spans="13:13" ht="15" customHeight="1" x14ac:dyDescent="0.2">
      <c r="M690" t="str">
        <f t="shared" si="10"/>
        <v xml:space="preserve"> </v>
      </c>
    </row>
    <row r="691" spans="13:13" ht="15" customHeight="1" x14ac:dyDescent="0.2">
      <c r="M691" t="str">
        <f t="shared" si="10"/>
        <v xml:space="preserve"> </v>
      </c>
    </row>
    <row r="692" spans="13:13" ht="15" customHeight="1" x14ac:dyDescent="0.2">
      <c r="M692" t="str">
        <f t="shared" si="10"/>
        <v xml:space="preserve"> </v>
      </c>
    </row>
    <row r="693" spans="13:13" ht="15" customHeight="1" x14ac:dyDescent="0.2">
      <c r="M693" t="str">
        <f t="shared" si="10"/>
        <v xml:space="preserve"> </v>
      </c>
    </row>
    <row r="694" spans="13:13" ht="15" customHeight="1" x14ac:dyDescent="0.2">
      <c r="M694" t="str">
        <f t="shared" si="10"/>
        <v xml:space="preserve"> </v>
      </c>
    </row>
    <row r="695" spans="13:13" ht="15" customHeight="1" x14ac:dyDescent="0.2">
      <c r="M695" t="str">
        <f t="shared" si="10"/>
        <v xml:space="preserve"> </v>
      </c>
    </row>
    <row r="696" spans="13:13" ht="15" customHeight="1" x14ac:dyDescent="0.2">
      <c r="M696" t="str">
        <f t="shared" si="10"/>
        <v xml:space="preserve"> </v>
      </c>
    </row>
    <row r="697" spans="13:13" ht="15" customHeight="1" x14ac:dyDescent="0.2">
      <c r="M697" t="str">
        <f t="shared" si="10"/>
        <v xml:space="preserve"> </v>
      </c>
    </row>
    <row r="698" spans="13:13" ht="15" customHeight="1" x14ac:dyDescent="0.2">
      <c r="M698" t="str">
        <f t="shared" si="10"/>
        <v xml:space="preserve"> </v>
      </c>
    </row>
    <row r="699" spans="13:13" ht="15" customHeight="1" x14ac:dyDescent="0.2">
      <c r="M699" t="str">
        <f t="shared" si="10"/>
        <v xml:space="preserve"> </v>
      </c>
    </row>
    <row r="700" spans="13:13" ht="15" customHeight="1" x14ac:dyDescent="0.2">
      <c r="M700" t="str">
        <f t="shared" si="10"/>
        <v xml:space="preserve"> </v>
      </c>
    </row>
    <row r="701" spans="13:13" ht="15" customHeight="1" x14ac:dyDescent="0.2">
      <c r="M701" t="str">
        <f t="shared" si="10"/>
        <v xml:space="preserve"> </v>
      </c>
    </row>
    <row r="702" spans="13:13" ht="15" customHeight="1" x14ac:dyDescent="0.2">
      <c r="M702" t="str">
        <f t="shared" si="10"/>
        <v xml:space="preserve"> </v>
      </c>
    </row>
    <row r="703" spans="13:13" ht="15" customHeight="1" x14ac:dyDescent="0.2">
      <c r="M703" t="str">
        <f t="shared" si="10"/>
        <v xml:space="preserve"> </v>
      </c>
    </row>
    <row r="704" spans="13:13" ht="15" customHeight="1" x14ac:dyDescent="0.2">
      <c r="M704" t="str">
        <f t="shared" si="10"/>
        <v xml:space="preserve"> </v>
      </c>
    </row>
    <row r="705" spans="13:13" ht="15" customHeight="1" x14ac:dyDescent="0.2">
      <c r="M705" t="str">
        <f t="shared" si="10"/>
        <v xml:space="preserve"> </v>
      </c>
    </row>
    <row r="706" spans="13:13" ht="15" customHeight="1" x14ac:dyDescent="0.2">
      <c r="M706" t="str">
        <f t="shared" si="10"/>
        <v xml:space="preserve"> </v>
      </c>
    </row>
    <row r="707" spans="13:13" ht="15" customHeight="1" x14ac:dyDescent="0.2">
      <c r="M707" t="str">
        <f t="shared" si="10"/>
        <v xml:space="preserve"> </v>
      </c>
    </row>
    <row r="708" spans="13:13" ht="15" customHeight="1" x14ac:dyDescent="0.2">
      <c r="M708" t="str">
        <f t="shared" si="10"/>
        <v xml:space="preserve"> </v>
      </c>
    </row>
    <row r="709" spans="13:13" ht="15" customHeight="1" x14ac:dyDescent="0.2">
      <c r="M709" t="str">
        <f t="shared" si="10"/>
        <v xml:space="preserve"> </v>
      </c>
    </row>
    <row r="710" spans="13:13" ht="15" customHeight="1" x14ac:dyDescent="0.2">
      <c r="M710" t="str">
        <f t="shared" si="10"/>
        <v xml:space="preserve"> </v>
      </c>
    </row>
    <row r="711" spans="13:13" ht="15" customHeight="1" x14ac:dyDescent="0.2">
      <c r="M711" t="str">
        <f t="shared" si="10"/>
        <v xml:space="preserve"> </v>
      </c>
    </row>
    <row r="712" spans="13:13" ht="15" customHeight="1" x14ac:dyDescent="0.2">
      <c r="M712" t="str">
        <f t="shared" si="10"/>
        <v xml:space="preserve"> </v>
      </c>
    </row>
    <row r="713" spans="13:13" ht="15" customHeight="1" x14ac:dyDescent="0.2">
      <c r="M713" t="str">
        <f t="shared" si="10"/>
        <v xml:space="preserve"> </v>
      </c>
    </row>
    <row r="714" spans="13:13" ht="15" customHeight="1" x14ac:dyDescent="0.2">
      <c r="M714" t="str">
        <f t="shared" si="10"/>
        <v xml:space="preserve"> </v>
      </c>
    </row>
    <row r="715" spans="13:13" ht="15" customHeight="1" x14ac:dyDescent="0.2">
      <c r="M715" t="str">
        <f t="shared" si="10"/>
        <v xml:space="preserve"> </v>
      </c>
    </row>
    <row r="716" spans="13:13" ht="15" customHeight="1" x14ac:dyDescent="0.2">
      <c r="M716" t="str">
        <f t="shared" si="10"/>
        <v xml:space="preserve"> </v>
      </c>
    </row>
    <row r="717" spans="13:13" ht="15" customHeight="1" x14ac:dyDescent="0.2">
      <c r="M717" t="str">
        <f t="shared" si="10"/>
        <v xml:space="preserve"> </v>
      </c>
    </row>
    <row r="718" spans="13:13" ht="15" customHeight="1" x14ac:dyDescent="0.2">
      <c r="M718" t="str">
        <f t="shared" si="10"/>
        <v xml:space="preserve"> </v>
      </c>
    </row>
    <row r="719" spans="13:13" ht="15" customHeight="1" x14ac:dyDescent="0.2">
      <c r="M719" t="str">
        <f t="shared" si="10"/>
        <v xml:space="preserve"> </v>
      </c>
    </row>
    <row r="720" spans="13:13" ht="15" customHeight="1" x14ac:dyDescent="0.2">
      <c r="M720" t="str">
        <f t="shared" si="10"/>
        <v xml:space="preserve"> </v>
      </c>
    </row>
    <row r="721" spans="13:13" ht="15" customHeight="1" x14ac:dyDescent="0.2">
      <c r="M721" t="str">
        <f t="shared" si="10"/>
        <v xml:space="preserve"> </v>
      </c>
    </row>
    <row r="722" spans="13:13" ht="15" customHeight="1" x14ac:dyDescent="0.2">
      <c r="M722" t="str">
        <f t="shared" si="10"/>
        <v xml:space="preserve"> </v>
      </c>
    </row>
    <row r="723" spans="13:13" ht="15" customHeight="1" x14ac:dyDescent="0.2">
      <c r="M723" t="str">
        <f t="shared" si="10"/>
        <v xml:space="preserve"> </v>
      </c>
    </row>
    <row r="724" spans="13:13" ht="15" customHeight="1" x14ac:dyDescent="0.2">
      <c r="M724" t="str">
        <f t="shared" si="10"/>
        <v xml:space="preserve"> </v>
      </c>
    </row>
    <row r="725" spans="13:13" ht="15" customHeight="1" x14ac:dyDescent="0.2">
      <c r="M725" t="str">
        <f t="shared" si="10"/>
        <v xml:space="preserve"> </v>
      </c>
    </row>
    <row r="726" spans="13:13" ht="15" customHeight="1" x14ac:dyDescent="0.2">
      <c r="M726" t="str">
        <f t="shared" si="10"/>
        <v xml:space="preserve"> </v>
      </c>
    </row>
    <row r="727" spans="13:13" ht="15" customHeight="1" x14ac:dyDescent="0.2">
      <c r="M727" t="str">
        <f t="shared" si="10"/>
        <v xml:space="preserve"> </v>
      </c>
    </row>
    <row r="728" spans="13:13" ht="15" customHeight="1" x14ac:dyDescent="0.2">
      <c r="M728" t="str">
        <f t="shared" si="10"/>
        <v xml:space="preserve"> </v>
      </c>
    </row>
    <row r="729" spans="13:13" ht="15" customHeight="1" x14ac:dyDescent="0.2">
      <c r="M729" t="str">
        <f t="shared" si="10"/>
        <v xml:space="preserve"> </v>
      </c>
    </row>
    <row r="730" spans="13:13" ht="15" customHeight="1" x14ac:dyDescent="0.2">
      <c r="M730" t="str">
        <f t="shared" si="10"/>
        <v xml:space="preserve"> </v>
      </c>
    </row>
    <row r="731" spans="13:13" ht="15" customHeight="1" x14ac:dyDescent="0.2">
      <c r="M731" t="str">
        <f t="shared" si="10"/>
        <v xml:space="preserve"> </v>
      </c>
    </row>
    <row r="732" spans="13:13" ht="15" customHeight="1" x14ac:dyDescent="0.2">
      <c r="M732" t="str">
        <f t="shared" si="10"/>
        <v xml:space="preserve"> </v>
      </c>
    </row>
    <row r="733" spans="13:13" ht="15" customHeight="1" x14ac:dyDescent="0.2">
      <c r="M733" t="str">
        <f t="shared" si="10"/>
        <v xml:space="preserve"> </v>
      </c>
    </row>
    <row r="734" spans="13:13" ht="15" customHeight="1" x14ac:dyDescent="0.2">
      <c r="M734" t="str">
        <f t="shared" si="10"/>
        <v xml:space="preserve"> </v>
      </c>
    </row>
    <row r="735" spans="13:13" ht="15" customHeight="1" x14ac:dyDescent="0.2">
      <c r="M735" t="str">
        <f t="shared" si="10"/>
        <v xml:space="preserve"> </v>
      </c>
    </row>
    <row r="736" spans="13:13" ht="15" customHeight="1" x14ac:dyDescent="0.2">
      <c r="M736" t="str">
        <f t="shared" si="10"/>
        <v xml:space="preserve"> </v>
      </c>
    </row>
    <row r="737" spans="13:13" ht="15" customHeight="1" x14ac:dyDescent="0.2">
      <c r="M737" t="str">
        <f t="shared" si="10"/>
        <v xml:space="preserve"> </v>
      </c>
    </row>
    <row r="738" spans="13:13" ht="15" customHeight="1" x14ac:dyDescent="0.2">
      <c r="M738" t="str">
        <f t="shared" ref="M738:M801" si="11">A738&amp;" "&amp;B738</f>
        <v xml:space="preserve"> </v>
      </c>
    </row>
    <row r="739" spans="13:13" ht="15" customHeight="1" x14ac:dyDescent="0.2">
      <c r="M739" t="str">
        <f t="shared" si="11"/>
        <v xml:space="preserve"> </v>
      </c>
    </row>
    <row r="740" spans="13:13" ht="15" customHeight="1" x14ac:dyDescent="0.2">
      <c r="M740" t="str">
        <f t="shared" si="11"/>
        <v xml:space="preserve"> </v>
      </c>
    </row>
    <row r="741" spans="13:13" ht="15" customHeight="1" x14ac:dyDescent="0.2">
      <c r="M741" t="str">
        <f t="shared" si="11"/>
        <v xml:space="preserve"> </v>
      </c>
    </row>
    <row r="742" spans="13:13" ht="15" customHeight="1" x14ac:dyDescent="0.2">
      <c r="M742" t="str">
        <f t="shared" si="11"/>
        <v xml:space="preserve"> </v>
      </c>
    </row>
    <row r="743" spans="13:13" ht="15" customHeight="1" x14ac:dyDescent="0.2">
      <c r="M743" t="str">
        <f t="shared" si="11"/>
        <v xml:space="preserve"> </v>
      </c>
    </row>
    <row r="744" spans="13:13" ht="15" customHeight="1" x14ac:dyDescent="0.2">
      <c r="M744" t="str">
        <f t="shared" si="11"/>
        <v xml:space="preserve"> </v>
      </c>
    </row>
    <row r="745" spans="13:13" ht="15" customHeight="1" x14ac:dyDescent="0.2">
      <c r="M745" t="str">
        <f t="shared" si="11"/>
        <v xml:space="preserve"> </v>
      </c>
    </row>
    <row r="746" spans="13:13" ht="15" customHeight="1" x14ac:dyDescent="0.2">
      <c r="M746" t="str">
        <f t="shared" si="11"/>
        <v xml:space="preserve"> </v>
      </c>
    </row>
    <row r="747" spans="13:13" ht="15" customHeight="1" x14ac:dyDescent="0.2">
      <c r="M747" t="str">
        <f t="shared" si="11"/>
        <v xml:space="preserve"> </v>
      </c>
    </row>
    <row r="748" spans="13:13" ht="15" customHeight="1" x14ac:dyDescent="0.2">
      <c r="M748" t="str">
        <f t="shared" si="11"/>
        <v xml:space="preserve"> </v>
      </c>
    </row>
    <row r="749" spans="13:13" ht="15" customHeight="1" x14ac:dyDescent="0.2">
      <c r="M749" t="str">
        <f t="shared" si="11"/>
        <v xml:space="preserve"> </v>
      </c>
    </row>
    <row r="750" spans="13:13" ht="15" customHeight="1" x14ac:dyDescent="0.2">
      <c r="M750" t="str">
        <f t="shared" si="11"/>
        <v xml:space="preserve"> </v>
      </c>
    </row>
    <row r="751" spans="13:13" ht="15" customHeight="1" x14ac:dyDescent="0.2">
      <c r="M751" t="str">
        <f t="shared" si="11"/>
        <v xml:space="preserve"> </v>
      </c>
    </row>
    <row r="752" spans="13:13" ht="15" customHeight="1" x14ac:dyDescent="0.2">
      <c r="M752" t="str">
        <f t="shared" si="11"/>
        <v xml:space="preserve"> </v>
      </c>
    </row>
    <row r="753" spans="13:13" ht="15" customHeight="1" x14ac:dyDescent="0.2">
      <c r="M753" t="str">
        <f t="shared" si="11"/>
        <v xml:space="preserve"> </v>
      </c>
    </row>
    <row r="754" spans="13:13" ht="15" customHeight="1" x14ac:dyDescent="0.2">
      <c r="M754" t="str">
        <f t="shared" si="11"/>
        <v xml:space="preserve"> </v>
      </c>
    </row>
    <row r="755" spans="13:13" ht="15" customHeight="1" x14ac:dyDescent="0.2">
      <c r="M755" t="str">
        <f t="shared" si="11"/>
        <v xml:space="preserve"> </v>
      </c>
    </row>
    <row r="756" spans="13:13" ht="15" customHeight="1" x14ac:dyDescent="0.2">
      <c r="M756" t="str">
        <f t="shared" si="11"/>
        <v xml:space="preserve"> </v>
      </c>
    </row>
    <row r="757" spans="13:13" ht="15" customHeight="1" x14ac:dyDescent="0.2">
      <c r="M757" t="str">
        <f t="shared" si="11"/>
        <v xml:space="preserve"> </v>
      </c>
    </row>
    <row r="758" spans="13:13" ht="15" customHeight="1" x14ac:dyDescent="0.2">
      <c r="M758" t="str">
        <f t="shared" si="11"/>
        <v xml:space="preserve"> </v>
      </c>
    </row>
    <row r="759" spans="13:13" ht="15" customHeight="1" x14ac:dyDescent="0.2">
      <c r="M759" t="str">
        <f t="shared" si="11"/>
        <v xml:space="preserve"> </v>
      </c>
    </row>
    <row r="760" spans="13:13" ht="15" customHeight="1" x14ac:dyDescent="0.2">
      <c r="M760" t="str">
        <f t="shared" si="11"/>
        <v xml:space="preserve"> </v>
      </c>
    </row>
    <row r="761" spans="13:13" ht="15" customHeight="1" x14ac:dyDescent="0.2">
      <c r="M761" t="str">
        <f t="shared" si="11"/>
        <v xml:space="preserve"> </v>
      </c>
    </row>
    <row r="762" spans="13:13" ht="15" customHeight="1" x14ac:dyDescent="0.2">
      <c r="M762" t="str">
        <f t="shared" si="11"/>
        <v xml:space="preserve"> </v>
      </c>
    </row>
    <row r="763" spans="13:13" ht="15" customHeight="1" x14ac:dyDescent="0.2">
      <c r="M763" t="str">
        <f t="shared" si="11"/>
        <v xml:space="preserve"> </v>
      </c>
    </row>
    <row r="764" spans="13:13" ht="15" customHeight="1" x14ac:dyDescent="0.2">
      <c r="M764" t="str">
        <f t="shared" si="11"/>
        <v xml:space="preserve"> </v>
      </c>
    </row>
    <row r="765" spans="13:13" ht="15" customHeight="1" x14ac:dyDescent="0.2">
      <c r="M765" t="str">
        <f t="shared" si="11"/>
        <v xml:space="preserve"> </v>
      </c>
    </row>
    <row r="766" spans="13:13" ht="15" customHeight="1" x14ac:dyDescent="0.2">
      <c r="M766" t="str">
        <f t="shared" si="11"/>
        <v xml:space="preserve"> </v>
      </c>
    </row>
    <row r="767" spans="13:13" ht="15" customHeight="1" x14ac:dyDescent="0.2">
      <c r="M767" t="str">
        <f t="shared" si="11"/>
        <v xml:space="preserve"> </v>
      </c>
    </row>
    <row r="768" spans="13:13" ht="15" customHeight="1" x14ac:dyDescent="0.2">
      <c r="M768" t="str">
        <f t="shared" si="11"/>
        <v xml:space="preserve"> </v>
      </c>
    </row>
    <row r="769" spans="13:13" ht="15" customHeight="1" x14ac:dyDescent="0.2">
      <c r="M769" t="str">
        <f t="shared" si="11"/>
        <v xml:space="preserve"> </v>
      </c>
    </row>
    <row r="770" spans="13:13" ht="15" customHeight="1" x14ac:dyDescent="0.2">
      <c r="M770" t="str">
        <f t="shared" si="11"/>
        <v xml:space="preserve"> </v>
      </c>
    </row>
    <row r="771" spans="13:13" ht="15" customHeight="1" x14ac:dyDescent="0.2">
      <c r="M771" t="str">
        <f t="shared" si="11"/>
        <v xml:space="preserve"> </v>
      </c>
    </row>
    <row r="772" spans="13:13" ht="15" customHeight="1" x14ac:dyDescent="0.2">
      <c r="M772" t="str">
        <f t="shared" si="11"/>
        <v xml:space="preserve"> </v>
      </c>
    </row>
    <row r="773" spans="13:13" ht="15" customHeight="1" x14ac:dyDescent="0.2">
      <c r="M773" t="str">
        <f t="shared" si="11"/>
        <v xml:space="preserve"> </v>
      </c>
    </row>
    <row r="774" spans="13:13" ht="15" customHeight="1" x14ac:dyDescent="0.2">
      <c r="M774" t="str">
        <f t="shared" si="11"/>
        <v xml:space="preserve"> </v>
      </c>
    </row>
    <row r="775" spans="13:13" ht="15" customHeight="1" x14ac:dyDescent="0.2">
      <c r="M775" t="str">
        <f t="shared" si="11"/>
        <v xml:space="preserve"> </v>
      </c>
    </row>
    <row r="776" spans="13:13" ht="15" customHeight="1" x14ac:dyDescent="0.2">
      <c r="M776" t="str">
        <f t="shared" si="11"/>
        <v xml:space="preserve"> </v>
      </c>
    </row>
    <row r="777" spans="13:13" ht="15" customHeight="1" x14ac:dyDescent="0.2">
      <c r="M777" t="str">
        <f t="shared" si="11"/>
        <v xml:space="preserve"> </v>
      </c>
    </row>
    <row r="778" spans="13:13" ht="15" customHeight="1" x14ac:dyDescent="0.2">
      <c r="M778" t="str">
        <f t="shared" si="11"/>
        <v xml:space="preserve"> </v>
      </c>
    </row>
    <row r="779" spans="13:13" ht="15" customHeight="1" x14ac:dyDescent="0.2">
      <c r="M779" t="str">
        <f t="shared" si="11"/>
        <v xml:space="preserve"> </v>
      </c>
    </row>
    <row r="780" spans="13:13" ht="15" customHeight="1" x14ac:dyDescent="0.2">
      <c r="M780" t="str">
        <f t="shared" si="11"/>
        <v xml:space="preserve"> </v>
      </c>
    </row>
    <row r="781" spans="13:13" ht="15" customHeight="1" x14ac:dyDescent="0.2">
      <c r="M781" t="str">
        <f t="shared" si="11"/>
        <v xml:space="preserve"> </v>
      </c>
    </row>
    <row r="782" spans="13:13" ht="15" customHeight="1" x14ac:dyDescent="0.2">
      <c r="M782" t="str">
        <f t="shared" si="11"/>
        <v xml:space="preserve"> </v>
      </c>
    </row>
    <row r="783" spans="13:13" ht="15" customHeight="1" x14ac:dyDescent="0.2">
      <c r="M783" t="str">
        <f t="shared" si="11"/>
        <v xml:space="preserve"> </v>
      </c>
    </row>
    <row r="784" spans="13:13" ht="15" customHeight="1" x14ac:dyDescent="0.2">
      <c r="M784" t="str">
        <f t="shared" si="11"/>
        <v xml:space="preserve"> </v>
      </c>
    </row>
    <row r="785" spans="13:13" ht="15" customHeight="1" x14ac:dyDescent="0.2">
      <c r="M785" t="str">
        <f t="shared" si="11"/>
        <v xml:space="preserve"> </v>
      </c>
    </row>
    <row r="786" spans="13:13" ht="15" customHeight="1" x14ac:dyDescent="0.2">
      <c r="M786" t="str">
        <f t="shared" si="11"/>
        <v xml:space="preserve"> </v>
      </c>
    </row>
    <row r="787" spans="13:13" ht="15" customHeight="1" x14ac:dyDescent="0.2">
      <c r="M787" t="str">
        <f t="shared" si="11"/>
        <v xml:space="preserve"> </v>
      </c>
    </row>
    <row r="788" spans="13:13" ht="15" customHeight="1" x14ac:dyDescent="0.2">
      <c r="M788" t="str">
        <f t="shared" si="11"/>
        <v xml:space="preserve"> </v>
      </c>
    </row>
    <row r="789" spans="13:13" ht="15" customHeight="1" x14ac:dyDescent="0.2">
      <c r="M789" t="str">
        <f t="shared" si="11"/>
        <v xml:space="preserve"> </v>
      </c>
    </row>
    <row r="790" spans="13:13" ht="15" customHeight="1" x14ac:dyDescent="0.2">
      <c r="M790" t="str">
        <f t="shared" si="11"/>
        <v xml:space="preserve"> </v>
      </c>
    </row>
    <row r="791" spans="13:13" ht="15" customHeight="1" x14ac:dyDescent="0.2">
      <c r="M791" t="str">
        <f t="shared" si="11"/>
        <v xml:space="preserve"> </v>
      </c>
    </row>
    <row r="792" spans="13:13" ht="15" customHeight="1" x14ac:dyDescent="0.2">
      <c r="M792" t="str">
        <f t="shared" si="11"/>
        <v xml:space="preserve"> </v>
      </c>
    </row>
    <row r="793" spans="13:13" ht="15" customHeight="1" x14ac:dyDescent="0.2">
      <c r="M793" t="str">
        <f t="shared" si="11"/>
        <v xml:space="preserve"> </v>
      </c>
    </row>
    <row r="794" spans="13:13" ht="15" customHeight="1" x14ac:dyDescent="0.2">
      <c r="M794" t="str">
        <f t="shared" si="11"/>
        <v xml:space="preserve"> </v>
      </c>
    </row>
    <row r="795" spans="13:13" ht="15" customHeight="1" x14ac:dyDescent="0.2">
      <c r="M795" t="str">
        <f t="shared" si="11"/>
        <v xml:space="preserve"> </v>
      </c>
    </row>
    <row r="796" spans="13:13" ht="15" customHeight="1" x14ac:dyDescent="0.2">
      <c r="M796" t="str">
        <f t="shared" si="11"/>
        <v xml:space="preserve"> </v>
      </c>
    </row>
    <row r="797" spans="13:13" ht="15" customHeight="1" x14ac:dyDescent="0.2">
      <c r="M797" t="str">
        <f t="shared" si="11"/>
        <v xml:space="preserve"> </v>
      </c>
    </row>
    <row r="798" spans="13:13" ht="15" customHeight="1" x14ac:dyDescent="0.2">
      <c r="M798" t="str">
        <f t="shared" si="11"/>
        <v xml:space="preserve"> </v>
      </c>
    </row>
    <row r="799" spans="13:13" ht="15" customHeight="1" x14ac:dyDescent="0.2">
      <c r="M799" t="str">
        <f t="shared" si="11"/>
        <v xml:space="preserve"> </v>
      </c>
    </row>
    <row r="800" spans="13:13" ht="15" customHeight="1" x14ac:dyDescent="0.2">
      <c r="M800" t="str">
        <f t="shared" si="11"/>
        <v xml:space="preserve"> </v>
      </c>
    </row>
    <row r="801" spans="13:13" ht="15" customHeight="1" x14ac:dyDescent="0.2">
      <c r="M801" t="str">
        <f t="shared" si="11"/>
        <v xml:space="preserve"> </v>
      </c>
    </row>
    <row r="802" spans="13:13" ht="15" customHeight="1" x14ac:dyDescent="0.2">
      <c r="M802" t="str">
        <f t="shared" ref="M802:M865" si="12">A802&amp;" "&amp;B802</f>
        <v xml:space="preserve"> </v>
      </c>
    </row>
    <row r="803" spans="13:13" ht="15" customHeight="1" x14ac:dyDescent="0.2">
      <c r="M803" t="str">
        <f t="shared" si="12"/>
        <v xml:space="preserve"> </v>
      </c>
    </row>
    <row r="804" spans="13:13" ht="15" customHeight="1" x14ac:dyDescent="0.2">
      <c r="M804" t="str">
        <f t="shared" si="12"/>
        <v xml:space="preserve"> </v>
      </c>
    </row>
    <row r="805" spans="13:13" ht="15" customHeight="1" x14ac:dyDescent="0.2">
      <c r="M805" t="str">
        <f t="shared" si="12"/>
        <v xml:space="preserve"> </v>
      </c>
    </row>
    <row r="806" spans="13:13" ht="15" customHeight="1" x14ac:dyDescent="0.2">
      <c r="M806" t="str">
        <f t="shared" si="12"/>
        <v xml:space="preserve"> </v>
      </c>
    </row>
    <row r="807" spans="13:13" ht="15" customHeight="1" x14ac:dyDescent="0.2">
      <c r="M807" t="str">
        <f t="shared" si="12"/>
        <v xml:space="preserve"> </v>
      </c>
    </row>
    <row r="808" spans="13:13" ht="15" customHeight="1" x14ac:dyDescent="0.2">
      <c r="M808" t="str">
        <f t="shared" si="12"/>
        <v xml:space="preserve"> </v>
      </c>
    </row>
    <row r="809" spans="13:13" ht="15" customHeight="1" x14ac:dyDescent="0.2">
      <c r="M809" t="str">
        <f t="shared" si="12"/>
        <v xml:space="preserve"> </v>
      </c>
    </row>
    <row r="810" spans="13:13" ht="15" customHeight="1" x14ac:dyDescent="0.2">
      <c r="M810" t="str">
        <f t="shared" si="12"/>
        <v xml:space="preserve"> </v>
      </c>
    </row>
    <row r="811" spans="13:13" ht="15" customHeight="1" x14ac:dyDescent="0.2">
      <c r="M811" t="str">
        <f t="shared" si="12"/>
        <v xml:space="preserve"> </v>
      </c>
    </row>
    <row r="812" spans="13:13" ht="15" customHeight="1" x14ac:dyDescent="0.2">
      <c r="M812" t="str">
        <f t="shared" si="12"/>
        <v xml:space="preserve"> </v>
      </c>
    </row>
    <row r="813" spans="13:13" ht="15" customHeight="1" x14ac:dyDescent="0.2">
      <c r="M813" t="str">
        <f t="shared" si="12"/>
        <v xml:space="preserve"> </v>
      </c>
    </row>
    <row r="814" spans="13:13" ht="15" customHeight="1" x14ac:dyDescent="0.2">
      <c r="M814" t="str">
        <f t="shared" si="12"/>
        <v xml:space="preserve"> </v>
      </c>
    </row>
    <row r="815" spans="13:13" ht="15" customHeight="1" x14ac:dyDescent="0.2">
      <c r="M815" t="str">
        <f t="shared" si="12"/>
        <v xml:space="preserve"> </v>
      </c>
    </row>
    <row r="816" spans="13:13" ht="15" customHeight="1" x14ac:dyDescent="0.2">
      <c r="M816" t="str">
        <f t="shared" si="12"/>
        <v xml:space="preserve"> </v>
      </c>
    </row>
    <row r="817" spans="13:13" ht="15" customHeight="1" x14ac:dyDescent="0.2">
      <c r="M817" t="str">
        <f t="shared" si="12"/>
        <v xml:space="preserve"> </v>
      </c>
    </row>
    <row r="818" spans="13:13" ht="15" customHeight="1" x14ac:dyDescent="0.2">
      <c r="M818" t="str">
        <f t="shared" si="12"/>
        <v xml:space="preserve"> </v>
      </c>
    </row>
    <row r="819" spans="13:13" ht="15" customHeight="1" x14ac:dyDescent="0.2">
      <c r="M819" t="str">
        <f t="shared" si="12"/>
        <v xml:space="preserve"> </v>
      </c>
    </row>
    <row r="820" spans="13:13" ht="15" customHeight="1" x14ac:dyDescent="0.2">
      <c r="M820" t="str">
        <f t="shared" si="12"/>
        <v xml:space="preserve"> </v>
      </c>
    </row>
    <row r="821" spans="13:13" ht="15" customHeight="1" x14ac:dyDescent="0.2">
      <c r="M821" t="str">
        <f t="shared" si="12"/>
        <v xml:space="preserve"> </v>
      </c>
    </row>
    <row r="822" spans="13:13" ht="15" customHeight="1" x14ac:dyDescent="0.2">
      <c r="M822" t="str">
        <f t="shared" si="12"/>
        <v xml:space="preserve"> </v>
      </c>
    </row>
    <row r="823" spans="13:13" ht="15" customHeight="1" x14ac:dyDescent="0.2">
      <c r="M823" t="str">
        <f t="shared" si="12"/>
        <v xml:space="preserve"> </v>
      </c>
    </row>
    <row r="824" spans="13:13" ht="15" customHeight="1" x14ac:dyDescent="0.2">
      <c r="M824" t="str">
        <f t="shared" si="12"/>
        <v xml:space="preserve"> </v>
      </c>
    </row>
    <row r="825" spans="13:13" ht="15" customHeight="1" x14ac:dyDescent="0.2">
      <c r="M825" t="str">
        <f t="shared" si="12"/>
        <v xml:space="preserve"> </v>
      </c>
    </row>
    <row r="826" spans="13:13" ht="15" customHeight="1" x14ac:dyDescent="0.2">
      <c r="M826" t="str">
        <f t="shared" si="12"/>
        <v xml:space="preserve"> </v>
      </c>
    </row>
    <row r="827" spans="13:13" ht="15" customHeight="1" x14ac:dyDescent="0.2">
      <c r="M827" t="str">
        <f t="shared" si="12"/>
        <v xml:space="preserve"> </v>
      </c>
    </row>
    <row r="828" spans="13:13" ht="15" customHeight="1" x14ac:dyDescent="0.2">
      <c r="M828" t="str">
        <f t="shared" si="12"/>
        <v xml:space="preserve"> </v>
      </c>
    </row>
    <row r="829" spans="13:13" ht="15" customHeight="1" x14ac:dyDescent="0.2">
      <c r="M829" t="str">
        <f t="shared" si="12"/>
        <v xml:space="preserve"> </v>
      </c>
    </row>
    <row r="830" spans="13:13" ht="15" customHeight="1" x14ac:dyDescent="0.2">
      <c r="M830" t="str">
        <f t="shared" si="12"/>
        <v xml:space="preserve"> </v>
      </c>
    </row>
    <row r="831" spans="13:13" ht="15" customHeight="1" x14ac:dyDescent="0.2">
      <c r="M831" t="str">
        <f t="shared" si="12"/>
        <v xml:space="preserve"> </v>
      </c>
    </row>
    <row r="832" spans="13:13" ht="15" customHeight="1" x14ac:dyDescent="0.2">
      <c r="M832" t="str">
        <f t="shared" si="12"/>
        <v xml:space="preserve"> </v>
      </c>
    </row>
    <row r="833" spans="13:13" ht="15" customHeight="1" x14ac:dyDescent="0.2">
      <c r="M833" t="str">
        <f t="shared" si="12"/>
        <v xml:space="preserve"> </v>
      </c>
    </row>
    <row r="834" spans="13:13" ht="15" customHeight="1" x14ac:dyDescent="0.2">
      <c r="M834" t="str">
        <f t="shared" si="12"/>
        <v xml:space="preserve"> </v>
      </c>
    </row>
    <row r="835" spans="13:13" ht="15" customHeight="1" x14ac:dyDescent="0.2">
      <c r="M835" t="str">
        <f t="shared" si="12"/>
        <v xml:space="preserve"> </v>
      </c>
    </row>
    <row r="836" spans="13:13" ht="15" customHeight="1" x14ac:dyDescent="0.2">
      <c r="M836" t="str">
        <f t="shared" si="12"/>
        <v xml:space="preserve"> </v>
      </c>
    </row>
    <row r="837" spans="13:13" ht="15" customHeight="1" x14ac:dyDescent="0.2">
      <c r="M837" t="str">
        <f t="shared" si="12"/>
        <v xml:space="preserve"> </v>
      </c>
    </row>
    <row r="838" spans="13:13" ht="15" customHeight="1" x14ac:dyDescent="0.2">
      <c r="M838" t="str">
        <f t="shared" si="12"/>
        <v xml:space="preserve"> </v>
      </c>
    </row>
    <row r="839" spans="13:13" ht="15" customHeight="1" x14ac:dyDescent="0.2">
      <c r="M839" t="str">
        <f t="shared" si="12"/>
        <v xml:space="preserve"> </v>
      </c>
    </row>
    <row r="840" spans="13:13" ht="15" customHeight="1" x14ac:dyDescent="0.2">
      <c r="M840" t="str">
        <f t="shared" si="12"/>
        <v xml:space="preserve"> </v>
      </c>
    </row>
    <row r="841" spans="13:13" ht="15" customHeight="1" x14ac:dyDescent="0.2">
      <c r="M841" t="str">
        <f t="shared" si="12"/>
        <v xml:space="preserve"> </v>
      </c>
    </row>
    <row r="842" spans="13:13" ht="15" customHeight="1" x14ac:dyDescent="0.2">
      <c r="M842" t="str">
        <f t="shared" si="12"/>
        <v xml:space="preserve"> </v>
      </c>
    </row>
    <row r="843" spans="13:13" ht="15" customHeight="1" x14ac:dyDescent="0.2">
      <c r="M843" t="str">
        <f t="shared" si="12"/>
        <v xml:space="preserve"> </v>
      </c>
    </row>
    <row r="844" spans="13:13" ht="15" customHeight="1" x14ac:dyDescent="0.2">
      <c r="M844" t="str">
        <f t="shared" si="12"/>
        <v xml:space="preserve"> </v>
      </c>
    </row>
    <row r="845" spans="13:13" ht="15" customHeight="1" x14ac:dyDescent="0.2">
      <c r="M845" t="str">
        <f t="shared" si="12"/>
        <v xml:space="preserve"> </v>
      </c>
    </row>
    <row r="846" spans="13:13" ht="15" customHeight="1" x14ac:dyDescent="0.2">
      <c r="M846" t="str">
        <f t="shared" si="12"/>
        <v xml:space="preserve"> </v>
      </c>
    </row>
    <row r="847" spans="13:13" ht="15" customHeight="1" x14ac:dyDescent="0.2">
      <c r="M847" t="str">
        <f t="shared" si="12"/>
        <v xml:space="preserve"> </v>
      </c>
    </row>
    <row r="848" spans="13:13" ht="15" customHeight="1" x14ac:dyDescent="0.2">
      <c r="M848" t="str">
        <f t="shared" si="12"/>
        <v xml:space="preserve"> </v>
      </c>
    </row>
    <row r="849" spans="13:13" ht="15" customHeight="1" x14ac:dyDescent="0.2">
      <c r="M849" t="str">
        <f t="shared" si="12"/>
        <v xml:space="preserve"> </v>
      </c>
    </row>
    <row r="850" spans="13:13" ht="15" customHeight="1" x14ac:dyDescent="0.2">
      <c r="M850" t="str">
        <f t="shared" si="12"/>
        <v xml:space="preserve"> </v>
      </c>
    </row>
    <row r="851" spans="13:13" ht="15" customHeight="1" x14ac:dyDescent="0.2">
      <c r="M851" t="str">
        <f t="shared" si="12"/>
        <v xml:space="preserve"> </v>
      </c>
    </row>
    <row r="852" spans="13:13" ht="15" customHeight="1" x14ac:dyDescent="0.2">
      <c r="M852" t="str">
        <f t="shared" si="12"/>
        <v xml:space="preserve"> </v>
      </c>
    </row>
    <row r="853" spans="13:13" ht="15" customHeight="1" x14ac:dyDescent="0.2">
      <c r="M853" t="str">
        <f t="shared" si="12"/>
        <v xml:space="preserve"> </v>
      </c>
    </row>
    <row r="854" spans="13:13" ht="15" customHeight="1" x14ac:dyDescent="0.2">
      <c r="M854" t="str">
        <f t="shared" si="12"/>
        <v xml:space="preserve"> </v>
      </c>
    </row>
    <row r="855" spans="13:13" ht="15" customHeight="1" x14ac:dyDescent="0.2">
      <c r="M855" t="str">
        <f t="shared" si="12"/>
        <v xml:space="preserve"> </v>
      </c>
    </row>
    <row r="856" spans="13:13" ht="15" customHeight="1" x14ac:dyDescent="0.2">
      <c r="M856" t="str">
        <f t="shared" si="12"/>
        <v xml:space="preserve"> </v>
      </c>
    </row>
    <row r="857" spans="13:13" ht="15" customHeight="1" x14ac:dyDescent="0.2">
      <c r="M857" t="str">
        <f t="shared" si="12"/>
        <v xml:space="preserve"> </v>
      </c>
    </row>
    <row r="858" spans="13:13" ht="15" customHeight="1" x14ac:dyDescent="0.2">
      <c r="M858" t="str">
        <f t="shared" si="12"/>
        <v xml:space="preserve"> </v>
      </c>
    </row>
    <row r="859" spans="13:13" ht="15" customHeight="1" x14ac:dyDescent="0.2">
      <c r="M859" t="str">
        <f t="shared" si="12"/>
        <v xml:space="preserve"> </v>
      </c>
    </row>
    <row r="860" spans="13:13" ht="15" customHeight="1" x14ac:dyDescent="0.2">
      <c r="M860" t="str">
        <f t="shared" si="12"/>
        <v xml:space="preserve"> </v>
      </c>
    </row>
    <row r="861" spans="13:13" ht="15" customHeight="1" x14ac:dyDescent="0.2">
      <c r="M861" t="str">
        <f t="shared" si="12"/>
        <v xml:space="preserve"> </v>
      </c>
    </row>
    <row r="862" spans="13:13" ht="15" customHeight="1" x14ac:dyDescent="0.2">
      <c r="M862" t="str">
        <f t="shared" si="12"/>
        <v xml:space="preserve"> </v>
      </c>
    </row>
    <row r="863" spans="13:13" ht="15" customHeight="1" x14ac:dyDescent="0.2">
      <c r="M863" t="str">
        <f t="shared" si="12"/>
        <v xml:space="preserve"> </v>
      </c>
    </row>
    <row r="864" spans="13:13" ht="15" customHeight="1" x14ac:dyDescent="0.2">
      <c r="M864" t="str">
        <f t="shared" si="12"/>
        <v xml:space="preserve"> </v>
      </c>
    </row>
    <row r="865" spans="13:13" ht="15" customHeight="1" x14ac:dyDescent="0.2">
      <c r="M865" t="str">
        <f t="shared" si="12"/>
        <v xml:space="preserve"> </v>
      </c>
    </row>
    <row r="866" spans="13:13" ht="15" customHeight="1" x14ac:dyDescent="0.2">
      <c r="M866" t="str">
        <f t="shared" ref="M866:M896" si="13">A866&amp;" "&amp;B866</f>
        <v xml:space="preserve"> </v>
      </c>
    </row>
    <row r="867" spans="13:13" ht="15" customHeight="1" x14ac:dyDescent="0.2">
      <c r="M867" t="str">
        <f t="shared" si="13"/>
        <v xml:space="preserve"> </v>
      </c>
    </row>
    <row r="868" spans="13:13" ht="15" customHeight="1" x14ac:dyDescent="0.2">
      <c r="M868" t="str">
        <f t="shared" si="13"/>
        <v xml:space="preserve"> </v>
      </c>
    </row>
    <row r="869" spans="13:13" ht="15" customHeight="1" x14ac:dyDescent="0.2">
      <c r="M869" t="str">
        <f t="shared" si="13"/>
        <v xml:space="preserve"> </v>
      </c>
    </row>
    <row r="870" spans="13:13" ht="15" customHeight="1" x14ac:dyDescent="0.2">
      <c r="M870" t="str">
        <f t="shared" si="13"/>
        <v xml:space="preserve"> </v>
      </c>
    </row>
    <row r="871" spans="13:13" ht="15" customHeight="1" x14ac:dyDescent="0.2">
      <c r="M871" t="str">
        <f t="shared" si="13"/>
        <v xml:space="preserve"> </v>
      </c>
    </row>
    <row r="872" spans="13:13" ht="15" customHeight="1" x14ac:dyDescent="0.2">
      <c r="M872" t="str">
        <f t="shared" si="13"/>
        <v xml:space="preserve"> </v>
      </c>
    </row>
    <row r="873" spans="13:13" ht="15" customHeight="1" x14ac:dyDescent="0.2">
      <c r="M873" t="str">
        <f t="shared" si="13"/>
        <v xml:space="preserve"> </v>
      </c>
    </row>
    <row r="874" spans="13:13" ht="15" customHeight="1" x14ac:dyDescent="0.2">
      <c r="M874" t="str">
        <f t="shared" si="13"/>
        <v xml:space="preserve"> </v>
      </c>
    </row>
    <row r="875" spans="13:13" ht="15" customHeight="1" x14ac:dyDescent="0.2">
      <c r="M875" t="str">
        <f t="shared" si="13"/>
        <v xml:space="preserve"> </v>
      </c>
    </row>
    <row r="876" spans="13:13" ht="15" customHeight="1" x14ac:dyDescent="0.2">
      <c r="M876" t="str">
        <f t="shared" si="13"/>
        <v xml:space="preserve"> </v>
      </c>
    </row>
    <row r="877" spans="13:13" ht="15" customHeight="1" x14ac:dyDescent="0.2">
      <c r="M877" t="str">
        <f t="shared" si="13"/>
        <v xml:space="preserve"> </v>
      </c>
    </row>
    <row r="878" spans="13:13" ht="15" customHeight="1" x14ac:dyDescent="0.2">
      <c r="M878" t="str">
        <f t="shared" si="13"/>
        <v xml:space="preserve"> </v>
      </c>
    </row>
    <row r="879" spans="13:13" ht="15" customHeight="1" x14ac:dyDescent="0.2">
      <c r="M879" t="str">
        <f t="shared" si="13"/>
        <v xml:space="preserve"> </v>
      </c>
    </row>
    <row r="880" spans="13:13" ht="15" customHeight="1" x14ac:dyDescent="0.2">
      <c r="M880" t="str">
        <f t="shared" si="13"/>
        <v xml:space="preserve"> </v>
      </c>
    </row>
    <row r="881" spans="13:13" ht="15" customHeight="1" x14ac:dyDescent="0.2">
      <c r="M881" t="str">
        <f t="shared" si="13"/>
        <v xml:space="preserve"> </v>
      </c>
    </row>
    <row r="882" spans="13:13" ht="15" customHeight="1" x14ac:dyDescent="0.2">
      <c r="M882" t="str">
        <f t="shared" si="13"/>
        <v xml:space="preserve"> </v>
      </c>
    </row>
    <row r="883" spans="13:13" ht="15" customHeight="1" x14ac:dyDescent="0.2">
      <c r="M883" t="str">
        <f t="shared" si="13"/>
        <v xml:space="preserve"> </v>
      </c>
    </row>
    <row r="884" spans="13:13" ht="15" customHeight="1" x14ac:dyDescent="0.2">
      <c r="M884" t="str">
        <f t="shared" si="13"/>
        <v xml:space="preserve"> </v>
      </c>
    </row>
    <row r="885" spans="13:13" ht="15" customHeight="1" x14ac:dyDescent="0.2">
      <c r="M885" t="str">
        <f t="shared" si="13"/>
        <v xml:space="preserve"> </v>
      </c>
    </row>
    <row r="886" spans="13:13" ht="15" customHeight="1" x14ac:dyDescent="0.2">
      <c r="M886" t="str">
        <f t="shared" si="13"/>
        <v xml:space="preserve"> </v>
      </c>
    </row>
    <row r="887" spans="13:13" ht="15" customHeight="1" x14ac:dyDescent="0.2">
      <c r="M887" t="str">
        <f t="shared" si="13"/>
        <v xml:space="preserve"> </v>
      </c>
    </row>
    <row r="888" spans="13:13" ht="15" customHeight="1" x14ac:dyDescent="0.2">
      <c r="M888" t="str">
        <f t="shared" si="13"/>
        <v xml:space="preserve"> </v>
      </c>
    </row>
    <row r="889" spans="13:13" ht="15" customHeight="1" x14ac:dyDescent="0.2">
      <c r="M889" t="str">
        <f t="shared" si="13"/>
        <v xml:space="preserve"> </v>
      </c>
    </row>
    <row r="890" spans="13:13" ht="15" customHeight="1" x14ac:dyDescent="0.2">
      <c r="M890" t="str">
        <f t="shared" si="13"/>
        <v xml:space="preserve"> </v>
      </c>
    </row>
    <row r="891" spans="13:13" ht="15" customHeight="1" x14ac:dyDescent="0.2">
      <c r="M891" t="str">
        <f t="shared" si="13"/>
        <v xml:space="preserve"> </v>
      </c>
    </row>
    <row r="892" spans="13:13" ht="15" customHeight="1" x14ac:dyDescent="0.2">
      <c r="M892" t="str">
        <f t="shared" si="13"/>
        <v xml:space="preserve"> </v>
      </c>
    </row>
    <row r="893" spans="13:13" ht="15" customHeight="1" x14ac:dyDescent="0.2">
      <c r="M893" t="str">
        <f t="shared" si="13"/>
        <v xml:space="preserve"> </v>
      </c>
    </row>
    <row r="894" spans="13:13" ht="15" customHeight="1" x14ac:dyDescent="0.2">
      <c r="M894" t="str">
        <f t="shared" si="13"/>
        <v xml:space="preserve"> </v>
      </c>
    </row>
    <row r="895" spans="13:13" ht="15" customHeight="1" x14ac:dyDescent="0.2">
      <c r="M895" t="str">
        <f t="shared" si="13"/>
        <v xml:space="preserve"> </v>
      </c>
    </row>
    <row r="896" spans="13:13" ht="15" customHeight="1" x14ac:dyDescent="0.2">
      <c r="M896" t="str">
        <f t="shared" si="13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2"/>
  <sheetViews>
    <sheetView topLeftCell="L52" zoomScale="110" zoomScaleNormal="110" zoomScaleSheetLayoutView="110" workbookViewId="0">
      <selection activeCell="AA81" sqref="AA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06" t="str">
        <f>IF(Vertragsdaten!B6="","",Vertragsdaten!B6)</f>
        <v>EP SIEP</v>
      </c>
      <c r="C4" s="106"/>
      <c r="D4" s="10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42370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80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SUM(H13+J13+L13+N13+P13+R13+T13+V13)</f>
        <v>10.5</v>
      </c>
      <c r="F13" s="73"/>
      <c r="G13" s="74">
        <f>1335</f>
        <v>1335</v>
      </c>
      <c r="H13" s="73">
        <v>1</v>
      </c>
      <c r="I13" s="74">
        <f t="shared" ref="I13:I43" ca="1" si="1">IF(D13="",0,D13*H13)</f>
        <v>140</v>
      </c>
      <c r="J13" s="73"/>
      <c r="K13" s="111">
        <f ca="1">IF($D13="",0,$D13*J13)</f>
        <v>0</v>
      </c>
      <c r="L13" s="73">
        <v>8</v>
      </c>
      <c r="M13" s="74">
        <f ca="1">IF($D13="",0,$D13*L13)</f>
        <v>1120</v>
      </c>
      <c r="N13" s="73"/>
      <c r="O13" s="111">
        <f t="shared" ref="O13:Q75" ca="1" si="2">IF($D13="",0,$D13*N13)</f>
        <v>0</v>
      </c>
      <c r="P13" s="99">
        <v>1.5</v>
      </c>
      <c r="Q13" s="74">
        <f t="shared" ca="1" si="2"/>
        <v>210</v>
      </c>
      <c r="R13" s="73"/>
      <c r="S13" s="111">
        <f ca="1">IF($D13="",0,$D13*R13)</f>
        <v>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43" ca="1" si="5">IF(D13="",0,D13*X13)</f>
        <v>0</v>
      </c>
      <c r="Z13" s="82">
        <f ca="1">IF(D13="",0,D13*E13)+1335</f>
        <v>2805</v>
      </c>
      <c r="AA13" s="74"/>
      <c r="AB13" s="136">
        <f ca="1">SUM(Z13+AA13)</f>
        <v>2805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6">SUM(H14+J14+L14+N14+P14+R14+T14+V14)</f>
        <v>0</v>
      </c>
      <c r="F14" s="73"/>
      <c r="G14" s="74">
        <f t="shared" ref="G14:G76" ca="1" si="7">IF(D14="",0,F14*F14)</f>
        <v>0</v>
      </c>
      <c r="H14" s="73"/>
      <c r="I14" s="74">
        <f t="shared" ca="1" si="1"/>
        <v>0</v>
      </c>
      <c r="J14" s="73"/>
      <c r="K14" s="111">
        <f t="shared" ref="K14:K75" ca="1" si="8">IF($D14="",0,$D14*J14)</f>
        <v>0</v>
      </c>
      <c r="L14" s="73"/>
      <c r="M14" s="74">
        <f t="shared" ref="M14:M76" ca="1" si="9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0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ref="Z14:Z43" ca="1" si="11">IF(D14="",0,D14*E14)</f>
        <v>0</v>
      </c>
      <c r="AA14" s="74"/>
      <c r="AB14" s="137">
        <f t="shared" ref="AB14:AB76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6"/>
        <v>2.25</v>
      </c>
      <c r="F15" s="73"/>
      <c r="G15" s="74">
        <f t="shared" ca="1" si="7"/>
        <v>0</v>
      </c>
      <c r="H15" s="73"/>
      <c r="I15" s="74">
        <f t="shared" ca="1" si="1"/>
        <v>0</v>
      </c>
      <c r="J15" s="73">
        <v>2.25</v>
      </c>
      <c r="K15" s="111">
        <f t="shared" ca="1" si="8"/>
        <v>265.5</v>
      </c>
      <c r="L15" s="73"/>
      <c r="M15" s="74">
        <f t="shared" ca="1" si="9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0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11"/>
        <v>265.5</v>
      </c>
      <c r="AA15" s="74"/>
      <c r="AB15" s="137">
        <f t="shared" ca="1" si="12"/>
        <v>265.5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6"/>
        <v>0</v>
      </c>
      <c r="F16" s="73"/>
      <c r="G16" s="74">
        <f t="shared" ca="1" si="7"/>
        <v>0</v>
      </c>
      <c r="H16" s="73"/>
      <c r="I16" s="74">
        <f t="shared" ca="1" si="1"/>
        <v>0</v>
      </c>
      <c r="J16" s="73"/>
      <c r="K16" s="111">
        <f t="shared" ca="1" si="8"/>
        <v>0</v>
      </c>
      <c r="L16" s="73"/>
      <c r="M16" s="74">
        <f t="shared" ca="1" si="9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0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11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6"/>
        <v>0</v>
      </c>
      <c r="F17" s="73"/>
      <c r="G17" s="74">
        <f t="shared" si="7"/>
        <v>0</v>
      </c>
      <c r="H17" s="73"/>
      <c r="I17" s="74">
        <f t="shared" si="1"/>
        <v>0</v>
      </c>
      <c r="J17" s="73"/>
      <c r="K17" s="111">
        <f t="shared" si="8"/>
        <v>0</v>
      </c>
      <c r="L17" s="73"/>
      <c r="M17" s="74">
        <f t="shared" si="9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0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11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6"/>
        <v>13.5</v>
      </c>
      <c r="F18" s="73"/>
      <c r="G18" s="74">
        <f t="shared" ca="1" si="7"/>
        <v>0</v>
      </c>
      <c r="H18" s="73"/>
      <c r="I18" s="74">
        <f t="shared" ca="1" si="1"/>
        <v>0</v>
      </c>
      <c r="J18" s="73"/>
      <c r="K18" s="111">
        <f t="shared" ca="1" si="8"/>
        <v>0</v>
      </c>
      <c r="L18" s="73"/>
      <c r="M18" s="74">
        <f t="shared" ca="1" si="9"/>
        <v>0</v>
      </c>
      <c r="N18" s="73">
        <v>13.5</v>
      </c>
      <c r="O18" s="111">
        <f t="shared" ca="1" si="2"/>
        <v>1890</v>
      </c>
      <c r="P18" s="99"/>
      <c r="Q18" s="74">
        <f t="shared" ca="1" si="2"/>
        <v>0</v>
      </c>
      <c r="R18" s="73"/>
      <c r="S18" s="111">
        <f t="shared" ca="1" si="10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11"/>
        <v>1890</v>
      </c>
      <c r="AA18" s="74"/>
      <c r="AB18" s="137">
        <f t="shared" ca="1" si="12"/>
        <v>1890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6"/>
        <v>0</v>
      </c>
      <c r="F19" s="73"/>
      <c r="G19" s="74">
        <f t="shared" ca="1" si="7"/>
        <v>0</v>
      </c>
      <c r="H19" s="73"/>
      <c r="I19" s="74">
        <f t="shared" ca="1" si="1"/>
        <v>0</v>
      </c>
      <c r="J19" s="73"/>
      <c r="K19" s="111">
        <f t="shared" ca="1" si="8"/>
        <v>0</v>
      </c>
      <c r="L19" s="73"/>
      <c r="M19" s="74">
        <f t="shared" ca="1" si="9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0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11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6"/>
        <v>0</v>
      </c>
      <c r="F20" s="73"/>
      <c r="G20" s="74">
        <f t="shared" ca="1" si="7"/>
        <v>0</v>
      </c>
      <c r="H20" s="73"/>
      <c r="I20" s="74">
        <f t="shared" ca="1" si="1"/>
        <v>0</v>
      </c>
      <c r="J20" s="73"/>
      <c r="K20" s="111">
        <f t="shared" ca="1" si="8"/>
        <v>0</v>
      </c>
      <c r="L20" s="73"/>
      <c r="M20" s="74">
        <f t="shared" ca="1" si="9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0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11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6"/>
        <v>0.5</v>
      </c>
      <c r="F21" s="73"/>
      <c r="G21" s="74">
        <f t="shared" ca="1" si="7"/>
        <v>0</v>
      </c>
      <c r="H21" s="73"/>
      <c r="I21" s="74">
        <f t="shared" ca="1" si="1"/>
        <v>0</v>
      </c>
      <c r="J21" s="73"/>
      <c r="K21" s="111">
        <f t="shared" ca="1" si="8"/>
        <v>0</v>
      </c>
      <c r="L21" s="73">
        <v>0.5</v>
      </c>
      <c r="M21" s="74">
        <f t="shared" ca="1" si="9"/>
        <v>50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0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11"/>
        <v>50</v>
      </c>
      <c r="AA21" s="74"/>
      <c r="AB21" s="137">
        <f t="shared" ca="1" si="12"/>
        <v>50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6"/>
        <v>0</v>
      </c>
      <c r="F22" s="73"/>
      <c r="G22" s="74">
        <f t="shared" ca="1" si="7"/>
        <v>0</v>
      </c>
      <c r="H22" s="73"/>
      <c r="I22" s="74">
        <f t="shared" ca="1" si="1"/>
        <v>0</v>
      </c>
      <c r="J22" s="73"/>
      <c r="K22" s="111">
        <f t="shared" ca="1" si="8"/>
        <v>0</v>
      </c>
      <c r="L22" s="73"/>
      <c r="M22" s="74">
        <f t="shared" ca="1" si="9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0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11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18" t="s">
        <v>8</v>
      </c>
      <c r="D23" s="19">
        <f t="shared" si="0"/>
        <v>60</v>
      </c>
      <c r="E23" s="20">
        <f t="shared" si="6"/>
        <v>0</v>
      </c>
      <c r="F23" s="73"/>
      <c r="G23" s="74">
        <f t="shared" si="7"/>
        <v>0</v>
      </c>
      <c r="H23" s="73"/>
      <c r="I23" s="74">
        <f t="shared" si="1"/>
        <v>0</v>
      </c>
      <c r="J23" s="73"/>
      <c r="K23" s="111">
        <f t="shared" si="8"/>
        <v>0</v>
      </c>
      <c r="L23" s="73"/>
      <c r="M23" s="74">
        <f t="shared" si="9"/>
        <v>0</v>
      </c>
      <c r="N23" s="73"/>
      <c r="O23" s="111">
        <f t="shared" si="2"/>
        <v>0</v>
      </c>
      <c r="P23" s="99"/>
      <c r="Q23" s="74">
        <f t="shared" si="2"/>
        <v>0</v>
      </c>
      <c r="R23" s="73"/>
      <c r="S23" s="111">
        <f t="shared" si="10"/>
        <v>0</v>
      </c>
      <c r="T23" s="73"/>
      <c r="U23" s="74">
        <f t="shared" si="3"/>
        <v>0</v>
      </c>
      <c r="V23" s="73"/>
      <c r="W23" s="74">
        <f t="shared" si="4"/>
        <v>0</v>
      </c>
      <c r="X23" s="73"/>
      <c r="Y23" s="74">
        <f t="shared" si="5"/>
        <v>0</v>
      </c>
      <c r="Z23" s="82">
        <f t="shared" si="11"/>
        <v>0</v>
      </c>
      <c r="AA23" s="74"/>
      <c r="AB23" s="137">
        <f t="shared" si="12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6"/>
        <v>8</v>
      </c>
      <c r="F24" s="73"/>
      <c r="G24" s="74">
        <f t="shared" ca="1" si="7"/>
        <v>0</v>
      </c>
      <c r="H24" s="73"/>
      <c r="I24" s="74">
        <f t="shared" ca="1" si="1"/>
        <v>0</v>
      </c>
      <c r="J24" s="73"/>
      <c r="K24" s="111">
        <f t="shared" ca="1" si="8"/>
        <v>0</v>
      </c>
      <c r="L24" s="73"/>
      <c r="M24" s="74">
        <f t="shared" ca="1" si="9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8</v>
      </c>
      <c r="S24" s="111">
        <f t="shared" ca="1" si="10"/>
        <v>1120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11"/>
        <v>1120</v>
      </c>
      <c r="AA24" s="74"/>
      <c r="AB24" s="137">
        <f t="shared" ca="1" si="12"/>
        <v>1120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6"/>
        <v>0</v>
      </c>
      <c r="F25" s="73"/>
      <c r="G25" s="74">
        <f t="shared" ca="1" si="7"/>
        <v>0</v>
      </c>
      <c r="H25" s="73"/>
      <c r="I25" s="74">
        <f t="shared" ca="1" si="1"/>
        <v>0</v>
      </c>
      <c r="J25" s="73"/>
      <c r="K25" s="111">
        <f t="shared" ca="1" si="8"/>
        <v>0</v>
      </c>
      <c r="L25" s="73"/>
      <c r="M25" s="74">
        <f t="shared" ca="1" si="9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0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11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6"/>
        <v>0</v>
      </c>
      <c r="F26" s="73"/>
      <c r="G26" s="74">
        <f t="shared" ca="1" si="7"/>
        <v>0</v>
      </c>
      <c r="H26" s="73"/>
      <c r="I26" s="74">
        <f t="shared" ca="1" si="1"/>
        <v>0</v>
      </c>
      <c r="J26" s="73"/>
      <c r="K26" s="111">
        <f t="shared" ca="1" si="8"/>
        <v>0</v>
      </c>
      <c r="L26" s="73"/>
      <c r="M26" s="74">
        <f t="shared" ca="1" si="9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0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11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6"/>
        <v>0</v>
      </c>
      <c r="F27" s="73"/>
      <c r="G27" s="74">
        <f t="shared" ca="1" si="7"/>
        <v>0</v>
      </c>
      <c r="H27" s="73"/>
      <c r="I27" s="74">
        <f t="shared" ca="1" si="1"/>
        <v>0</v>
      </c>
      <c r="J27" s="73"/>
      <c r="K27" s="111">
        <f t="shared" ca="1" si="8"/>
        <v>0</v>
      </c>
      <c r="L27" s="73"/>
      <c r="M27" s="74">
        <f t="shared" ca="1" si="9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0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11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6"/>
        <v>0</v>
      </c>
      <c r="F28" s="73"/>
      <c r="G28" s="74">
        <f t="shared" ca="1" si="7"/>
        <v>0</v>
      </c>
      <c r="H28" s="73"/>
      <c r="I28" s="74">
        <f t="shared" ca="1" si="1"/>
        <v>0</v>
      </c>
      <c r="J28" s="73"/>
      <c r="K28" s="111">
        <f t="shared" ca="1" si="8"/>
        <v>0</v>
      </c>
      <c r="L28" s="73"/>
      <c r="M28" s="74">
        <f t="shared" ca="1" si="9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0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11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6"/>
        <v>0</v>
      </c>
      <c r="F29" s="73"/>
      <c r="G29" s="74">
        <f t="shared" ca="1" si="7"/>
        <v>0</v>
      </c>
      <c r="H29" s="73"/>
      <c r="I29" s="74">
        <f t="shared" ca="1" si="1"/>
        <v>0</v>
      </c>
      <c r="J29" s="73"/>
      <c r="K29" s="111">
        <f t="shared" ca="1" si="8"/>
        <v>0</v>
      </c>
      <c r="L29" s="73"/>
      <c r="M29" s="74">
        <f t="shared" ca="1" si="9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0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11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6"/>
        <v>0</v>
      </c>
      <c r="F30" s="73"/>
      <c r="G30" s="74">
        <f t="shared" ca="1" si="7"/>
        <v>0</v>
      </c>
      <c r="H30" s="73"/>
      <c r="I30" s="74">
        <f t="shared" ca="1" si="1"/>
        <v>0</v>
      </c>
      <c r="J30" s="73"/>
      <c r="K30" s="111">
        <f t="shared" ca="1" si="8"/>
        <v>0</v>
      </c>
      <c r="L30" s="73"/>
      <c r="M30" s="74">
        <f t="shared" ca="1" si="9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0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11"/>
        <v>0</v>
      </c>
      <c r="AA30" s="74"/>
      <c r="AB30" s="137">
        <f t="shared" ca="1" si="12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6"/>
        <v>0</v>
      </c>
      <c r="F31" s="73"/>
      <c r="G31" s="74">
        <f t="shared" ca="1" si="7"/>
        <v>0</v>
      </c>
      <c r="H31" s="73"/>
      <c r="I31" s="74">
        <f t="shared" ca="1" si="1"/>
        <v>0</v>
      </c>
      <c r="J31" s="73"/>
      <c r="K31" s="111">
        <f t="shared" ca="1" si="8"/>
        <v>0</v>
      </c>
      <c r="L31" s="73"/>
      <c r="M31" s="74">
        <f t="shared" ca="1" si="9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0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11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6"/>
        <v>0</v>
      </c>
      <c r="F32" s="73"/>
      <c r="G32" s="74">
        <f t="shared" ca="1" si="7"/>
        <v>0</v>
      </c>
      <c r="H32" s="73"/>
      <c r="I32" s="74">
        <f t="shared" ca="1" si="1"/>
        <v>0</v>
      </c>
      <c r="J32" s="73"/>
      <c r="K32" s="111">
        <f t="shared" ca="1" si="8"/>
        <v>0</v>
      </c>
      <c r="L32" s="73"/>
      <c r="M32" s="74">
        <f t="shared" ca="1" si="9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0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11"/>
        <v>0</v>
      </c>
      <c r="AA32" s="74"/>
      <c r="AB32" s="137">
        <f t="shared" ca="1" si="12"/>
        <v>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6"/>
        <v>0</v>
      </c>
      <c r="F33" s="73"/>
      <c r="G33" s="74">
        <f t="shared" ca="1" si="7"/>
        <v>0</v>
      </c>
      <c r="H33" s="73"/>
      <c r="I33" s="74">
        <f t="shared" ca="1" si="1"/>
        <v>0</v>
      </c>
      <c r="J33" s="73"/>
      <c r="K33" s="111">
        <f t="shared" ca="1" si="8"/>
        <v>0</v>
      </c>
      <c r="L33" s="73"/>
      <c r="M33" s="74">
        <f t="shared" ca="1" si="9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0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11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6"/>
        <v>48</v>
      </c>
      <c r="F34" s="73"/>
      <c r="G34" s="74">
        <f t="shared" si="7"/>
        <v>0</v>
      </c>
      <c r="H34" s="73"/>
      <c r="I34" s="74">
        <f t="shared" si="1"/>
        <v>0</v>
      </c>
      <c r="J34" s="73"/>
      <c r="K34" s="111">
        <f t="shared" si="8"/>
        <v>0</v>
      </c>
      <c r="L34" s="73">
        <v>15</v>
      </c>
      <c r="M34" s="74">
        <f t="shared" si="9"/>
        <v>1500</v>
      </c>
      <c r="N34" s="73">
        <v>33</v>
      </c>
      <c r="O34" s="111">
        <f t="shared" si="2"/>
        <v>3300</v>
      </c>
      <c r="P34" s="99"/>
      <c r="Q34" s="74">
        <f t="shared" si="2"/>
        <v>0</v>
      </c>
      <c r="R34" s="73"/>
      <c r="S34" s="111">
        <f t="shared" si="10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11"/>
        <v>4800</v>
      </c>
      <c r="AA34" s="74"/>
      <c r="AB34" s="137">
        <f t="shared" si="12"/>
        <v>4800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6"/>
        <v>0</v>
      </c>
      <c r="F35" s="73"/>
      <c r="G35" s="74">
        <f t="shared" ca="1" si="7"/>
        <v>0</v>
      </c>
      <c r="H35" s="73"/>
      <c r="I35" s="74">
        <f t="shared" ca="1" si="1"/>
        <v>0</v>
      </c>
      <c r="J35" s="73"/>
      <c r="K35" s="111">
        <f t="shared" ca="1" si="8"/>
        <v>0</v>
      </c>
      <c r="L35" s="73"/>
      <c r="M35" s="74">
        <f t="shared" ca="1" si="9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0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11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6"/>
        <v>0</v>
      </c>
      <c r="F36" s="73"/>
      <c r="G36" s="74">
        <f t="shared" ca="1" si="7"/>
        <v>0</v>
      </c>
      <c r="H36" s="73"/>
      <c r="I36" s="74">
        <f t="shared" ca="1" si="1"/>
        <v>0</v>
      </c>
      <c r="J36" s="73"/>
      <c r="K36" s="111">
        <f t="shared" ca="1" si="8"/>
        <v>0</v>
      </c>
      <c r="L36" s="73"/>
      <c r="M36" s="74">
        <f t="shared" ca="1" si="9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0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11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6"/>
        <v>0</v>
      </c>
      <c r="F37" s="73"/>
      <c r="G37" s="74">
        <f t="shared" ca="1" si="7"/>
        <v>0</v>
      </c>
      <c r="H37" s="73"/>
      <c r="I37" s="74">
        <f t="shared" ca="1" si="1"/>
        <v>0</v>
      </c>
      <c r="J37" s="73"/>
      <c r="K37" s="111">
        <f t="shared" ca="1" si="8"/>
        <v>0</v>
      </c>
      <c r="L37" s="73"/>
      <c r="M37" s="74">
        <f t="shared" ca="1" si="9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0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11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6"/>
        <v>0</v>
      </c>
      <c r="F38" s="73"/>
      <c r="G38" s="74">
        <f t="shared" ca="1" si="7"/>
        <v>0</v>
      </c>
      <c r="H38" s="73"/>
      <c r="I38" s="74">
        <f t="shared" ca="1" si="1"/>
        <v>0</v>
      </c>
      <c r="J38" s="73"/>
      <c r="K38" s="111">
        <f t="shared" ca="1" si="8"/>
        <v>0</v>
      </c>
      <c r="L38" s="73"/>
      <c r="M38" s="74">
        <f t="shared" ca="1" si="9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0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11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6"/>
        <v>0</v>
      </c>
      <c r="F39" s="73"/>
      <c r="G39" s="74">
        <f t="shared" ca="1" si="7"/>
        <v>0</v>
      </c>
      <c r="H39" s="73"/>
      <c r="I39" s="74">
        <f t="shared" ca="1" si="1"/>
        <v>0</v>
      </c>
      <c r="J39" s="73"/>
      <c r="K39" s="111">
        <f t="shared" ca="1" si="8"/>
        <v>0</v>
      </c>
      <c r="L39" s="73"/>
      <c r="M39" s="74">
        <f t="shared" ca="1" si="9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0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11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6"/>
        <v>0</v>
      </c>
      <c r="F40" s="73"/>
      <c r="G40" s="74">
        <f t="shared" ca="1" si="7"/>
        <v>0</v>
      </c>
      <c r="H40" s="73"/>
      <c r="I40" s="74">
        <f t="shared" ca="1" si="1"/>
        <v>0</v>
      </c>
      <c r="J40" s="73"/>
      <c r="K40" s="111">
        <f t="shared" ca="1" si="8"/>
        <v>0</v>
      </c>
      <c r="L40" s="73"/>
      <c r="M40" s="74">
        <f t="shared" ca="1" si="9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0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11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6"/>
        <v>0</v>
      </c>
      <c r="F41" s="73"/>
      <c r="G41" s="74">
        <f t="shared" si="7"/>
        <v>0</v>
      </c>
      <c r="H41" s="73"/>
      <c r="I41" s="74">
        <f t="shared" si="1"/>
        <v>0</v>
      </c>
      <c r="J41" s="73"/>
      <c r="K41" s="111">
        <f t="shared" si="8"/>
        <v>0</v>
      </c>
      <c r="L41" s="73"/>
      <c r="M41" s="74">
        <f t="shared" si="9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0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11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6"/>
        <v>5</v>
      </c>
      <c r="F42" s="73"/>
      <c r="G42" s="74">
        <f t="shared" si="7"/>
        <v>0</v>
      </c>
      <c r="H42" s="73"/>
      <c r="I42" s="74">
        <f t="shared" si="1"/>
        <v>0</v>
      </c>
      <c r="J42" s="73"/>
      <c r="K42" s="111">
        <f t="shared" si="8"/>
        <v>0</v>
      </c>
      <c r="L42" s="73">
        <v>5</v>
      </c>
      <c r="M42" s="74">
        <f t="shared" si="9"/>
        <v>590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0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11"/>
        <v>590</v>
      </c>
      <c r="AA42" s="74"/>
      <c r="AB42" s="137">
        <f t="shared" si="12"/>
        <v>590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6"/>
        <v>0</v>
      </c>
      <c r="F43" s="73"/>
      <c r="G43" s="74">
        <f t="shared" ca="1" si="7"/>
        <v>0</v>
      </c>
      <c r="H43" s="73"/>
      <c r="I43" s="74">
        <f t="shared" ca="1" si="1"/>
        <v>0</v>
      </c>
      <c r="J43" s="73"/>
      <c r="K43" s="111">
        <f t="shared" ca="1" si="8"/>
        <v>0</v>
      </c>
      <c r="L43" s="73"/>
      <c r="M43" s="74">
        <f t="shared" ca="1" si="9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0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11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6"/>
        <v>0</v>
      </c>
      <c r="F44" s="73"/>
      <c r="G44" s="74">
        <f t="shared" si="7"/>
        <v>0</v>
      </c>
      <c r="H44" s="73"/>
      <c r="I44" s="74">
        <f t="shared" ref="I44:I75" si="15">IF(D44="",0,D44*H44)</f>
        <v>0</v>
      </c>
      <c r="J44" s="73"/>
      <c r="K44" s="111">
        <f t="shared" si="8"/>
        <v>0</v>
      </c>
      <c r="L44" s="73"/>
      <c r="M44" s="74">
        <f t="shared" si="9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0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ref="Y44:Y75" si="16">IF(D44="",0,D44*X44)</f>
        <v>0</v>
      </c>
      <c r="Z44" s="82">
        <f t="shared" ref="Z44:Z77" si="17">IF(D44="",0,D44*E44)</f>
        <v>0</v>
      </c>
      <c r="AA44" s="74"/>
      <c r="AB44" s="137">
        <f t="shared" si="12"/>
        <v>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6"/>
        <v>0</v>
      </c>
      <c r="F45" s="73"/>
      <c r="G45" s="74">
        <f t="shared" ca="1" si="7"/>
        <v>0</v>
      </c>
      <c r="H45" s="73"/>
      <c r="I45" s="74">
        <f t="shared" ca="1" si="15"/>
        <v>0</v>
      </c>
      <c r="J45" s="73"/>
      <c r="K45" s="111">
        <f t="shared" ca="1" si="8"/>
        <v>0</v>
      </c>
      <c r="L45" s="73"/>
      <c r="M45" s="74">
        <f t="shared" ca="1" si="9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0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16"/>
        <v>0</v>
      </c>
      <c r="Z45" s="82">
        <f t="shared" ca="1" si="17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6"/>
        <v>0</v>
      </c>
      <c r="F46" s="73"/>
      <c r="G46" s="74">
        <f t="shared" si="7"/>
        <v>0</v>
      </c>
      <c r="H46" s="73"/>
      <c r="I46" s="74">
        <f t="shared" si="15"/>
        <v>0</v>
      </c>
      <c r="J46" s="73"/>
      <c r="K46" s="111">
        <f t="shared" si="8"/>
        <v>0</v>
      </c>
      <c r="L46" s="73"/>
      <c r="M46" s="74">
        <f t="shared" si="9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0"/>
        <v>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16"/>
        <v>0</v>
      </c>
      <c r="Z46" s="82">
        <f t="shared" si="17"/>
        <v>0</v>
      </c>
      <c r="AA46" s="74"/>
      <c r="AB46" s="137">
        <f t="shared" si="12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6"/>
        <v>0</v>
      </c>
      <c r="F47" s="73"/>
      <c r="G47" s="74">
        <f t="shared" si="7"/>
        <v>0</v>
      </c>
      <c r="H47" s="73"/>
      <c r="I47" s="74">
        <f t="shared" si="15"/>
        <v>0</v>
      </c>
      <c r="J47" s="73"/>
      <c r="K47" s="111">
        <f t="shared" si="8"/>
        <v>0</v>
      </c>
      <c r="L47" s="73"/>
      <c r="M47" s="74">
        <f t="shared" si="9"/>
        <v>0</v>
      </c>
      <c r="N47" s="73"/>
      <c r="O47" s="111">
        <f t="shared" si="2"/>
        <v>0</v>
      </c>
      <c r="P47" s="99"/>
      <c r="Q47" s="74">
        <f t="shared" si="2"/>
        <v>0</v>
      </c>
      <c r="R47" s="73"/>
      <c r="S47" s="111">
        <f t="shared" si="10"/>
        <v>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16"/>
        <v>0</v>
      </c>
      <c r="Z47" s="82">
        <f t="shared" si="17"/>
        <v>0</v>
      </c>
      <c r="AA47" s="74"/>
      <c r="AB47" s="137">
        <f t="shared" si="12"/>
        <v>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6"/>
        <v>0</v>
      </c>
      <c r="F48" s="73"/>
      <c r="G48" s="74">
        <f t="shared" ca="1" si="7"/>
        <v>0</v>
      </c>
      <c r="H48" s="73"/>
      <c r="I48" s="74">
        <f t="shared" ca="1" si="15"/>
        <v>0</v>
      </c>
      <c r="J48" s="73"/>
      <c r="K48" s="111">
        <f t="shared" ca="1" si="8"/>
        <v>0</v>
      </c>
      <c r="L48" s="73"/>
      <c r="M48" s="74">
        <f t="shared" ca="1" si="9"/>
        <v>0</v>
      </c>
      <c r="N48" s="73"/>
      <c r="O48" s="111">
        <f t="shared" ca="1" si="2"/>
        <v>0</v>
      </c>
      <c r="P48" s="99"/>
      <c r="Q48" s="74">
        <f t="shared" ca="1" si="2"/>
        <v>0</v>
      </c>
      <c r="R48" s="73"/>
      <c r="S48" s="111">
        <f t="shared" ca="1" si="10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16"/>
        <v>0</v>
      </c>
      <c r="Z48" s="82">
        <f t="shared" ca="1" si="17"/>
        <v>0</v>
      </c>
      <c r="AA48" s="74"/>
      <c r="AB48" s="137">
        <f t="shared" ca="1" si="12"/>
        <v>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6"/>
        <v>0</v>
      </c>
      <c r="F49" s="73"/>
      <c r="G49" s="74">
        <f t="shared" si="7"/>
        <v>0</v>
      </c>
      <c r="H49" s="73"/>
      <c r="I49" s="74">
        <f t="shared" si="15"/>
        <v>0</v>
      </c>
      <c r="J49" s="73"/>
      <c r="K49" s="111">
        <f t="shared" si="8"/>
        <v>0</v>
      </c>
      <c r="L49" s="73"/>
      <c r="M49" s="74">
        <f t="shared" si="9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0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16"/>
        <v>0</v>
      </c>
      <c r="Z49" s="82">
        <f t="shared" si="17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6"/>
        <v>0</v>
      </c>
      <c r="F50" s="73"/>
      <c r="G50" s="74">
        <f t="shared" si="7"/>
        <v>0</v>
      </c>
      <c r="H50" s="73"/>
      <c r="I50" s="74">
        <f t="shared" si="15"/>
        <v>0</v>
      </c>
      <c r="J50" s="73"/>
      <c r="K50" s="111">
        <f t="shared" si="8"/>
        <v>0</v>
      </c>
      <c r="L50" s="73"/>
      <c r="M50" s="74">
        <f t="shared" si="9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0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16"/>
        <v>0</v>
      </c>
      <c r="Z50" s="82">
        <f t="shared" si="17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6"/>
        <v>0</v>
      </c>
      <c r="F51" s="73"/>
      <c r="G51" s="74">
        <f t="shared" si="7"/>
        <v>0</v>
      </c>
      <c r="H51" s="73"/>
      <c r="I51" s="74">
        <f t="shared" si="15"/>
        <v>0</v>
      </c>
      <c r="J51" s="73"/>
      <c r="K51" s="111">
        <f t="shared" si="8"/>
        <v>0</v>
      </c>
      <c r="L51" s="73"/>
      <c r="M51" s="74">
        <f t="shared" si="9"/>
        <v>0</v>
      </c>
      <c r="N51" s="73"/>
      <c r="O51" s="111">
        <f t="shared" si="2"/>
        <v>0</v>
      </c>
      <c r="P51" s="99"/>
      <c r="Q51" s="74">
        <f t="shared" si="2"/>
        <v>0</v>
      </c>
      <c r="R51" s="73"/>
      <c r="S51" s="111">
        <f t="shared" si="10"/>
        <v>0</v>
      </c>
      <c r="T51" s="73"/>
      <c r="U51" s="74">
        <v>0</v>
      </c>
      <c r="V51" s="73"/>
      <c r="W51" s="74">
        <v>0</v>
      </c>
      <c r="X51" s="73"/>
      <c r="Y51" s="74">
        <f t="shared" si="16"/>
        <v>0</v>
      </c>
      <c r="Z51" s="82">
        <f t="shared" si="17"/>
        <v>0</v>
      </c>
      <c r="AA51" s="74"/>
      <c r="AB51" s="137">
        <f t="shared" si="12"/>
        <v>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6"/>
        <v>0</v>
      </c>
      <c r="F52" s="73"/>
      <c r="G52" s="74">
        <f t="shared" ca="1" si="7"/>
        <v>0</v>
      </c>
      <c r="H52" s="73"/>
      <c r="I52" s="74">
        <f t="shared" ca="1" si="15"/>
        <v>0</v>
      </c>
      <c r="J52" s="73"/>
      <c r="K52" s="111">
        <f t="shared" ca="1" si="8"/>
        <v>0</v>
      </c>
      <c r="L52" s="73"/>
      <c r="M52" s="74">
        <f t="shared" ca="1" si="9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0"/>
        <v>0</v>
      </c>
      <c r="T52" s="73"/>
      <c r="U52" s="74">
        <v>0</v>
      </c>
      <c r="V52" s="73"/>
      <c r="W52" s="74">
        <f t="shared" ref="W52:W77" ca="1" si="18">IF(D52="",0,D52*V52)</f>
        <v>0</v>
      </c>
      <c r="X52" s="73"/>
      <c r="Y52" s="74">
        <f t="shared" ca="1" si="16"/>
        <v>0</v>
      </c>
      <c r="Z52" s="82">
        <f t="shared" ca="1" si="17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6"/>
        <v>0</v>
      </c>
      <c r="F53" s="73"/>
      <c r="G53" s="74">
        <f t="shared" ca="1" si="7"/>
        <v>0</v>
      </c>
      <c r="H53" s="73"/>
      <c r="I53" s="74">
        <f t="shared" ca="1" si="15"/>
        <v>0</v>
      </c>
      <c r="J53" s="73"/>
      <c r="K53" s="111">
        <f t="shared" ca="1" si="8"/>
        <v>0</v>
      </c>
      <c r="L53" s="73"/>
      <c r="M53" s="74">
        <f t="shared" ca="1" si="9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0"/>
        <v>0</v>
      </c>
      <c r="T53" s="73"/>
      <c r="U53" s="74">
        <v>0</v>
      </c>
      <c r="V53" s="73"/>
      <c r="W53" s="74">
        <f t="shared" ca="1" si="18"/>
        <v>0</v>
      </c>
      <c r="X53" s="73"/>
      <c r="Y53" s="74">
        <f t="shared" ca="1" si="16"/>
        <v>0</v>
      </c>
      <c r="Z53" s="82">
        <f t="shared" ca="1" si="17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6"/>
        <v>0</v>
      </c>
      <c r="F54" s="73"/>
      <c r="G54" s="74">
        <f t="shared" ca="1" si="7"/>
        <v>0</v>
      </c>
      <c r="H54" s="73"/>
      <c r="I54" s="74">
        <f t="shared" ca="1" si="15"/>
        <v>0</v>
      </c>
      <c r="J54" s="73"/>
      <c r="K54" s="111">
        <f t="shared" ca="1" si="8"/>
        <v>0</v>
      </c>
      <c r="L54" s="73"/>
      <c r="M54" s="74">
        <f t="shared" ca="1" si="9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0"/>
        <v>0</v>
      </c>
      <c r="T54" s="73"/>
      <c r="U54" s="74">
        <v>0</v>
      </c>
      <c r="V54" s="73"/>
      <c r="W54" s="74">
        <f t="shared" ca="1" si="18"/>
        <v>0</v>
      </c>
      <c r="X54" s="73"/>
      <c r="Y54" s="74">
        <f t="shared" ca="1" si="16"/>
        <v>0</v>
      </c>
      <c r="Z54" s="82">
        <f t="shared" ca="1" si="17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6"/>
        <v>0</v>
      </c>
      <c r="F55" s="73"/>
      <c r="G55" s="74">
        <f t="shared" ca="1" si="7"/>
        <v>0</v>
      </c>
      <c r="H55" s="73"/>
      <c r="I55" s="74">
        <f t="shared" ca="1" si="15"/>
        <v>0</v>
      </c>
      <c r="J55" s="73"/>
      <c r="K55" s="111">
        <f t="shared" ca="1" si="8"/>
        <v>0</v>
      </c>
      <c r="L55" s="73"/>
      <c r="M55" s="74">
        <f t="shared" ca="1" si="9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0"/>
        <v>0</v>
      </c>
      <c r="T55" s="73"/>
      <c r="U55" s="74">
        <v>0</v>
      </c>
      <c r="V55" s="73"/>
      <c r="W55" s="74">
        <f t="shared" ca="1" si="18"/>
        <v>0</v>
      </c>
      <c r="X55" s="73"/>
      <c r="Y55" s="74">
        <f t="shared" ca="1" si="16"/>
        <v>0</v>
      </c>
      <c r="Z55" s="82">
        <f t="shared" ca="1" si="17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6"/>
        <v>0</v>
      </c>
      <c r="F56" s="73"/>
      <c r="G56" s="74">
        <f t="shared" ca="1" si="7"/>
        <v>0</v>
      </c>
      <c r="H56" s="73"/>
      <c r="I56" s="74">
        <f t="shared" ca="1" si="15"/>
        <v>0</v>
      </c>
      <c r="J56" s="73"/>
      <c r="K56" s="111">
        <f t="shared" ca="1" si="8"/>
        <v>0</v>
      </c>
      <c r="L56" s="73"/>
      <c r="M56" s="74">
        <f t="shared" ca="1" si="9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0"/>
        <v>0</v>
      </c>
      <c r="T56" s="73"/>
      <c r="U56" s="74">
        <v>0</v>
      </c>
      <c r="V56" s="73"/>
      <c r="W56" s="74">
        <f t="shared" ca="1" si="18"/>
        <v>0</v>
      </c>
      <c r="X56" s="73"/>
      <c r="Y56" s="74">
        <f t="shared" ca="1" si="16"/>
        <v>0</v>
      </c>
      <c r="Z56" s="82">
        <f t="shared" ca="1" si="17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6"/>
        <v>0</v>
      </c>
      <c r="F57" s="73"/>
      <c r="G57" s="74">
        <f t="shared" ca="1" si="7"/>
        <v>0</v>
      </c>
      <c r="H57" s="73"/>
      <c r="I57" s="74">
        <f t="shared" ca="1" si="15"/>
        <v>0</v>
      </c>
      <c r="J57" s="73"/>
      <c r="K57" s="111">
        <f t="shared" ca="1" si="8"/>
        <v>0</v>
      </c>
      <c r="L57" s="73"/>
      <c r="M57" s="74">
        <f t="shared" ca="1" si="9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0"/>
        <v>0</v>
      </c>
      <c r="T57" s="73"/>
      <c r="U57" s="74">
        <v>0</v>
      </c>
      <c r="V57" s="73"/>
      <c r="W57" s="74">
        <f t="shared" ca="1" si="18"/>
        <v>0</v>
      </c>
      <c r="X57" s="73"/>
      <c r="Y57" s="74">
        <f t="shared" ca="1" si="16"/>
        <v>0</v>
      </c>
      <c r="Z57" s="82">
        <f t="shared" ca="1" si="17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6"/>
        <v>0</v>
      </c>
      <c r="F58" s="73"/>
      <c r="G58" s="74">
        <f t="shared" ca="1" si="7"/>
        <v>0</v>
      </c>
      <c r="H58" s="73"/>
      <c r="I58" s="74">
        <f t="shared" ca="1" si="15"/>
        <v>0</v>
      </c>
      <c r="J58" s="73"/>
      <c r="K58" s="111">
        <f t="shared" ca="1" si="8"/>
        <v>0</v>
      </c>
      <c r="L58" s="73"/>
      <c r="M58" s="74">
        <f t="shared" ca="1" si="9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0"/>
        <v>0</v>
      </c>
      <c r="T58" s="73"/>
      <c r="U58" s="74">
        <v>0</v>
      </c>
      <c r="V58" s="73"/>
      <c r="W58" s="74">
        <f t="shared" ca="1" si="18"/>
        <v>0</v>
      </c>
      <c r="X58" s="73"/>
      <c r="Y58" s="74">
        <f t="shared" ca="1" si="16"/>
        <v>0</v>
      </c>
      <c r="Z58" s="82">
        <f t="shared" ca="1" si="17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6"/>
        <v>0</v>
      </c>
      <c r="F59" s="73"/>
      <c r="G59" s="74">
        <f t="shared" si="7"/>
        <v>0</v>
      </c>
      <c r="H59" s="73"/>
      <c r="I59" s="74">
        <f t="shared" si="15"/>
        <v>0</v>
      </c>
      <c r="J59" s="73"/>
      <c r="K59" s="111">
        <f t="shared" si="8"/>
        <v>0</v>
      </c>
      <c r="L59" s="73"/>
      <c r="M59" s="74">
        <f t="shared" si="9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0"/>
        <v>0</v>
      </c>
      <c r="T59" s="73"/>
      <c r="U59" s="74">
        <v>0</v>
      </c>
      <c r="V59" s="73"/>
      <c r="W59" s="74">
        <f t="shared" si="18"/>
        <v>0</v>
      </c>
      <c r="X59" s="73"/>
      <c r="Y59" s="74">
        <f t="shared" si="16"/>
        <v>0</v>
      </c>
      <c r="Z59" s="82">
        <f t="shared" si="17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6"/>
        <v>0</v>
      </c>
      <c r="F60" s="73"/>
      <c r="G60" s="74">
        <f t="shared" si="7"/>
        <v>0</v>
      </c>
      <c r="H60" s="73"/>
      <c r="I60" s="74">
        <f t="shared" si="15"/>
        <v>0</v>
      </c>
      <c r="J60" s="73"/>
      <c r="K60" s="111">
        <f t="shared" si="8"/>
        <v>0</v>
      </c>
      <c r="L60" s="73"/>
      <c r="M60" s="74">
        <f t="shared" si="9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0"/>
        <v>0</v>
      </c>
      <c r="T60" s="73"/>
      <c r="U60" s="74">
        <v>0</v>
      </c>
      <c r="V60" s="73"/>
      <c r="W60" s="74">
        <f t="shared" si="18"/>
        <v>0</v>
      </c>
      <c r="X60" s="73"/>
      <c r="Y60" s="74">
        <f t="shared" si="16"/>
        <v>0</v>
      </c>
      <c r="Z60" s="82">
        <f t="shared" si="17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6"/>
        <v>0</v>
      </c>
      <c r="F61" s="73"/>
      <c r="G61" s="74">
        <f t="shared" ca="1" si="7"/>
        <v>0</v>
      </c>
      <c r="H61" s="73"/>
      <c r="I61" s="74">
        <f t="shared" ca="1" si="15"/>
        <v>0</v>
      </c>
      <c r="J61" s="73"/>
      <c r="K61" s="111">
        <f t="shared" ca="1" si="8"/>
        <v>0</v>
      </c>
      <c r="L61" s="73"/>
      <c r="M61" s="74">
        <f t="shared" ca="1" si="9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0"/>
        <v>0</v>
      </c>
      <c r="T61" s="73"/>
      <c r="U61" s="74">
        <v>0</v>
      </c>
      <c r="V61" s="73"/>
      <c r="W61" s="74">
        <f t="shared" ca="1" si="18"/>
        <v>0</v>
      </c>
      <c r="X61" s="73"/>
      <c r="Y61" s="74">
        <f t="shared" ca="1" si="16"/>
        <v>0</v>
      </c>
      <c r="Z61" s="82">
        <f t="shared" ca="1" si="17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6"/>
        <v>6.5</v>
      </c>
      <c r="F62" s="73"/>
      <c r="G62" s="74">
        <f t="shared" si="7"/>
        <v>0</v>
      </c>
      <c r="H62" s="73"/>
      <c r="I62" s="74">
        <f t="shared" si="15"/>
        <v>0</v>
      </c>
      <c r="J62" s="73"/>
      <c r="K62" s="111">
        <f t="shared" si="8"/>
        <v>0</v>
      </c>
      <c r="L62" s="73">
        <v>6.5</v>
      </c>
      <c r="M62" s="74">
        <f t="shared" si="9"/>
        <v>650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0"/>
        <v>0</v>
      </c>
      <c r="T62" s="73"/>
      <c r="U62" s="74">
        <v>0</v>
      </c>
      <c r="V62" s="73"/>
      <c r="W62" s="74">
        <f t="shared" si="18"/>
        <v>0</v>
      </c>
      <c r="X62" s="73"/>
      <c r="Y62" s="74">
        <f t="shared" si="16"/>
        <v>0</v>
      </c>
      <c r="Z62" s="82">
        <f t="shared" si="17"/>
        <v>650</v>
      </c>
      <c r="AA62" s="74"/>
      <c r="AB62" s="137">
        <f t="shared" si="12"/>
        <v>650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6"/>
        <v>0</v>
      </c>
      <c r="F63" s="73"/>
      <c r="G63" s="74">
        <f t="shared" si="7"/>
        <v>0</v>
      </c>
      <c r="H63" s="73"/>
      <c r="I63" s="74">
        <f t="shared" si="15"/>
        <v>0</v>
      </c>
      <c r="J63" s="73"/>
      <c r="K63" s="111">
        <f t="shared" si="8"/>
        <v>0</v>
      </c>
      <c r="L63" s="73"/>
      <c r="M63" s="74">
        <f t="shared" si="9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0"/>
        <v>0</v>
      </c>
      <c r="T63" s="73"/>
      <c r="U63" s="74">
        <v>0</v>
      </c>
      <c r="V63" s="73"/>
      <c r="W63" s="74">
        <f t="shared" si="18"/>
        <v>0</v>
      </c>
      <c r="X63" s="73"/>
      <c r="Y63" s="74">
        <f t="shared" si="16"/>
        <v>0</v>
      </c>
      <c r="Z63" s="82">
        <f t="shared" si="17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6"/>
        <v>0</v>
      </c>
      <c r="F64" s="73"/>
      <c r="G64" s="74">
        <f t="shared" si="7"/>
        <v>0</v>
      </c>
      <c r="H64" s="73"/>
      <c r="I64" s="74">
        <f t="shared" si="15"/>
        <v>0</v>
      </c>
      <c r="J64" s="73"/>
      <c r="K64" s="111">
        <f t="shared" si="8"/>
        <v>0</v>
      </c>
      <c r="L64" s="73"/>
      <c r="M64" s="74">
        <f t="shared" si="9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0"/>
        <v>0</v>
      </c>
      <c r="T64" s="73"/>
      <c r="U64" s="74">
        <v>0</v>
      </c>
      <c r="V64" s="73"/>
      <c r="W64" s="74">
        <f t="shared" si="18"/>
        <v>0</v>
      </c>
      <c r="X64" s="73"/>
      <c r="Y64" s="74">
        <f t="shared" si="16"/>
        <v>0</v>
      </c>
      <c r="Z64" s="82">
        <f t="shared" si="17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6"/>
        <v>0</v>
      </c>
      <c r="F65" s="73"/>
      <c r="G65" s="74">
        <f t="shared" si="7"/>
        <v>0</v>
      </c>
      <c r="H65" s="73"/>
      <c r="I65" s="74">
        <f t="shared" si="15"/>
        <v>0</v>
      </c>
      <c r="J65" s="73"/>
      <c r="K65" s="111">
        <f t="shared" si="8"/>
        <v>0</v>
      </c>
      <c r="L65" s="73"/>
      <c r="M65" s="74">
        <f t="shared" si="9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0"/>
        <v>0</v>
      </c>
      <c r="T65" s="73"/>
      <c r="U65" s="74">
        <v>0</v>
      </c>
      <c r="V65" s="73"/>
      <c r="W65" s="74">
        <f t="shared" si="18"/>
        <v>0</v>
      </c>
      <c r="X65" s="73"/>
      <c r="Y65" s="74">
        <f t="shared" si="16"/>
        <v>0</v>
      </c>
      <c r="Z65" s="82">
        <f t="shared" si="17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6"/>
        <v>0</v>
      </c>
      <c r="F66" s="73"/>
      <c r="G66" s="74">
        <f t="shared" ca="1" si="7"/>
        <v>0</v>
      </c>
      <c r="H66" s="73"/>
      <c r="I66" s="74">
        <f t="shared" ca="1" si="15"/>
        <v>0</v>
      </c>
      <c r="J66" s="73"/>
      <c r="K66" s="111">
        <f t="shared" ca="1" si="8"/>
        <v>0</v>
      </c>
      <c r="L66" s="73"/>
      <c r="M66" s="74">
        <f t="shared" ca="1" si="9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0"/>
        <v>0</v>
      </c>
      <c r="T66" s="73"/>
      <c r="U66" s="74">
        <v>0</v>
      </c>
      <c r="V66" s="73"/>
      <c r="W66" s="74">
        <f t="shared" ca="1" si="18"/>
        <v>0</v>
      </c>
      <c r="X66" s="73"/>
      <c r="Y66" s="74">
        <f t="shared" ca="1" si="16"/>
        <v>0</v>
      </c>
      <c r="Z66" s="82">
        <f t="shared" ca="1" si="17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6"/>
        <v>26.5</v>
      </c>
      <c r="F67" s="73"/>
      <c r="G67" s="74">
        <f t="shared" si="7"/>
        <v>0</v>
      </c>
      <c r="H67" s="73"/>
      <c r="I67" s="74">
        <f t="shared" si="15"/>
        <v>0</v>
      </c>
      <c r="J67" s="73"/>
      <c r="K67" s="111">
        <f t="shared" si="8"/>
        <v>0</v>
      </c>
      <c r="L67" s="73">
        <v>21</v>
      </c>
      <c r="M67" s="74">
        <f t="shared" si="9"/>
        <v>1260</v>
      </c>
      <c r="N67" s="73"/>
      <c r="O67" s="111">
        <f t="shared" si="2"/>
        <v>0</v>
      </c>
      <c r="P67" s="99">
        <v>5.5</v>
      </c>
      <c r="Q67" s="74">
        <f t="shared" si="2"/>
        <v>330</v>
      </c>
      <c r="R67" s="73"/>
      <c r="S67" s="111">
        <f t="shared" si="10"/>
        <v>0</v>
      </c>
      <c r="T67" s="73"/>
      <c r="U67" s="74">
        <v>0</v>
      </c>
      <c r="V67" s="73"/>
      <c r="W67" s="74">
        <f t="shared" si="18"/>
        <v>0</v>
      </c>
      <c r="X67" s="73"/>
      <c r="Y67" s="74">
        <f t="shared" si="16"/>
        <v>0</v>
      </c>
      <c r="Z67" s="82">
        <f t="shared" si="17"/>
        <v>1590</v>
      </c>
      <c r="AA67" s="74"/>
      <c r="AB67" s="137">
        <f t="shared" si="12"/>
        <v>1590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6"/>
        <v>0</v>
      </c>
      <c r="F68" s="73"/>
      <c r="G68" s="74">
        <f t="shared" si="7"/>
        <v>0</v>
      </c>
      <c r="H68" s="73"/>
      <c r="I68" s="74">
        <f t="shared" si="15"/>
        <v>0</v>
      </c>
      <c r="J68" s="73"/>
      <c r="K68" s="111">
        <f t="shared" si="8"/>
        <v>0</v>
      </c>
      <c r="L68" s="73"/>
      <c r="M68" s="74">
        <f t="shared" si="9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0"/>
        <v>0</v>
      </c>
      <c r="T68" s="73"/>
      <c r="U68" s="74">
        <v>0</v>
      </c>
      <c r="V68" s="73"/>
      <c r="W68" s="74">
        <f t="shared" si="18"/>
        <v>0</v>
      </c>
      <c r="X68" s="73"/>
      <c r="Y68" s="74">
        <f t="shared" si="16"/>
        <v>0</v>
      </c>
      <c r="Z68" s="82">
        <f t="shared" si="17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6"/>
        <v>0</v>
      </c>
      <c r="F69" s="73"/>
      <c r="G69" s="74">
        <f t="shared" si="7"/>
        <v>0</v>
      </c>
      <c r="H69" s="73"/>
      <c r="I69" s="74">
        <f t="shared" si="15"/>
        <v>0</v>
      </c>
      <c r="J69" s="73"/>
      <c r="K69" s="111">
        <f t="shared" si="8"/>
        <v>0</v>
      </c>
      <c r="L69" s="73"/>
      <c r="M69" s="74">
        <f t="shared" si="9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0"/>
        <v>0</v>
      </c>
      <c r="T69" s="73"/>
      <c r="U69" s="74">
        <v>0</v>
      </c>
      <c r="V69" s="73"/>
      <c r="W69" s="74">
        <f t="shared" si="18"/>
        <v>0</v>
      </c>
      <c r="X69" s="73"/>
      <c r="Y69" s="74">
        <f t="shared" si="16"/>
        <v>0</v>
      </c>
      <c r="Z69" s="82">
        <f t="shared" si="17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6"/>
        <v>14.5</v>
      </c>
      <c r="F70" s="73"/>
      <c r="G70" s="74">
        <f t="shared" si="7"/>
        <v>0</v>
      </c>
      <c r="H70" s="73"/>
      <c r="I70" s="74">
        <f t="shared" si="15"/>
        <v>0</v>
      </c>
      <c r="J70" s="73"/>
      <c r="K70" s="111">
        <f t="shared" si="8"/>
        <v>0</v>
      </c>
      <c r="L70" s="73"/>
      <c r="M70" s="74">
        <f t="shared" si="9"/>
        <v>0</v>
      </c>
      <c r="N70" s="73"/>
      <c r="O70" s="111">
        <f t="shared" si="2"/>
        <v>0</v>
      </c>
      <c r="P70" s="99">
        <v>14.5</v>
      </c>
      <c r="Q70" s="74">
        <f t="shared" si="2"/>
        <v>1711</v>
      </c>
      <c r="R70" s="73"/>
      <c r="S70" s="111">
        <f t="shared" si="10"/>
        <v>0</v>
      </c>
      <c r="T70" s="73"/>
      <c r="U70" s="74">
        <v>0</v>
      </c>
      <c r="V70" s="73"/>
      <c r="W70" s="74">
        <f t="shared" si="18"/>
        <v>0</v>
      </c>
      <c r="X70" s="73"/>
      <c r="Y70" s="74">
        <f t="shared" si="16"/>
        <v>0</v>
      </c>
      <c r="Z70" s="82">
        <f t="shared" si="17"/>
        <v>1711</v>
      </c>
      <c r="AA70" s="74"/>
      <c r="AB70" s="145">
        <f t="shared" si="12"/>
        <v>1711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6"/>
        <v>0</v>
      </c>
      <c r="F71" s="73"/>
      <c r="G71" s="74">
        <f t="shared" si="7"/>
        <v>0</v>
      </c>
      <c r="H71" s="73"/>
      <c r="I71" s="74">
        <f t="shared" si="15"/>
        <v>0</v>
      </c>
      <c r="J71" s="73"/>
      <c r="K71" s="111">
        <f t="shared" si="8"/>
        <v>0</v>
      </c>
      <c r="L71" s="73"/>
      <c r="M71" s="74">
        <f t="shared" si="9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0"/>
        <v>0</v>
      </c>
      <c r="T71" s="73"/>
      <c r="U71" s="74">
        <v>0</v>
      </c>
      <c r="V71" s="73"/>
      <c r="W71" s="74">
        <f t="shared" si="18"/>
        <v>0</v>
      </c>
      <c r="X71" s="73"/>
      <c r="Y71" s="74">
        <f t="shared" si="16"/>
        <v>0</v>
      </c>
      <c r="Z71" s="82">
        <f t="shared" si="17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6"/>
        <v>0</v>
      </c>
      <c r="F72" s="73"/>
      <c r="G72" s="74">
        <f t="shared" si="7"/>
        <v>0</v>
      </c>
      <c r="H72" s="73"/>
      <c r="I72" s="74">
        <f t="shared" si="15"/>
        <v>0</v>
      </c>
      <c r="J72" s="73"/>
      <c r="K72" s="111">
        <f t="shared" si="8"/>
        <v>0</v>
      </c>
      <c r="L72" s="73"/>
      <c r="M72" s="74">
        <f t="shared" si="9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0"/>
        <v>0</v>
      </c>
      <c r="T72" s="73"/>
      <c r="U72" s="74">
        <v>0</v>
      </c>
      <c r="V72" s="73"/>
      <c r="W72" s="74">
        <f t="shared" si="18"/>
        <v>0</v>
      </c>
      <c r="X72" s="73"/>
      <c r="Y72" s="74">
        <f t="shared" si="16"/>
        <v>0</v>
      </c>
      <c r="Z72" s="82">
        <f t="shared" si="17"/>
        <v>0</v>
      </c>
      <c r="AA72" s="74"/>
      <c r="AB72" s="145">
        <f t="shared" si="12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6"/>
        <v>0</v>
      </c>
      <c r="F73" s="73"/>
      <c r="G73" s="74">
        <f t="shared" si="7"/>
        <v>0</v>
      </c>
      <c r="H73" s="73"/>
      <c r="I73" s="74">
        <f t="shared" si="15"/>
        <v>0</v>
      </c>
      <c r="J73" s="73"/>
      <c r="K73" s="111">
        <f t="shared" si="8"/>
        <v>0</v>
      </c>
      <c r="L73" s="73"/>
      <c r="M73" s="74">
        <f t="shared" si="9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0"/>
        <v>0</v>
      </c>
      <c r="T73" s="73"/>
      <c r="U73" s="74">
        <v>0</v>
      </c>
      <c r="V73" s="73"/>
      <c r="W73" s="74">
        <f t="shared" si="18"/>
        <v>0</v>
      </c>
      <c r="X73" s="73"/>
      <c r="Y73" s="74">
        <f t="shared" si="16"/>
        <v>0</v>
      </c>
      <c r="Z73" s="82">
        <f t="shared" si="17"/>
        <v>0</v>
      </c>
      <c r="AA73" s="74"/>
      <c r="AB73" s="145">
        <f t="shared" si="12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6"/>
        <v>32.5</v>
      </c>
      <c r="F74" s="73"/>
      <c r="G74" s="74">
        <f t="shared" si="7"/>
        <v>0</v>
      </c>
      <c r="H74" s="73"/>
      <c r="I74" s="74">
        <f t="shared" si="15"/>
        <v>0</v>
      </c>
      <c r="J74" s="73"/>
      <c r="K74" s="111">
        <f t="shared" si="8"/>
        <v>0</v>
      </c>
      <c r="L74" s="73"/>
      <c r="M74" s="74">
        <f t="shared" si="9"/>
        <v>0</v>
      </c>
      <c r="N74" s="73">
        <v>32.5</v>
      </c>
      <c r="O74" s="111">
        <f t="shared" si="2"/>
        <v>3250</v>
      </c>
      <c r="P74" s="73"/>
      <c r="Q74" s="74">
        <f t="shared" si="2"/>
        <v>0</v>
      </c>
      <c r="R74" s="73"/>
      <c r="S74" s="111">
        <f t="shared" si="10"/>
        <v>0</v>
      </c>
      <c r="T74" s="73"/>
      <c r="U74" s="74">
        <v>0</v>
      </c>
      <c r="V74" s="73"/>
      <c r="W74" s="74">
        <f t="shared" si="18"/>
        <v>0</v>
      </c>
      <c r="X74" s="73"/>
      <c r="Y74" s="74">
        <f t="shared" si="16"/>
        <v>0</v>
      </c>
      <c r="Z74" s="82">
        <f t="shared" si="17"/>
        <v>3250</v>
      </c>
      <c r="AA74" s="74"/>
      <c r="AB74" s="145">
        <f t="shared" si="12"/>
        <v>3250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6"/>
        <v>0</v>
      </c>
      <c r="F75" s="73"/>
      <c r="G75" s="74">
        <f t="shared" ca="1" si="7"/>
        <v>0</v>
      </c>
      <c r="H75" s="73"/>
      <c r="I75" s="74">
        <f t="shared" ca="1" si="15"/>
        <v>0</v>
      </c>
      <c r="J75" s="73"/>
      <c r="K75" s="111">
        <f t="shared" ca="1" si="8"/>
        <v>0</v>
      </c>
      <c r="L75" s="73"/>
      <c r="M75" s="74">
        <f t="shared" ca="1" si="9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0"/>
        <v>0</v>
      </c>
      <c r="T75" s="73"/>
      <c r="U75" s="74">
        <v>0</v>
      </c>
      <c r="V75" s="73"/>
      <c r="W75" s="74">
        <f t="shared" ca="1" si="18"/>
        <v>0</v>
      </c>
      <c r="X75" s="73"/>
      <c r="Y75" s="74">
        <f t="shared" ca="1" si="16"/>
        <v>0</v>
      </c>
      <c r="Z75" s="82">
        <f t="shared" ca="1" si="17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6"/>
        <v>0</v>
      </c>
      <c r="F76" s="73"/>
      <c r="G76" s="74">
        <f t="shared" si="7"/>
        <v>0</v>
      </c>
      <c r="H76" s="73"/>
      <c r="I76" s="74">
        <f t="shared" ref="I76:I77" si="19">IF(D76="",0,D76*H76)</f>
        <v>0</v>
      </c>
      <c r="J76" s="73"/>
      <c r="K76" s="111">
        <f t="shared" ref="K76:K77" si="20">IF($D76="",0,$D76*J76)</f>
        <v>0</v>
      </c>
      <c r="L76" s="73"/>
      <c r="M76" s="74">
        <f t="shared" si="9"/>
        <v>0</v>
      </c>
      <c r="N76" s="73"/>
      <c r="O76" s="111">
        <f t="shared" ref="O76:O77" si="21">IF($D76="",0,$D76*N76)</f>
        <v>0</v>
      </c>
      <c r="P76" s="73"/>
      <c r="Q76" s="74">
        <f t="shared" ref="Q76:Q77" si="22">IF($D76="",0,$D76*P76)</f>
        <v>0</v>
      </c>
      <c r="R76" s="73"/>
      <c r="S76" s="111">
        <f t="shared" si="10"/>
        <v>0</v>
      </c>
      <c r="T76" s="73"/>
      <c r="U76" s="74">
        <v>0</v>
      </c>
      <c r="V76" s="73"/>
      <c r="W76" s="74">
        <f t="shared" si="18"/>
        <v>0</v>
      </c>
      <c r="X76" s="73"/>
      <c r="Y76" s="74">
        <f t="shared" ref="Y76:Y77" si="23">IF(D76="",0,D76*X76)</f>
        <v>0</v>
      </c>
      <c r="Z76" s="82">
        <f t="shared" si="17"/>
        <v>0</v>
      </c>
      <c r="AA76" s="74"/>
      <c r="AB76" s="145">
        <f t="shared" si="12"/>
        <v>0</v>
      </c>
      <c r="AC76" s="139">
        <v>18721.5</v>
      </c>
    </row>
    <row r="77" spans="1:29" ht="15" customHeight="1" x14ac:dyDescent="0.2">
      <c r="A77" s="84"/>
      <c r="D77" s="19"/>
      <c r="E77" s="20">
        <f t="shared" ref="E77:E78" si="24">SUM(H77+J77+L77+N77+P77+R77+T77+V77)</f>
        <v>0</v>
      </c>
      <c r="F77" s="73"/>
      <c r="G77" s="74">
        <f t="shared" ref="G77" si="25">IF(D77="",0,F77*F77)</f>
        <v>0</v>
      </c>
      <c r="H77" s="73"/>
      <c r="I77" s="74">
        <f t="shared" si="19"/>
        <v>0</v>
      </c>
      <c r="J77" s="73"/>
      <c r="K77" s="111">
        <f t="shared" si="20"/>
        <v>0</v>
      </c>
      <c r="L77" s="73"/>
      <c r="M77" s="74">
        <f t="shared" ref="M77" si="26">IF($D77="",0,$D77*L77)</f>
        <v>0</v>
      </c>
      <c r="N77" s="73"/>
      <c r="O77" s="111">
        <f t="shared" si="21"/>
        <v>0</v>
      </c>
      <c r="P77" s="73"/>
      <c r="Q77" s="74">
        <f t="shared" si="22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8"/>
        <v>0</v>
      </c>
      <c r="X77" s="73"/>
      <c r="Y77" s="74">
        <f t="shared" si="23"/>
        <v>0</v>
      </c>
      <c r="Z77" s="82">
        <f t="shared" si="17"/>
        <v>0</v>
      </c>
      <c r="AA77" s="74"/>
      <c r="AB77" s="145">
        <f t="shared" ref="AB77:AB81" si="27">SUM(Z77+AA77)</f>
        <v>0</v>
      </c>
      <c r="AC77" s="139">
        <v>17386.5</v>
      </c>
    </row>
    <row r="78" spans="1:29" s="62" customFormat="1" ht="15" customHeight="1" x14ac:dyDescent="0.2">
      <c r="A78" s="85"/>
      <c r="C78" s="63" t="s">
        <v>154</v>
      </c>
      <c r="D78" s="57"/>
      <c r="E78" s="20">
        <f t="shared" si="24"/>
        <v>167.75</v>
      </c>
      <c r="F78" s="142">
        <f>SUM(F13:F77)</f>
        <v>0</v>
      </c>
      <c r="G78" s="141"/>
      <c r="H78" s="75">
        <f>SUM(H13:H77)</f>
        <v>1</v>
      </c>
      <c r="I78" s="76"/>
      <c r="J78" s="92">
        <f>SUM(J12:J77)</f>
        <v>2.25</v>
      </c>
      <c r="K78" s="92"/>
      <c r="L78" s="75">
        <f>SUM(L13:L77)</f>
        <v>56</v>
      </c>
      <c r="M78" s="76"/>
      <c r="N78" s="92">
        <f>SUM(N12:N77)</f>
        <v>79</v>
      </c>
      <c r="O78" s="92"/>
      <c r="P78" s="75">
        <f>SUM(P13:P77)</f>
        <v>21.5</v>
      </c>
      <c r="Q78" s="76"/>
      <c r="R78" s="92">
        <f>SUM(R12:R77)</f>
        <v>8</v>
      </c>
      <c r="S78" s="92"/>
      <c r="T78" s="75">
        <f>SUM(T13:T77)</f>
        <v>0</v>
      </c>
      <c r="U78" s="76">
        <f ca="1">SUM(U13:U77)</f>
        <v>0</v>
      </c>
      <c r="V78" s="75">
        <f>SUM(V13:V77)</f>
        <v>0</v>
      </c>
      <c r="W78" s="76">
        <f ca="1">SUM(W13:W77)</f>
        <v>0</v>
      </c>
      <c r="X78" s="75">
        <f>SUM(X13:X77)</f>
        <v>0</v>
      </c>
      <c r="Y78" s="76"/>
      <c r="Z78" s="76"/>
      <c r="AA78" s="138"/>
      <c r="AB78" s="146">
        <f t="shared" si="27"/>
        <v>0</v>
      </c>
      <c r="AC78" s="140">
        <f>SUM(AC76-AC77)</f>
        <v>1335</v>
      </c>
    </row>
    <row r="79" spans="1:29" ht="4.5" customHeight="1" x14ac:dyDescent="0.2">
      <c r="A79" s="86"/>
      <c r="B79" s="40"/>
      <c r="C79" s="68"/>
      <c r="D79" s="69"/>
      <c r="E79" s="69"/>
      <c r="F79" s="69"/>
      <c r="G79" s="69"/>
      <c r="H79" s="77"/>
      <c r="I79" s="78"/>
      <c r="J79" s="69"/>
      <c r="K79" s="69"/>
      <c r="L79" s="77"/>
      <c r="M79" s="78"/>
      <c r="N79" s="69"/>
      <c r="O79" s="69"/>
      <c r="P79" s="77"/>
      <c r="Q79" s="78"/>
      <c r="R79" s="69"/>
      <c r="S79" s="69"/>
      <c r="T79" s="77"/>
      <c r="U79" s="78"/>
      <c r="V79" s="77"/>
      <c r="W79" s="78"/>
      <c r="X79" s="77"/>
      <c r="Y79" s="78"/>
      <c r="Z79" s="69"/>
      <c r="AA79" s="69"/>
      <c r="AB79" s="78"/>
    </row>
    <row r="80" spans="1:29" ht="15" customHeight="1" x14ac:dyDescent="0.2">
      <c r="A80" s="65"/>
      <c r="B80" s="65"/>
      <c r="C80" s="66" t="s">
        <v>155</v>
      </c>
      <c r="D80" s="67"/>
      <c r="E80" s="19"/>
      <c r="F80" s="143"/>
      <c r="G80" s="144">
        <f ca="1">SUM(G13:G79)</f>
        <v>1335</v>
      </c>
      <c r="H80" s="79"/>
      <c r="I80" s="80">
        <f ca="1">SUM(I13:I79)</f>
        <v>140</v>
      </c>
      <c r="J80" s="93"/>
      <c r="K80" s="93">
        <f ca="1">SUM(K12:K79)</f>
        <v>265.5</v>
      </c>
      <c r="L80" s="79"/>
      <c r="M80" s="80">
        <f ca="1">SUM(M13:M79)</f>
        <v>5170</v>
      </c>
      <c r="N80" s="93"/>
      <c r="O80" s="93">
        <f ca="1">SUM(O12:O79)</f>
        <v>8440</v>
      </c>
      <c r="P80" s="79"/>
      <c r="Q80" s="80">
        <f ca="1">SUM(Q13:Q79)</f>
        <v>2251</v>
      </c>
      <c r="R80" s="93"/>
      <c r="S80" s="93">
        <f ca="1">SUM(S12:S79)</f>
        <v>1120</v>
      </c>
      <c r="T80" s="79"/>
      <c r="U80" s="80">
        <f ca="1">SUM(U13:U79)</f>
        <v>0</v>
      </c>
      <c r="V80" s="79"/>
      <c r="W80" s="80">
        <f ca="1">SUM(W13:W79)</f>
        <v>0</v>
      </c>
      <c r="X80" s="79"/>
      <c r="Y80" s="80">
        <f ca="1">SUM(Y13:Y79)</f>
        <v>0</v>
      </c>
      <c r="Z80" s="80">
        <f ca="1">SUM(G80+I80+K80+M80+O80+Q80+S80+U80+W80+Y80)</f>
        <v>18721.5</v>
      </c>
      <c r="AA80" s="135"/>
      <c r="AB80" s="147"/>
    </row>
    <row r="81" spans="1:28" x14ac:dyDescent="0.2">
      <c r="C81" s="41" t="s">
        <v>24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>
        <f ca="1">SUM(Z13:Z77)</f>
        <v>18721.5</v>
      </c>
      <c r="AA81" s="71">
        <f>SUBTOTAL(9,AA13:AA79)</f>
        <v>0</v>
      </c>
      <c r="AB81" s="181">
        <f t="shared" ca="1" si="27"/>
        <v>18721.5</v>
      </c>
    </row>
    <row r="82" spans="1:28" x14ac:dyDescent="0.2">
      <c r="C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 spans="1:28" x14ac:dyDescent="0.2">
      <c r="A83" s="101"/>
      <c r="Z83" s="19"/>
    </row>
    <row r="92" spans="1:28" x14ac:dyDescent="0.2">
      <c r="Z92" s="21">
        <f>SUM(Z90-Z89)</f>
        <v>0</v>
      </c>
      <c r="AA92">
        <f>SUM(AA90-AA89)</f>
        <v>0</v>
      </c>
    </row>
  </sheetData>
  <autoFilter ref="A12:Z80"/>
  <mergeCells count="12">
    <mergeCell ref="V10:W10"/>
    <mergeCell ref="X10:Y10"/>
    <mergeCell ref="B6:D6"/>
    <mergeCell ref="B8:D8"/>
    <mergeCell ref="L10:M10"/>
    <mergeCell ref="H10:I10"/>
    <mergeCell ref="T10:U10"/>
    <mergeCell ref="J10:K10"/>
    <mergeCell ref="P10:Q10"/>
    <mergeCell ref="N10:O10"/>
    <mergeCell ref="R10:S10"/>
    <mergeCell ref="F10:G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3"/>
  <sheetViews>
    <sheetView topLeftCell="A49" zoomScale="110" zoomScaleNormal="110" zoomScaleSheetLayoutView="110" workbookViewId="0">
      <pane xSplit="1" topLeftCell="E1" activePane="topRight" state="frozen"/>
      <selection activeCell="A54" sqref="A54"/>
      <selection pane="topRight" activeCell="H72" sqref="H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42401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80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SUM(H13+J13+L13+N13+P13+R13+T13+V13+X13)</f>
        <v>0</v>
      </c>
      <c r="F13" s="73"/>
      <c r="G13" s="74">
        <v>0</v>
      </c>
      <c r="H13" s="73"/>
      <c r="I13" s="74">
        <f t="shared" ref="I13:I76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/>
      <c r="O13" s="111">
        <f t="shared" ref="O13:Q76" ca="1" si="2">IF($D13="",0,$D13*N13)</f>
        <v>0</v>
      </c>
      <c r="P13" s="99"/>
      <c r="Q13" s="74">
        <f t="shared" ca="1" si="2"/>
        <v>0</v>
      </c>
      <c r="R13" s="73"/>
      <c r="S13" s="111">
        <f ca="1">IF($D13="",0,$D13*R13)</f>
        <v>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6" ca="1" si="5">IF(D13="",0,D13*X13)</f>
        <v>0</v>
      </c>
      <c r="Z13" s="82">
        <f ca="1">IF(D13="",0,D13*E13)</f>
        <v>0</v>
      </c>
      <c r="AA13" s="74"/>
      <c r="AB13" s="136">
        <f ca="1">SUM(Z13+AA13)</f>
        <v>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6">SUM(H14+J14+L14+N14+P14+R14+T14+V14+X14)</f>
        <v>0</v>
      </c>
      <c r="F14" s="73"/>
      <c r="G14" s="74">
        <f t="shared" ref="G14:G76" ca="1" si="7">IF(D14="",0,F14*F14)</f>
        <v>0</v>
      </c>
      <c r="H14" s="73"/>
      <c r="I14" s="74">
        <f t="shared" ca="1" si="1"/>
        <v>0</v>
      </c>
      <c r="J14" s="73"/>
      <c r="K14" s="111">
        <f t="shared" ref="K14:K77" ca="1" si="8">IF($D14="",0,$D14*J14)</f>
        <v>0</v>
      </c>
      <c r="L14" s="73"/>
      <c r="M14" s="74">
        <f t="shared" ref="M14:M77" ca="1" si="9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7" ca="1" si="10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ref="Z14:Z76" ca="1" si="11">IF(D14="",0,D14*E14)</f>
        <v>0</v>
      </c>
      <c r="AA14" s="74"/>
      <c r="AB14" s="137">
        <f t="shared" ref="AB14:AB77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6"/>
        <v>0</v>
      </c>
      <c r="F15" s="73"/>
      <c r="G15" s="74">
        <f t="shared" ca="1" si="7"/>
        <v>0</v>
      </c>
      <c r="H15" s="73"/>
      <c r="I15" s="74">
        <f t="shared" ca="1" si="1"/>
        <v>0</v>
      </c>
      <c r="J15" s="73"/>
      <c r="K15" s="111">
        <f t="shared" ca="1" si="8"/>
        <v>0</v>
      </c>
      <c r="L15" s="73"/>
      <c r="M15" s="74">
        <f t="shared" ca="1" si="9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0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11"/>
        <v>0</v>
      </c>
      <c r="AA15" s="74"/>
      <c r="AB15" s="137">
        <f t="shared" ca="1" si="12"/>
        <v>0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6"/>
        <v>0</v>
      </c>
      <c r="F16" s="73"/>
      <c r="G16" s="74">
        <f t="shared" ca="1" si="7"/>
        <v>0</v>
      </c>
      <c r="H16" s="73"/>
      <c r="I16" s="74">
        <f t="shared" ca="1" si="1"/>
        <v>0</v>
      </c>
      <c r="J16" s="73"/>
      <c r="K16" s="111">
        <f t="shared" ca="1" si="8"/>
        <v>0</v>
      </c>
      <c r="L16" s="73"/>
      <c r="M16" s="74">
        <f t="shared" ca="1" si="9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0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11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6"/>
        <v>0</v>
      </c>
      <c r="F17" s="73"/>
      <c r="G17" s="74">
        <f t="shared" si="7"/>
        <v>0</v>
      </c>
      <c r="H17" s="73"/>
      <c r="I17" s="74">
        <f t="shared" si="1"/>
        <v>0</v>
      </c>
      <c r="J17" s="73"/>
      <c r="K17" s="111">
        <f t="shared" si="8"/>
        <v>0</v>
      </c>
      <c r="L17" s="73"/>
      <c r="M17" s="74">
        <f t="shared" si="9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0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11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6"/>
        <v>5</v>
      </c>
      <c r="F18" s="73"/>
      <c r="G18" s="74">
        <f t="shared" ca="1" si="7"/>
        <v>0</v>
      </c>
      <c r="H18" s="73"/>
      <c r="I18" s="74">
        <f t="shared" ca="1" si="1"/>
        <v>0</v>
      </c>
      <c r="J18" s="73"/>
      <c r="K18" s="111">
        <f t="shared" ca="1" si="8"/>
        <v>0</v>
      </c>
      <c r="L18" s="73">
        <v>5</v>
      </c>
      <c r="M18" s="74">
        <f t="shared" ca="1" si="9"/>
        <v>700</v>
      </c>
      <c r="N18" s="73"/>
      <c r="O18" s="111">
        <f t="shared" ca="1" si="2"/>
        <v>0</v>
      </c>
      <c r="P18" s="99"/>
      <c r="Q18" s="74">
        <f t="shared" ca="1" si="2"/>
        <v>0</v>
      </c>
      <c r="R18" s="73"/>
      <c r="S18" s="111">
        <f t="shared" ca="1" si="10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11"/>
        <v>700</v>
      </c>
      <c r="AA18" s="74"/>
      <c r="AB18" s="137">
        <f t="shared" ca="1" si="12"/>
        <v>700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6"/>
        <v>0</v>
      </c>
      <c r="F19" s="73"/>
      <c r="G19" s="74">
        <f t="shared" ca="1" si="7"/>
        <v>0</v>
      </c>
      <c r="H19" s="73"/>
      <c r="I19" s="74">
        <f t="shared" ca="1" si="1"/>
        <v>0</v>
      </c>
      <c r="J19" s="73"/>
      <c r="K19" s="111">
        <f t="shared" ca="1" si="8"/>
        <v>0</v>
      </c>
      <c r="L19" s="73"/>
      <c r="M19" s="74">
        <f t="shared" ca="1" si="9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0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11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6"/>
        <v>0</v>
      </c>
      <c r="F20" s="73"/>
      <c r="G20" s="74">
        <f t="shared" ca="1" si="7"/>
        <v>0</v>
      </c>
      <c r="H20" s="73"/>
      <c r="I20" s="74">
        <f t="shared" ca="1" si="1"/>
        <v>0</v>
      </c>
      <c r="J20" s="73"/>
      <c r="K20" s="111">
        <f t="shared" ca="1" si="8"/>
        <v>0</v>
      </c>
      <c r="L20" s="73"/>
      <c r="M20" s="74">
        <f t="shared" ca="1" si="9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0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11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6"/>
        <v>12.75</v>
      </c>
      <c r="F21" s="73"/>
      <c r="G21" s="74">
        <f t="shared" ca="1" si="7"/>
        <v>0</v>
      </c>
      <c r="H21" s="73"/>
      <c r="I21" s="74">
        <f t="shared" ca="1" si="1"/>
        <v>0</v>
      </c>
      <c r="J21" s="73"/>
      <c r="K21" s="111">
        <f t="shared" ca="1" si="8"/>
        <v>0</v>
      </c>
      <c r="L21" s="73"/>
      <c r="M21" s="74">
        <f t="shared" ca="1" si="9"/>
        <v>0</v>
      </c>
      <c r="N21" s="73"/>
      <c r="O21" s="111">
        <f t="shared" ca="1" si="2"/>
        <v>0</v>
      </c>
      <c r="P21" s="99">
        <v>12.75</v>
      </c>
      <c r="Q21" s="74">
        <f t="shared" ca="1" si="2"/>
        <v>1275</v>
      </c>
      <c r="R21" s="73"/>
      <c r="S21" s="111">
        <f t="shared" ca="1" si="10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11"/>
        <v>1275</v>
      </c>
      <c r="AA21" s="74"/>
      <c r="AB21" s="137">
        <f t="shared" ca="1" si="12"/>
        <v>1275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6"/>
        <v>0</v>
      </c>
      <c r="F22" s="73"/>
      <c r="G22" s="74">
        <f t="shared" ca="1" si="7"/>
        <v>0</v>
      </c>
      <c r="H22" s="73"/>
      <c r="I22" s="74">
        <f t="shared" ca="1" si="1"/>
        <v>0</v>
      </c>
      <c r="J22" s="73"/>
      <c r="K22" s="111">
        <f t="shared" ca="1" si="8"/>
        <v>0</v>
      </c>
      <c r="L22" s="73"/>
      <c r="M22" s="74">
        <f t="shared" ca="1" si="9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0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11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18" t="s">
        <v>8</v>
      </c>
      <c r="D23" s="19">
        <f t="shared" si="0"/>
        <v>60</v>
      </c>
      <c r="E23" s="20">
        <f t="shared" si="6"/>
        <v>0</v>
      </c>
      <c r="F23" s="73"/>
      <c r="G23" s="74">
        <f t="shared" si="7"/>
        <v>0</v>
      </c>
      <c r="H23" s="73"/>
      <c r="I23" s="74">
        <f t="shared" si="1"/>
        <v>0</v>
      </c>
      <c r="J23" s="73"/>
      <c r="K23" s="111">
        <f t="shared" si="8"/>
        <v>0</v>
      </c>
      <c r="L23" s="73"/>
      <c r="M23" s="74">
        <f t="shared" si="9"/>
        <v>0</v>
      </c>
      <c r="N23" s="73"/>
      <c r="O23" s="111">
        <f t="shared" si="2"/>
        <v>0</v>
      </c>
      <c r="P23" s="99"/>
      <c r="Q23" s="74">
        <f t="shared" si="2"/>
        <v>0</v>
      </c>
      <c r="R23" s="73"/>
      <c r="S23" s="111">
        <f t="shared" si="10"/>
        <v>0</v>
      </c>
      <c r="T23" s="73"/>
      <c r="U23" s="74">
        <f t="shared" si="3"/>
        <v>0</v>
      </c>
      <c r="V23" s="73"/>
      <c r="W23" s="74">
        <f t="shared" si="4"/>
        <v>0</v>
      </c>
      <c r="X23" s="73"/>
      <c r="Y23" s="74">
        <f t="shared" si="5"/>
        <v>0</v>
      </c>
      <c r="Z23" s="82">
        <f t="shared" si="11"/>
        <v>0</v>
      </c>
      <c r="AA23" s="74"/>
      <c r="AB23" s="137">
        <f t="shared" si="12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6"/>
        <v>2.5</v>
      </c>
      <c r="F24" s="73"/>
      <c r="G24" s="74">
        <f t="shared" ca="1" si="7"/>
        <v>0</v>
      </c>
      <c r="H24" s="73"/>
      <c r="I24" s="74">
        <f t="shared" ca="1" si="1"/>
        <v>0</v>
      </c>
      <c r="J24" s="73"/>
      <c r="K24" s="111">
        <f t="shared" ca="1" si="8"/>
        <v>0</v>
      </c>
      <c r="L24" s="73"/>
      <c r="M24" s="74">
        <f t="shared" ca="1" si="9"/>
        <v>0</v>
      </c>
      <c r="N24" s="73"/>
      <c r="O24" s="111">
        <f t="shared" ca="1" si="2"/>
        <v>0</v>
      </c>
      <c r="P24" s="99">
        <v>2.5</v>
      </c>
      <c r="Q24" s="74">
        <f t="shared" ca="1" si="2"/>
        <v>350</v>
      </c>
      <c r="R24" s="73"/>
      <c r="S24" s="111">
        <f t="shared" ca="1" si="10"/>
        <v>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11"/>
        <v>350</v>
      </c>
      <c r="AA24" s="74"/>
      <c r="AB24" s="137">
        <f t="shared" ca="1" si="12"/>
        <v>350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6"/>
        <v>0</v>
      </c>
      <c r="F25" s="73"/>
      <c r="G25" s="74">
        <f t="shared" ca="1" si="7"/>
        <v>0</v>
      </c>
      <c r="H25" s="73"/>
      <c r="I25" s="74">
        <f t="shared" ca="1" si="1"/>
        <v>0</v>
      </c>
      <c r="J25" s="73"/>
      <c r="K25" s="111">
        <f t="shared" ca="1" si="8"/>
        <v>0</v>
      </c>
      <c r="L25" s="73"/>
      <c r="M25" s="74">
        <f t="shared" ca="1" si="9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0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11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6"/>
        <v>0</v>
      </c>
      <c r="F26" s="73"/>
      <c r="G26" s="74">
        <f t="shared" ca="1" si="7"/>
        <v>0</v>
      </c>
      <c r="H26" s="73"/>
      <c r="I26" s="74">
        <f t="shared" ca="1" si="1"/>
        <v>0</v>
      </c>
      <c r="J26" s="73"/>
      <c r="K26" s="111">
        <f t="shared" ca="1" si="8"/>
        <v>0</v>
      </c>
      <c r="L26" s="73"/>
      <c r="M26" s="74">
        <f t="shared" ca="1" si="9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0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11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6"/>
        <v>0</v>
      </c>
      <c r="F27" s="73"/>
      <c r="G27" s="74">
        <f t="shared" ca="1" si="7"/>
        <v>0</v>
      </c>
      <c r="H27" s="73"/>
      <c r="I27" s="74">
        <f t="shared" ca="1" si="1"/>
        <v>0</v>
      </c>
      <c r="J27" s="73"/>
      <c r="K27" s="111">
        <f t="shared" ca="1" si="8"/>
        <v>0</v>
      </c>
      <c r="L27" s="73"/>
      <c r="M27" s="74">
        <f t="shared" ca="1" si="9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0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11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6"/>
        <v>0</v>
      </c>
      <c r="F28" s="73"/>
      <c r="G28" s="74">
        <f t="shared" ca="1" si="7"/>
        <v>0</v>
      </c>
      <c r="H28" s="73"/>
      <c r="I28" s="74">
        <f t="shared" ca="1" si="1"/>
        <v>0</v>
      </c>
      <c r="J28" s="73"/>
      <c r="K28" s="111">
        <f t="shared" ca="1" si="8"/>
        <v>0</v>
      </c>
      <c r="L28" s="73"/>
      <c r="M28" s="74">
        <f t="shared" ca="1" si="9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0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11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6"/>
        <v>0</v>
      </c>
      <c r="F29" s="73"/>
      <c r="G29" s="74">
        <f t="shared" ca="1" si="7"/>
        <v>0</v>
      </c>
      <c r="H29" s="73"/>
      <c r="I29" s="74">
        <f t="shared" ca="1" si="1"/>
        <v>0</v>
      </c>
      <c r="J29" s="73"/>
      <c r="K29" s="111">
        <f t="shared" ca="1" si="8"/>
        <v>0</v>
      </c>
      <c r="L29" s="73"/>
      <c r="M29" s="74">
        <f t="shared" ca="1" si="9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0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11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6"/>
        <v>0</v>
      </c>
      <c r="F30" s="73"/>
      <c r="G30" s="74">
        <f t="shared" ca="1" si="7"/>
        <v>0</v>
      </c>
      <c r="H30" s="73"/>
      <c r="I30" s="74">
        <f t="shared" ca="1" si="1"/>
        <v>0</v>
      </c>
      <c r="J30" s="73"/>
      <c r="K30" s="111">
        <f t="shared" ca="1" si="8"/>
        <v>0</v>
      </c>
      <c r="L30" s="73"/>
      <c r="M30" s="74">
        <f t="shared" ca="1" si="9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0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11"/>
        <v>0</v>
      </c>
      <c r="AA30" s="74"/>
      <c r="AB30" s="137">
        <f t="shared" ca="1" si="12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6"/>
        <v>0</v>
      </c>
      <c r="F31" s="73"/>
      <c r="G31" s="74">
        <f t="shared" ca="1" si="7"/>
        <v>0</v>
      </c>
      <c r="H31" s="73"/>
      <c r="I31" s="74">
        <f t="shared" ca="1" si="1"/>
        <v>0</v>
      </c>
      <c r="J31" s="73"/>
      <c r="K31" s="111">
        <f t="shared" ca="1" si="8"/>
        <v>0</v>
      </c>
      <c r="L31" s="73"/>
      <c r="M31" s="74">
        <f t="shared" ca="1" si="9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0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11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6"/>
        <v>20.5</v>
      </c>
      <c r="F32" s="73"/>
      <c r="G32" s="74">
        <f t="shared" ca="1" si="7"/>
        <v>0</v>
      </c>
      <c r="H32" s="73"/>
      <c r="I32" s="74">
        <f t="shared" ca="1" si="1"/>
        <v>0</v>
      </c>
      <c r="J32" s="73"/>
      <c r="K32" s="111">
        <f t="shared" ca="1" si="8"/>
        <v>0</v>
      </c>
      <c r="L32" s="73"/>
      <c r="M32" s="74">
        <f t="shared" ca="1" si="9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0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>
        <v>20.5</v>
      </c>
      <c r="Y32" s="74">
        <f t="shared" ca="1" si="5"/>
        <v>2870</v>
      </c>
      <c r="Z32" s="82">
        <f t="shared" ca="1" si="11"/>
        <v>2870</v>
      </c>
      <c r="AA32" s="74"/>
      <c r="AB32" s="137">
        <f t="shared" ca="1" si="12"/>
        <v>2870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6"/>
        <v>0</v>
      </c>
      <c r="F33" s="73"/>
      <c r="G33" s="74">
        <f t="shared" ca="1" si="7"/>
        <v>0</v>
      </c>
      <c r="H33" s="73"/>
      <c r="I33" s="74">
        <f t="shared" ca="1" si="1"/>
        <v>0</v>
      </c>
      <c r="J33" s="73"/>
      <c r="K33" s="111">
        <f t="shared" ca="1" si="8"/>
        <v>0</v>
      </c>
      <c r="L33" s="73"/>
      <c r="M33" s="74">
        <f t="shared" ca="1" si="9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0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11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6"/>
        <v>42.5</v>
      </c>
      <c r="F34" s="73"/>
      <c r="G34" s="74">
        <f t="shared" si="7"/>
        <v>0</v>
      </c>
      <c r="H34" s="73"/>
      <c r="I34" s="74">
        <f t="shared" si="1"/>
        <v>0</v>
      </c>
      <c r="J34" s="73"/>
      <c r="K34" s="111">
        <f t="shared" si="8"/>
        <v>0</v>
      </c>
      <c r="L34" s="73">
        <v>42.5</v>
      </c>
      <c r="M34" s="74">
        <f t="shared" si="9"/>
        <v>4250</v>
      </c>
      <c r="N34" s="73"/>
      <c r="O34" s="111">
        <f t="shared" si="2"/>
        <v>0</v>
      </c>
      <c r="P34" s="99"/>
      <c r="Q34" s="74">
        <f t="shared" si="2"/>
        <v>0</v>
      </c>
      <c r="R34" s="73"/>
      <c r="S34" s="111">
        <f t="shared" si="10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11"/>
        <v>4250</v>
      </c>
      <c r="AA34" s="74"/>
      <c r="AB34" s="137">
        <f t="shared" si="12"/>
        <v>4250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6"/>
        <v>0</v>
      </c>
      <c r="F35" s="73"/>
      <c r="G35" s="74">
        <f t="shared" ca="1" si="7"/>
        <v>0</v>
      </c>
      <c r="H35" s="73"/>
      <c r="I35" s="74">
        <f t="shared" ca="1" si="1"/>
        <v>0</v>
      </c>
      <c r="J35" s="73"/>
      <c r="K35" s="111">
        <f t="shared" ca="1" si="8"/>
        <v>0</v>
      </c>
      <c r="L35" s="73"/>
      <c r="M35" s="74">
        <f t="shared" ca="1" si="9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0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11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6"/>
        <v>0</v>
      </c>
      <c r="F36" s="73"/>
      <c r="G36" s="74">
        <f t="shared" ca="1" si="7"/>
        <v>0</v>
      </c>
      <c r="H36" s="73"/>
      <c r="I36" s="74">
        <f t="shared" ca="1" si="1"/>
        <v>0</v>
      </c>
      <c r="J36" s="73"/>
      <c r="K36" s="111">
        <f t="shared" ca="1" si="8"/>
        <v>0</v>
      </c>
      <c r="L36" s="73"/>
      <c r="M36" s="74">
        <f t="shared" ca="1" si="9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0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11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6"/>
        <v>0</v>
      </c>
      <c r="F37" s="73"/>
      <c r="G37" s="74">
        <f t="shared" ca="1" si="7"/>
        <v>0</v>
      </c>
      <c r="H37" s="73"/>
      <c r="I37" s="74">
        <f t="shared" ca="1" si="1"/>
        <v>0</v>
      </c>
      <c r="J37" s="73"/>
      <c r="K37" s="111">
        <f t="shared" ca="1" si="8"/>
        <v>0</v>
      </c>
      <c r="L37" s="73"/>
      <c r="M37" s="74">
        <f t="shared" ca="1" si="9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0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11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6"/>
        <v>0</v>
      </c>
      <c r="F38" s="73"/>
      <c r="G38" s="74">
        <f t="shared" ca="1" si="7"/>
        <v>0</v>
      </c>
      <c r="H38" s="73"/>
      <c r="I38" s="74">
        <f t="shared" ca="1" si="1"/>
        <v>0</v>
      </c>
      <c r="J38" s="73"/>
      <c r="K38" s="111">
        <f t="shared" ca="1" si="8"/>
        <v>0</v>
      </c>
      <c r="L38" s="73"/>
      <c r="M38" s="74">
        <f t="shared" ca="1" si="9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0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11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6"/>
        <v>0</v>
      </c>
      <c r="F39" s="73"/>
      <c r="G39" s="74">
        <f t="shared" ca="1" si="7"/>
        <v>0</v>
      </c>
      <c r="H39" s="73"/>
      <c r="I39" s="74">
        <f t="shared" ca="1" si="1"/>
        <v>0</v>
      </c>
      <c r="J39" s="73"/>
      <c r="K39" s="111">
        <f t="shared" ca="1" si="8"/>
        <v>0</v>
      </c>
      <c r="L39" s="73"/>
      <c r="M39" s="74">
        <f t="shared" ca="1" si="9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0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11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6"/>
        <v>0</v>
      </c>
      <c r="F40" s="73"/>
      <c r="G40" s="74">
        <f t="shared" ca="1" si="7"/>
        <v>0</v>
      </c>
      <c r="H40" s="73"/>
      <c r="I40" s="74">
        <f t="shared" ca="1" si="1"/>
        <v>0</v>
      </c>
      <c r="J40" s="73"/>
      <c r="K40" s="111">
        <f t="shared" ca="1" si="8"/>
        <v>0</v>
      </c>
      <c r="L40" s="73"/>
      <c r="M40" s="74">
        <f t="shared" ca="1" si="9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0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11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6"/>
        <v>0</v>
      </c>
      <c r="F41" s="73"/>
      <c r="G41" s="74">
        <f t="shared" si="7"/>
        <v>0</v>
      </c>
      <c r="H41" s="73"/>
      <c r="I41" s="74">
        <f t="shared" si="1"/>
        <v>0</v>
      </c>
      <c r="J41" s="73"/>
      <c r="K41" s="111">
        <f t="shared" si="8"/>
        <v>0</v>
      </c>
      <c r="L41" s="73"/>
      <c r="M41" s="74">
        <f t="shared" si="9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0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11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6"/>
        <v>0</v>
      </c>
      <c r="F42" s="73"/>
      <c r="G42" s="74">
        <f t="shared" si="7"/>
        <v>0</v>
      </c>
      <c r="H42" s="73"/>
      <c r="I42" s="74">
        <f t="shared" si="1"/>
        <v>0</v>
      </c>
      <c r="J42" s="73"/>
      <c r="K42" s="111">
        <f t="shared" si="8"/>
        <v>0</v>
      </c>
      <c r="L42" s="73"/>
      <c r="M42" s="74">
        <f t="shared" si="9"/>
        <v>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0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11"/>
        <v>0</v>
      </c>
      <c r="AA42" s="74"/>
      <c r="AB42" s="137">
        <f t="shared" si="12"/>
        <v>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6"/>
        <v>0</v>
      </c>
      <c r="F43" s="73"/>
      <c r="G43" s="74">
        <f t="shared" ca="1" si="7"/>
        <v>0</v>
      </c>
      <c r="H43" s="73"/>
      <c r="I43" s="74">
        <f t="shared" ca="1" si="1"/>
        <v>0</v>
      </c>
      <c r="J43" s="73"/>
      <c r="K43" s="111">
        <f t="shared" ca="1" si="8"/>
        <v>0</v>
      </c>
      <c r="L43" s="73"/>
      <c r="M43" s="74">
        <f t="shared" ca="1" si="9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0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11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6"/>
        <v>0</v>
      </c>
      <c r="F44" s="73"/>
      <c r="G44" s="74">
        <f t="shared" si="7"/>
        <v>0</v>
      </c>
      <c r="H44" s="73"/>
      <c r="I44" s="74">
        <f t="shared" si="1"/>
        <v>0</v>
      </c>
      <c r="J44" s="73"/>
      <c r="K44" s="111">
        <f t="shared" si="8"/>
        <v>0</v>
      </c>
      <c r="L44" s="73"/>
      <c r="M44" s="74">
        <f t="shared" si="9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0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si="5"/>
        <v>0</v>
      </c>
      <c r="Z44" s="82">
        <f t="shared" si="11"/>
        <v>0</v>
      </c>
      <c r="AA44" s="74"/>
      <c r="AB44" s="137">
        <f t="shared" si="12"/>
        <v>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6"/>
        <v>0</v>
      </c>
      <c r="F45" s="73"/>
      <c r="G45" s="74">
        <f t="shared" ca="1" si="7"/>
        <v>0</v>
      </c>
      <c r="H45" s="73"/>
      <c r="I45" s="74">
        <f t="shared" ca="1" si="1"/>
        <v>0</v>
      </c>
      <c r="J45" s="73"/>
      <c r="K45" s="111">
        <f t="shared" ca="1" si="8"/>
        <v>0</v>
      </c>
      <c r="L45" s="73"/>
      <c r="M45" s="74">
        <f t="shared" ca="1" si="9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0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5"/>
        <v>0</v>
      </c>
      <c r="Z45" s="82">
        <f t="shared" ca="1" si="11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6"/>
        <v>7.5</v>
      </c>
      <c r="F46" s="73"/>
      <c r="G46" s="74">
        <f t="shared" si="7"/>
        <v>0</v>
      </c>
      <c r="H46" s="73"/>
      <c r="I46" s="74">
        <f t="shared" si="1"/>
        <v>0</v>
      </c>
      <c r="J46" s="73"/>
      <c r="K46" s="111">
        <f t="shared" si="8"/>
        <v>0</v>
      </c>
      <c r="L46" s="73"/>
      <c r="M46" s="74">
        <f t="shared" si="9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0"/>
        <v>0</v>
      </c>
      <c r="T46" s="73"/>
      <c r="U46" s="74">
        <f t="shared" si="13"/>
        <v>0</v>
      </c>
      <c r="V46" s="73"/>
      <c r="W46" s="74">
        <f t="shared" si="14"/>
        <v>0</v>
      </c>
      <c r="X46" s="73">
        <v>7.5</v>
      </c>
      <c r="Y46" s="74">
        <f t="shared" si="5"/>
        <v>562.5</v>
      </c>
      <c r="Z46" s="82">
        <f t="shared" si="11"/>
        <v>562.5</v>
      </c>
      <c r="AA46" s="74"/>
      <c r="AB46" s="137">
        <f t="shared" si="12"/>
        <v>562.5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6"/>
        <v>0</v>
      </c>
      <c r="F47" s="73"/>
      <c r="G47" s="74">
        <f t="shared" si="7"/>
        <v>0</v>
      </c>
      <c r="H47" s="73"/>
      <c r="I47" s="74">
        <f t="shared" si="1"/>
        <v>0</v>
      </c>
      <c r="J47" s="73"/>
      <c r="K47" s="111">
        <f t="shared" si="8"/>
        <v>0</v>
      </c>
      <c r="L47" s="73"/>
      <c r="M47" s="74">
        <f t="shared" si="9"/>
        <v>0</v>
      </c>
      <c r="N47" s="73"/>
      <c r="O47" s="111">
        <f t="shared" si="2"/>
        <v>0</v>
      </c>
      <c r="P47" s="99"/>
      <c r="Q47" s="74">
        <f t="shared" si="2"/>
        <v>0</v>
      </c>
      <c r="R47" s="73"/>
      <c r="S47" s="111">
        <f t="shared" si="10"/>
        <v>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5"/>
        <v>0</v>
      </c>
      <c r="Z47" s="82">
        <f t="shared" si="11"/>
        <v>0</v>
      </c>
      <c r="AA47" s="74"/>
      <c r="AB47" s="137">
        <f t="shared" si="12"/>
        <v>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6"/>
        <v>0</v>
      </c>
      <c r="F48" s="73"/>
      <c r="G48" s="74">
        <f t="shared" ca="1" si="7"/>
        <v>0</v>
      </c>
      <c r="H48" s="73"/>
      <c r="I48" s="74">
        <f t="shared" ca="1" si="1"/>
        <v>0</v>
      </c>
      <c r="J48" s="73"/>
      <c r="K48" s="111">
        <f t="shared" ca="1" si="8"/>
        <v>0</v>
      </c>
      <c r="L48" s="73"/>
      <c r="M48" s="74">
        <f t="shared" ca="1" si="9"/>
        <v>0</v>
      </c>
      <c r="N48" s="73"/>
      <c r="O48" s="111">
        <f t="shared" ca="1" si="2"/>
        <v>0</v>
      </c>
      <c r="P48" s="99"/>
      <c r="Q48" s="74">
        <f t="shared" ca="1" si="2"/>
        <v>0</v>
      </c>
      <c r="R48" s="73"/>
      <c r="S48" s="111">
        <f t="shared" ca="1" si="10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5"/>
        <v>0</v>
      </c>
      <c r="Z48" s="82">
        <f t="shared" ca="1" si="11"/>
        <v>0</v>
      </c>
      <c r="AA48" s="74"/>
      <c r="AB48" s="137">
        <f t="shared" ca="1" si="12"/>
        <v>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6"/>
        <v>0</v>
      </c>
      <c r="F49" s="73"/>
      <c r="G49" s="74">
        <f t="shared" si="7"/>
        <v>0</v>
      </c>
      <c r="H49" s="73"/>
      <c r="I49" s="74">
        <f t="shared" si="1"/>
        <v>0</v>
      </c>
      <c r="J49" s="73"/>
      <c r="K49" s="111">
        <f t="shared" si="8"/>
        <v>0</v>
      </c>
      <c r="L49" s="73"/>
      <c r="M49" s="74">
        <f t="shared" si="9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0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11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6"/>
        <v>0</v>
      </c>
      <c r="F50" s="73"/>
      <c r="G50" s="74">
        <f t="shared" si="7"/>
        <v>0</v>
      </c>
      <c r="H50" s="73"/>
      <c r="I50" s="74">
        <f t="shared" si="1"/>
        <v>0</v>
      </c>
      <c r="J50" s="73"/>
      <c r="K50" s="111">
        <f t="shared" si="8"/>
        <v>0</v>
      </c>
      <c r="L50" s="73"/>
      <c r="M50" s="74">
        <f t="shared" si="9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0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5"/>
        <v>0</v>
      </c>
      <c r="Z50" s="82">
        <f t="shared" si="11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6"/>
        <v>0</v>
      </c>
      <c r="F51" s="73"/>
      <c r="G51" s="74">
        <f t="shared" si="7"/>
        <v>0</v>
      </c>
      <c r="H51" s="73"/>
      <c r="I51" s="74">
        <f t="shared" si="1"/>
        <v>0</v>
      </c>
      <c r="J51" s="73"/>
      <c r="K51" s="111">
        <f t="shared" si="8"/>
        <v>0</v>
      </c>
      <c r="L51" s="73"/>
      <c r="M51" s="74">
        <f t="shared" si="9"/>
        <v>0</v>
      </c>
      <c r="N51" s="73"/>
      <c r="O51" s="111">
        <f t="shared" si="2"/>
        <v>0</v>
      </c>
      <c r="P51" s="99"/>
      <c r="Q51" s="74">
        <f t="shared" si="2"/>
        <v>0</v>
      </c>
      <c r="R51" s="73"/>
      <c r="S51" s="111">
        <f t="shared" si="10"/>
        <v>0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11"/>
        <v>0</v>
      </c>
      <c r="AA51" s="74"/>
      <c r="AB51" s="137">
        <f t="shared" si="12"/>
        <v>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6"/>
        <v>0</v>
      </c>
      <c r="F52" s="73"/>
      <c r="G52" s="74">
        <f t="shared" ca="1" si="7"/>
        <v>0</v>
      </c>
      <c r="H52" s="73"/>
      <c r="I52" s="74">
        <f t="shared" ca="1" si="1"/>
        <v>0</v>
      </c>
      <c r="J52" s="73"/>
      <c r="K52" s="111">
        <f t="shared" ca="1" si="8"/>
        <v>0</v>
      </c>
      <c r="L52" s="73"/>
      <c r="M52" s="74">
        <f t="shared" ca="1" si="9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0"/>
        <v>0</v>
      </c>
      <c r="T52" s="73"/>
      <c r="U52" s="74">
        <v>0</v>
      </c>
      <c r="V52" s="73"/>
      <c r="W52" s="74">
        <f t="shared" ref="W52:W78" ca="1" si="15">IF(D52="",0,D52*V52)</f>
        <v>0</v>
      </c>
      <c r="X52" s="73"/>
      <c r="Y52" s="74">
        <f t="shared" ca="1" si="5"/>
        <v>0</v>
      </c>
      <c r="Z52" s="82">
        <f t="shared" ca="1" si="11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6"/>
        <v>0</v>
      </c>
      <c r="F53" s="73"/>
      <c r="G53" s="74">
        <f t="shared" ca="1" si="7"/>
        <v>0</v>
      </c>
      <c r="H53" s="73"/>
      <c r="I53" s="74">
        <f t="shared" ca="1" si="1"/>
        <v>0</v>
      </c>
      <c r="J53" s="73"/>
      <c r="K53" s="111">
        <f t="shared" ca="1" si="8"/>
        <v>0</v>
      </c>
      <c r="L53" s="73"/>
      <c r="M53" s="74">
        <f t="shared" ca="1" si="9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0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11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6"/>
        <v>0</v>
      </c>
      <c r="F54" s="73"/>
      <c r="G54" s="74">
        <f t="shared" ca="1" si="7"/>
        <v>0</v>
      </c>
      <c r="H54" s="73"/>
      <c r="I54" s="74">
        <f t="shared" ca="1" si="1"/>
        <v>0</v>
      </c>
      <c r="J54" s="73"/>
      <c r="K54" s="111">
        <f t="shared" ca="1" si="8"/>
        <v>0</v>
      </c>
      <c r="L54" s="73"/>
      <c r="M54" s="74">
        <f t="shared" ca="1" si="9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0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11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6"/>
        <v>0</v>
      </c>
      <c r="F55" s="73"/>
      <c r="G55" s="74">
        <f t="shared" ca="1" si="7"/>
        <v>0</v>
      </c>
      <c r="H55" s="73"/>
      <c r="I55" s="74">
        <f t="shared" ca="1" si="1"/>
        <v>0</v>
      </c>
      <c r="J55" s="73"/>
      <c r="K55" s="111">
        <f t="shared" ca="1" si="8"/>
        <v>0</v>
      </c>
      <c r="L55" s="73"/>
      <c r="M55" s="74">
        <f t="shared" ca="1" si="9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0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11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6"/>
        <v>0</v>
      </c>
      <c r="F56" s="73"/>
      <c r="G56" s="74">
        <f t="shared" ca="1" si="7"/>
        <v>0</v>
      </c>
      <c r="H56" s="73"/>
      <c r="I56" s="74">
        <f t="shared" ca="1" si="1"/>
        <v>0</v>
      </c>
      <c r="J56" s="73"/>
      <c r="K56" s="111">
        <f t="shared" ca="1" si="8"/>
        <v>0</v>
      </c>
      <c r="L56" s="73"/>
      <c r="M56" s="74">
        <f t="shared" ca="1" si="9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0"/>
        <v>0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11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6"/>
        <v>0</v>
      </c>
      <c r="F57" s="73"/>
      <c r="G57" s="74">
        <f t="shared" ca="1" si="7"/>
        <v>0</v>
      </c>
      <c r="H57" s="73"/>
      <c r="I57" s="74">
        <f t="shared" ca="1" si="1"/>
        <v>0</v>
      </c>
      <c r="J57" s="73"/>
      <c r="K57" s="111">
        <f t="shared" ca="1" si="8"/>
        <v>0</v>
      </c>
      <c r="L57" s="73"/>
      <c r="M57" s="74">
        <f t="shared" ca="1" si="9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0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11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6"/>
        <v>0</v>
      </c>
      <c r="F58" s="73"/>
      <c r="G58" s="74">
        <f t="shared" ca="1" si="7"/>
        <v>0</v>
      </c>
      <c r="H58" s="73"/>
      <c r="I58" s="74">
        <f t="shared" ca="1" si="1"/>
        <v>0</v>
      </c>
      <c r="J58" s="73"/>
      <c r="K58" s="111">
        <f t="shared" ca="1" si="8"/>
        <v>0</v>
      </c>
      <c r="L58" s="73"/>
      <c r="M58" s="74">
        <f t="shared" ca="1" si="9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0"/>
        <v>0</v>
      </c>
      <c r="T58" s="73"/>
      <c r="U58" s="74">
        <v>0</v>
      </c>
      <c r="V58" s="73"/>
      <c r="W58" s="74">
        <f t="shared" ca="1" si="15"/>
        <v>0</v>
      </c>
      <c r="X58" s="73"/>
      <c r="Y58" s="74">
        <f t="shared" ca="1" si="5"/>
        <v>0</v>
      </c>
      <c r="Z58" s="82">
        <f t="shared" ca="1" si="11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6"/>
        <v>0</v>
      </c>
      <c r="F59" s="73"/>
      <c r="G59" s="74">
        <f t="shared" si="7"/>
        <v>0</v>
      </c>
      <c r="H59" s="73"/>
      <c r="I59" s="74">
        <f t="shared" si="1"/>
        <v>0</v>
      </c>
      <c r="J59" s="73"/>
      <c r="K59" s="111">
        <f t="shared" si="8"/>
        <v>0</v>
      </c>
      <c r="L59" s="73"/>
      <c r="M59" s="74">
        <f t="shared" si="9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0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11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6"/>
        <v>0</v>
      </c>
      <c r="F60" s="73"/>
      <c r="G60" s="74">
        <f t="shared" si="7"/>
        <v>0</v>
      </c>
      <c r="H60" s="73"/>
      <c r="I60" s="74">
        <f t="shared" si="1"/>
        <v>0</v>
      </c>
      <c r="J60" s="73"/>
      <c r="K60" s="111">
        <f t="shared" si="8"/>
        <v>0</v>
      </c>
      <c r="L60" s="73"/>
      <c r="M60" s="74">
        <f t="shared" si="9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0"/>
        <v>0</v>
      </c>
      <c r="T60" s="73"/>
      <c r="U60" s="74">
        <v>0</v>
      </c>
      <c r="V60" s="73"/>
      <c r="W60" s="74">
        <f t="shared" si="15"/>
        <v>0</v>
      </c>
      <c r="X60" s="73"/>
      <c r="Y60" s="74">
        <f t="shared" si="5"/>
        <v>0</v>
      </c>
      <c r="Z60" s="82">
        <f t="shared" si="11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6"/>
        <v>0</v>
      </c>
      <c r="F61" s="73"/>
      <c r="G61" s="74">
        <f t="shared" ca="1" si="7"/>
        <v>0</v>
      </c>
      <c r="H61" s="73"/>
      <c r="I61" s="74">
        <f t="shared" ca="1" si="1"/>
        <v>0</v>
      </c>
      <c r="J61" s="73"/>
      <c r="K61" s="111">
        <f t="shared" ca="1" si="8"/>
        <v>0</v>
      </c>
      <c r="L61" s="73"/>
      <c r="M61" s="74">
        <f t="shared" ca="1" si="9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0"/>
        <v>0</v>
      </c>
      <c r="T61" s="73"/>
      <c r="U61" s="74">
        <v>0</v>
      </c>
      <c r="V61" s="73"/>
      <c r="W61" s="74">
        <f t="shared" ca="1" si="15"/>
        <v>0</v>
      </c>
      <c r="X61" s="73"/>
      <c r="Y61" s="74">
        <f t="shared" ca="1" si="5"/>
        <v>0</v>
      </c>
      <c r="Z61" s="82">
        <f t="shared" ca="1" si="11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6"/>
        <v>6.75</v>
      </c>
      <c r="F62" s="73"/>
      <c r="G62" s="74">
        <f t="shared" si="7"/>
        <v>0</v>
      </c>
      <c r="H62" s="73">
        <v>1.5</v>
      </c>
      <c r="I62" s="74">
        <f t="shared" si="1"/>
        <v>150</v>
      </c>
      <c r="J62" s="73"/>
      <c r="K62" s="111">
        <f t="shared" si="8"/>
        <v>0</v>
      </c>
      <c r="L62" s="73">
        <v>0.5</v>
      </c>
      <c r="M62" s="74">
        <f t="shared" si="9"/>
        <v>50</v>
      </c>
      <c r="N62" s="73"/>
      <c r="O62" s="111">
        <f t="shared" si="2"/>
        <v>0</v>
      </c>
      <c r="P62" s="99">
        <v>4.75</v>
      </c>
      <c r="Q62" s="74">
        <f t="shared" si="2"/>
        <v>475</v>
      </c>
      <c r="R62" s="73"/>
      <c r="S62" s="111">
        <f t="shared" si="10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11"/>
        <v>675</v>
      </c>
      <c r="AA62" s="74"/>
      <c r="AB62" s="137">
        <f t="shared" si="12"/>
        <v>675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6"/>
        <v>0</v>
      </c>
      <c r="F63" s="73"/>
      <c r="G63" s="74">
        <f t="shared" si="7"/>
        <v>0</v>
      </c>
      <c r="H63" s="73"/>
      <c r="I63" s="74">
        <f t="shared" si="1"/>
        <v>0</v>
      </c>
      <c r="J63" s="73"/>
      <c r="K63" s="111">
        <f t="shared" si="8"/>
        <v>0</v>
      </c>
      <c r="L63" s="73"/>
      <c r="M63" s="74">
        <f t="shared" si="9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0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11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6"/>
        <v>0</v>
      </c>
      <c r="F64" s="73"/>
      <c r="G64" s="74">
        <f t="shared" si="7"/>
        <v>0</v>
      </c>
      <c r="H64" s="73"/>
      <c r="I64" s="74">
        <f t="shared" si="1"/>
        <v>0</v>
      </c>
      <c r="J64" s="73"/>
      <c r="K64" s="111">
        <f t="shared" si="8"/>
        <v>0</v>
      </c>
      <c r="L64" s="73"/>
      <c r="M64" s="74">
        <f t="shared" si="9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0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11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6"/>
        <v>0</v>
      </c>
      <c r="F65" s="73"/>
      <c r="G65" s="74">
        <f t="shared" si="7"/>
        <v>0</v>
      </c>
      <c r="H65" s="73"/>
      <c r="I65" s="74">
        <f t="shared" si="1"/>
        <v>0</v>
      </c>
      <c r="J65" s="73"/>
      <c r="K65" s="111">
        <f t="shared" si="8"/>
        <v>0</v>
      </c>
      <c r="L65" s="73"/>
      <c r="M65" s="74">
        <f t="shared" si="9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0"/>
        <v>0</v>
      </c>
      <c r="T65" s="73"/>
      <c r="U65" s="74">
        <v>0</v>
      </c>
      <c r="V65" s="73"/>
      <c r="W65" s="74">
        <f t="shared" si="15"/>
        <v>0</v>
      </c>
      <c r="X65" s="73"/>
      <c r="Y65" s="74">
        <f t="shared" si="5"/>
        <v>0</v>
      </c>
      <c r="Z65" s="82">
        <f t="shared" si="11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6"/>
        <v>0</v>
      </c>
      <c r="F66" s="73"/>
      <c r="G66" s="74">
        <f t="shared" ca="1" si="7"/>
        <v>0</v>
      </c>
      <c r="H66" s="73"/>
      <c r="I66" s="74">
        <f t="shared" ca="1" si="1"/>
        <v>0</v>
      </c>
      <c r="J66" s="73"/>
      <c r="K66" s="111">
        <f t="shared" ca="1" si="8"/>
        <v>0</v>
      </c>
      <c r="L66" s="73"/>
      <c r="M66" s="74">
        <f t="shared" ca="1" si="9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0"/>
        <v>0</v>
      </c>
      <c r="T66" s="73"/>
      <c r="U66" s="74">
        <v>0</v>
      </c>
      <c r="V66" s="73"/>
      <c r="W66" s="74">
        <f t="shared" ca="1" si="15"/>
        <v>0</v>
      </c>
      <c r="X66" s="73"/>
      <c r="Y66" s="74">
        <f t="shared" ca="1" si="5"/>
        <v>0</v>
      </c>
      <c r="Z66" s="82">
        <f t="shared" ca="1" si="11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6"/>
        <v>2.5</v>
      </c>
      <c r="F67" s="73"/>
      <c r="G67" s="74">
        <f t="shared" si="7"/>
        <v>0</v>
      </c>
      <c r="H67" s="73"/>
      <c r="I67" s="74">
        <f t="shared" si="1"/>
        <v>0</v>
      </c>
      <c r="J67" s="73"/>
      <c r="K67" s="111">
        <f t="shared" si="8"/>
        <v>0</v>
      </c>
      <c r="L67" s="73">
        <v>1</v>
      </c>
      <c r="M67" s="74">
        <f t="shared" si="9"/>
        <v>60</v>
      </c>
      <c r="N67" s="73"/>
      <c r="O67" s="111">
        <f t="shared" si="2"/>
        <v>0</v>
      </c>
      <c r="P67" s="99">
        <v>1.5</v>
      </c>
      <c r="Q67" s="74">
        <f t="shared" si="2"/>
        <v>90</v>
      </c>
      <c r="R67" s="73"/>
      <c r="S67" s="111">
        <f t="shared" si="10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11"/>
        <v>150</v>
      </c>
      <c r="AA67" s="74"/>
      <c r="AB67" s="137">
        <f t="shared" si="12"/>
        <v>150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6"/>
        <v>0</v>
      </c>
      <c r="F68" s="73"/>
      <c r="G68" s="74">
        <f t="shared" si="7"/>
        <v>0</v>
      </c>
      <c r="H68" s="73"/>
      <c r="I68" s="74">
        <f t="shared" si="1"/>
        <v>0</v>
      </c>
      <c r="J68" s="73"/>
      <c r="K68" s="111">
        <f t="shared" si="8"/>
        <v>0</v>
      </c>
      <c r="L68" s="73"/>
      <c r="M68" s="74">
        <f t="shared" si="9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0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11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6"/>
        <v>0</v>
      </c>
      <c r="F69" s="73"/>
      <c r="G69" s="74">
        <f t="shared" si="7"/>
        <v>0</v>
      </c>
      <c r="H69" s="73"/>
      <c r="I69" s="74">
        <f t="shared" si="1"/>
        <v>0</v>
      </c>
      <c r="J69" s="73"/>
      <c r="K69" s="111">
        <f t="shared" si="8"/>
        <v>0</v>
      </c>
      <c r="L69" s="73"/>
      <c r="M69" s="74">
        <f t="shared" si="9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0"/>
        <v>0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11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6"/>
        <v>19.5</v>
      </c>
      <c r="F70" s="73"/>
      <c r="G70" s="74">
        <f t="shared" si="7"/>
        <v>0</v>
      </c>
      <c r="H70" s="73"/>
      <c r="I70" s="74">
        <f t="shared" si="1"/>
        <v>0</v>
      </c>
      <c r="J70" s="73"/>
      <c r="K70" s="111">
        <f t="shared" si="8"/>
        <v>0</v>
      </c>
      <c r="L70" s="73"/>
      <c r="M70" s="74">
        <f t="shared" si="9"/>
        <v>0</v>
      </c>
      <c r="N70" s="73"/>
      <c r="O70" s="111">
        <f t="shared" si="2"/>
        <v>0</v>
      </c>
      <c r="P70" s="99">
        <v>19.5</v>
      </c>
      <c r="Q70" s="74">
        <f t="shared" si="2"/>
        <v>2301</v>
      </c>
      <c r="R70" s="73"/>
      <c r="S70" s="111">
        <f t="shared" si="10"/>
        <v>0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11"/>
        <v>2301</v>
      </c>
      <c r="AA70" s="74"/>
      <c r="AB70" s="145">
        <f t="shared" si="12"/>
        <v>2301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6"/>
        <v>0</v>
      </c>
      <c r="F71" s="73"/>
      <c r="G71" s="74">
        <f t="shared" si="7"/>
        <v>0</v>
      </c>
      <c r="H71" s="73"/>
      <c r="I71" s="74">
        <f t="shared" si="1"/>
        <v>0</v>
      </c>
      <c r="J71" s="73"/>
      <c r="K71" s="111">
        <f t="shared" si="8"/>
        <v>0</v>
      </c>
      <c r="L71" s="73"/>
      <c r="M71" s="74">
        <f t="shared" si="9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0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11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6"/>
        <v>5.25</v>
      </c>
      <c r="F72" s="73"/>
      <c r="G72" s="74">
        <f t="shared" si="7"/>
        <v>0</v>
      </c>
      <c r="H72" s="73">
        <v>5.25</v>
      </c>
      <c r="I72" s="74">
        <f t="shared" si="1"/>
        <v>619.5</v>
      </c>
      <c r="J72" s="73"/>
      <c r="K72" s="111">
        <f t="shared" si="8"/>
        <v>0</v>
      </c>
      <c r="L72" s="73"/>
      <c r="M72" s="74">
        <f t="shared" si="9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0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11"/>
        <v>619.5</v>
      </c>
      <c r="AA72" s="74"/>
      <c r="AB72" s="145">
        <f t="shared" si="12"/>
        <v>619.5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6"/>
        <v>0</v>
      </c>
      <c r="F73" s="73"/>
      <c r="G73" s="74">
        <f t="shared" si="7"/>
        <v>0</v>
      </c>
      <c r="H73" s="73"/>
      <c r="I73" s="74">
        <f t="shared" si="1"/>
        <v>0</v>
      </c>
      <c r="J73" s="73"/>
      <c r="K73" s="111">
        <f t="shared" si="8"/>
        <v>0</v>
      </c>
      <c r="L73" s="73"/>
      <c r="M73" s="74">
        <f t="shared" si="9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0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11"/>
        <v>0</v>
      </c>
      <c r="AA73" s="74"/>
      <c r="AB73" s="145">
        <f t="shared" si="12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6"/>
        <v>0</v>
      </c>
      <c r="F74" s="73"/>
      <c r="G74" s="74">
        <f t="shared" si="7"/>
        <v>0</v>
      </c>
      <c r="H74" s="73"/>
      <c r="I74" s="74">
        <f t="shared" si="1"/>
        <v>0</v>
      </c>
      <c r="J74" s="73"/>
      <c r="K74" s="111">
        <f t="shared" si="8"/>
        <v>0</v>
      </c>
      <c r="L74" s="73"/>
      <c r="M74" s="74">
        <f t="shared" si="9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0"/>
        <v>0</v>
      </c>
      <c r="T74" s="73"/>
      <c r="U74" s="74">
        <v>0</v>
      </c>
      <c r="V74" s="73"/>
      <c r="W74" s="74">
        <f t="shared" si="15"/>
        <v>0</v>
      </c>
      <c r="X74" s="73"/>
      <c r="Y74" s="74">
        <f t="shared" si="5"/>
        <v>0</v>
      </c>
      <c r="Z74" s="82">
        <f t="shared" si="11"/>
        <v>0</v>
      </c>
      <c r="AA74" s="74"/>
      <c r="AB74" s="145">
        <f t="shared" si="12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6"/>
        <v>0</v>
      </c>
      <c r="F75" s="73"/>
      <c r="G75" s="74">
        <f t="shared" ca="1" si="7"/>
        <v>0</v>
      </c>
      <c r="H75" s="73"/>
      <c r="I75" s="74">
        <f t="shared" ca="1" si="1"/>
        <v>0</v>
      </c>
      <c r="J75" s="73"/>
      <c r="K75" s="111">
        <f t="shared" ca="1" si="8"/>
        <v>0</v>
      </c>
      <c r="L75" s="73"/>
      <c r="M75" s="74">
        <f t="shared" ca="1" si="9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0"/>
        <v>0</v>
      </c>
      <c r="T75" s="73"/>
      <c r="U75" s="74">
        <v>0</v>
      </c>
      <c r="V75" s="73"/>
      <c r="W75" s="74">
        <f t="shared" ca="1" si="15"/>
        <v>0</v>
      </c>
      <c r="X75" s="73"/>
      <c r="Y75" s="74">
        <f t="shared" ca="1" si="5"/>
        <v>0</v>
      </c>
      <c r="Z75" s="82">
        <f t="shared" ca="1" si="11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290</v>
      </c>
      <c r="B76" s="14" t="s">
        <v>65</v>
      </c>
      <c r="C76" s="18" t="s">
        <v>6</v>
      </c>
      <c r="D76" s="19">
        <v>100</v>
      </c>
      <c r="E76" s="20">
        <f t="shared" si="6"/>
        <v>1.75</v>
      </c>
      <c r="F76" s="73"/>
      <c r="G76" s="74">
        <f t="shared" si="7"/>
        <v>0</v>
      </c>
      <c r="H76" s="73"/>
      <c r="I76" s="74">
        <f t="shared" si="1"/>
        <v>0</v>
      </c>
      <c r="J76" s="73"/>
      <c r="K76" s="111">
        <f t="shared" si="8"/>
        <v>0</v>
      </c>
      <c r="L76" s="73">
        <v>1.75</v>
      </c>
      <c r="M76" s="74">
        <f t="shared" si="9"/>
        <v>175</v>
      </c>
      <c r="N76" s="73"/>
      <c r="O76" s="111">
        <f t="shared" si="2"/>
        <v>0</v>
      </c>
      <c r="P76" s="73"/>
      <c r="Q76" s="74">
        <f t="shared" si="2"/>
        <v>0</v>
      </c>
      <c r="R76" s="73"/>
      <c r="S76" s="111">
        <f t="shared" si="10"/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si="5"/>
        <v>0</v>
      </c>
      <c r="Z76" s="82">
        <f t="shared" si="11"/>
        <v>175</v>
      </c>
      <c r="AA76" s="74"/>
      <c r="AB76" s="145">
        <f t="shared" si="12"/>
        <v>175</v>
      </c>
    </row>
    <row r="77" spans="1:29" ht="15" customHeight="1" x14ac:dyDescent="0.2">
      <c r="A77" s="90" t="s">
        <v>263</v>
      </c>
      <c r="B77" s="14" t="s">
        <v>65</v>
      </c>
      <c r="C77" s="18" t="s">
        <v>6</v>
      </c>
      <c r="D77" s="19">
        <v>100</v>
      </c>
      <c r="E77" s="20">
        <f t="shared" ref="E77:E78" si="16">SUM(H77+J77+L77+N77+P77+R77+T77+V77+X77)</f>
        <v>0</v>
      </c>
      <c r="F77" s="73"/>
      <c r="G77" s="74">
        <f t="shared" ref="G77:G78" si="17">IF(D77="",0,F77*F77)</f>
        <v>0</v>
      </c>
      <c r="H77" s="73"/>
      <c r="I77" s="74">
        <f t="shared" ref="I77:I78" si="18">IF(D77="",0,D77*H77)</f>
        <v>0</v>
      </c>
      <c r="J77" s="73"/>
      <c r="K77" s="111">
        <f t="shared" si="8"/>
        <v>0</v>
      </c>
      <c r="L77" s="73"/>
      <c r="M77" s="74">
        <f t="shared" si="9"/>
        <v>0</v>
      </c>
      <c r="N77" s="73"/>
      <c r="O77" s="111">
        <f t="shared" ref="O77:O78" si="19">IF($D77="",0,$D77*N77)</f>
        <v>0</v>
      </c>
      <c r="P77" s="73"/>
      <c r="Q77" s="74">
        <f t="shared" ref="Q77:Q78" si="20">IF($D77="",0,$D77*P77)</f>
        <v>0</v>
      </c>
      <c r="R77" s="73"/>
      <c r="S77" s="111">
        <f t="shared" si="10"/>
        <v>0</v>
      </c>
      <c r="T77" s="73"/>
      <c r="U77" s="74">
        <v>0</v>
      </c>
      <c r="V77" s="73"/>
      <c r="W77" s="74">
        <f t="shared" si="15"/>
        <v>0</v>
      </c>
      <c r="X77" s="73"/>
      <c r="Y77" s="74">
        <f t="shared" ref="Y77:Y78" si="21">IF(D77="",0,D77*X77)</f>
        <v>0</v>
      </c>
      <c r="Z77" s="82">
        <f t="shared" ref="Z77:Z78" si="22">IF(D77="",0,D77*E77)</f>
        <v>0</v>
      </c>
      <c r="AA77" s="74"/>
      <c r="AB77" s="145">
        <f t="shared" si="12"/>
        <v>0</v>
      </c>
      <c r="AC77" s="139"/>
    </row>
    <row r="78" spans="1:29" ht="15" customHeight="1" x14ac:dyDescent="0.2">
      <c r="A78" s="84"/>
      <c r="D78" s="19"/>
      <c r="E78" s="20">
        <f t="shared" si="16"/>
        <v>0</v>
      </c>
      <c r="F78" s="73"/>
      <c r="G78" s="74">
        <f t="shared" si="17"/>
        <v>0</v>
      </c>
      <c r="H78" s="73"/>
      <c r="I78" s="74">
        <f t="shared" si="18"/>
        <v>0</v>
      </c>
      <c r="J78" s="73"/>
      <c r="K78" s="111">
        <f t="shared" ref="K78" si="23">IF($D78="",0,$D78*J78)</f>
        <v>0</v>
      </c>
      <c r="L78" s="73"/>
      <c r="M78" s="74">
        <f t="shared" ref="M78" si="24">IF($D78="",0,$D78*L78)</f>
        <v>0</v>
      </c>
      <c r="N78" s="73"/>
      <c r="O78" s="111">
        <f t="shared" si="19"/>
        <v>0</v>
      </c>
      <c r="P78" s="73"/>
      <c r="Q78" s="74">
        <f t="shared" si="20"/>
        <v>0</v>
      </c>
      <c r="R78" s="73"/>
      <c r="S78" s="111">
        <f>IF($D78="",0,$D78*R78)</f>
        <v>0</v>
      </c>
      <c r="T78" s="73"/>
      <c r="U78" s="74">
        <f>IF(D78="",0,D78*T78)</f>
        <v>0</v>
      </c>
      <c r="V78" s="73"/>
      <c r="W78" s="74">
        <f t="shared" si="15"/>
        <v>0</v>
      </c>
      <c r="X78" s="73"/>
      <c r="Y78" s="74">
        <f t="shared" si="21"/>
        <v>0</v>
      </c>
      <c r="Z78" s="82">
        <f t="shared" si="22"/>
        <v>0</v>
      </c>
      <c r="AA78" s="74"/>
      <c r="AB78" s="145">
        <f t="shared" ref="AB78:AB82" si="25">SUM(Z78+AA78)</f>
        <v>0</v>
      </c>
      <c r="AC78" s="139"/>
    </row>
    <row r="79" spans="1:29" s="62" customFormat="1" ht="15" customHeight="1" x14ac:dyDescent="0.2">
      <c r="A79" s="85"/>
      <c r="C79" s="63" t="s">
        <v>154</v>
      </c>
      <c r="D79" s="57"/>
      <c r="E79" s="20">
        <f t="shared" ref="E79" si="26">SUM(H79+J79+L79+N79+P79+R79+T79+V79)</f>
        <v>98.5</v>
      </c>
      <c r="F79" s="142">
        <f>SUM(F13:F78)</f>
        <v>0</v>
      </c>
      <c r="G79" s="141"/>
      <c r="H79" s="75">
        <f>SUM(H13:H78)</f>
        <v>6.75</v>
      </c>
      <c r="I79" s="76"/>
      <c r="J79" s="92">
        <f>SUM(J12:J78)</f>
        <v>0</v>
      </c>
      <c r="K79" s="92"/>
      <c r="L79" s="75">
        <f>SUM(L13:L78)</f>
        <v>50.75</v>
      </c>
      <c r="M79" s="76"/>
      <c r="N79" s="92">
        <f>SUM(N12:N78)</f>
        <v>0</v>
      </c>
      <c r="O79" s="92"/>
      <c r="P79" s="75">
        <f>SUM(P13:P78)</f>
        <v>41</v>
      </c>
      <c r="Q79" s="76"/>
      <c r="R79" s="92">
        <f>SUM(R12:R78)</f>
        <v>0</v>
      </c>
      <c r="S79" s="92"/>
      <c r="T79" s="75">
        <f>SUM(T13:T78)</f>
        <v>0</v>
      </c>
      <c r="U79" s="76">
        <f ca="1">SUM(U13:U78)</f>
        <v>0</v>
      </c>
      <c r="V79" s="75">
        <f>SUM(V13:V78)</f>
        <v>0</v>
      </c>
      <c r="W79" s="76">
        <f ca="1">SUM(W13:W78)</f>
        <v>0</v>
      </c>
      <c r="X79" s="75">
        <f>SUM(X13:X78)</f>
        <v>28</v>
      </c>
      <c r="Y79" s="76"/>
      <c r="Z79" s="76"/>
      <c r="AA79" s="138"/>
      <c r="AB79" s="146">
        <f t="shared" si="25"/>
        <v>0</v>
      </c>
      <c r="AC79" s="140"/>
    </row>
    <row r="80" spans="1:29" ht="4.5" customHeight="1" x14ac:dyDescent="0.2">
      <c r="A80" s="86"/>
      <c r="B80" s="40"/>
      <c r="C80" s="68"/>
      <c r="D80" s="69"/>
      <c r="E80" s="69"/>
      <c r="F80" s="69"/>
      <c r="G80" s="69"/>
      <c r="H80" s="77"/>
      <c r="I80" s="78"/>
      <c r="J80" s="69"/>
      <c r="K80" s="69"/>
      <c r="L80" s="77"/>
      <c r="M80" s="78"/>
      <c r="N80" s="69"/>
      <c r="O80" s="69"/>
      <c r="P80" s="77"/>
      <c r="Q80" s="78"/>
      <c r="R80" s="69"/>
      <c r="S80" s="69"/>
      <c r="T80" s="77"/>
      <c r="U80" s="78"/>
      <c r="V80" s="77"/>
      <c r="W80" s="78"/>
      <c r="X80" s="77"/>
      <c r="Y80" s="78"/>
      <c r="Z80" s="69"/>
      <c r="AA80" s="69"/>
      <c r="AB80" s="78"/>
    </row>
    <row r="81" spans="1:28" ht="15" customHeight="1" x14ac:dyDescent="0.2">
      <c r="A81" s="65"/>
      <c r="B81" s="65"/>
      <c r="C81" s="66" t="s">
        <v>155</v>
      </c>
      <c r="D81" s="67"/>
      <c r="E81" s="19"/>
      <c r="F81" s="143"/>
      <c r="G81" s="144">
        <f ca="1">SUM(G13:G80)</f>
        <v>0</v>
      </c>
      <c r="H81" s="79"/>
      <c r="I81" s="80">
        <f ca="1">SUM(I13:I80)</f>
        <v>769.5</v>
      </c>
      <c r="J81" s="93"/>
      <c r="K81" s="93">
        <f ca="1">SUM(K12:K80)</f>
        <v>0</v>
      </c>
      <c r="L81" s="79"/>
      <c r="M81" s="80">
        <f ca="1">SUM(M13:M80)</f>
        <v>5235</v>
      </c>
      <c r="N81" s="93"/>
      <c r="O81" s="93">
        <f ca="1">SUM(O12:O80)</f>
        <v>0</v>
      </c>
      <c r="P81" s="79"/>
      <c r="Q81" s="80">
        <f ca="1">SUM(Q13:Q80)</f>
        <v>4491</v>
      </c>
      <c r="R81" s="93"/>
      <c r="S81" s="93">
        <f ca="1">SUM(S12:S80)</f>
        <v>0</v>
      </c>
      <c r="T81" s="79"/>
      <c r="U81" s="80">
        <f ca="1">SUM(U13:U80)</f>
        <v>0</v>
      </c>
      <c r="V81" s="79"/>
      <c r="W81" s="80">
        <f ca="1">SUM(W13:W80)</f>
        <v>0</v>
      </c>
      <c r="X81" s="79"/>
      <c r="Y81" s="80">
        <f ca="1">SUM(Y13:Y80)</f>
        <v>3432.5</v>
      </c>
      <c r="Z81" s="80">
        <f ca="1">SUM(G81+I81+K81+M81+O81+Q81+S81+U81+W81+Y81)</f>
        <v>13928</v>
      </c>
      <c r="AA81" s="177">
        <v>103</v>
      </c>
      <c r="AB81" s="147"/>
    </row>
    <row r="82" spans="1:28" x14ac:dyDescent="0.2">
      <c r="C82" s="41" t="s">
        <v>24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>
        <f ca="1">SUM(Z13:Z78)</f>
        <v>13928</v>
      </c>
      <c r="AA82" s="178">
        <f>SUBTOTAL(9,AA13:AA81)</f>
        <v>103</v>
      </c>
      <c r="AB82" s="179">
        <f t="shared" ca="1" si="25"/>
        <v>14031</v>
      </c>
    </row>
    <row r="83" spans="1:28" x14ac:dyDescent="0.2">
      <c r="C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spans="1:28" x14ac:dyDescent="0.2">
      <c r="A84" s="101"/>
      <c r="Z84" s="19"/>
    </row>
    <row r="93" spans="1:28" x14ac:dyDescent="0.2">
      <c r="Z93" s="21">
        <f>SUM(Z91-Z90)</f>
        <v>0</v>
      </c>
      <c r="AA93">
        <f>SUM(AA91-AA90)</f>
        <v>0</v>
      </c>
    </row>
  </sheetData>
  <autoFilter ref="A12:Z81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1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2"/>
  <sheetViews>
    <sheetView topLeftCell="A52" zoomScale="110" zoomScaleNormal="110" zoomScaleSheetLayoutView="110" workbookViewId="0">
      <pane xSplit="1" topLeftCell="N1" activePane="topRight" state="frozen"/>
      <selection pane="topRight" activeCell="A25" sqref="A25:XFD2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42430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SUM(H13+J13+L13+N13+P13+R13+T13+V13+X13)</f>
        <v>0</v>
      </c>
      <c r="F13" s="73"/>
      <c r="G13" s="74">
        <f ca="1">IF(D13="",D,F13*F13)</f>
        <v>0</v>
      </c>
      <c r="H13" s="73"/>
      <c r="I13" s="74">
        <f t="shared" ref="I13:I75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/>
      <c r="O13" s="111">
        <f t="shared" ref="O13:Q75" ca="1" si="2">IF($D13="",0,$D13*N13)</f>
        <v>0</v>
      </c>
      <c r="P13" s="99"/>
      <c r="Q13" s="74">
        <f t="shared" ca="1" si="2"/>
        <v>0</v>
      </c>
      <c r="R13" s="73"/>
      <c r="S13" s="111">
        <f ca="1">IF($D13="",0,$D13*R13)</f>
        <v>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5" ca="1" si="5">IF(D13="",0,D13*X13)</f>
        <v>0</v>
      </c>
      <c r="Z13" s="82">
        <f t="shared" ref="Z13:Z75" ca="1" si="6">IF(D13="",0,D13*E13)</f>
        <v>0</v>
      </c>
      <c r="AA13" s="74"/>
      <c r="AB13" s="136">
        <f ca="1">SUM(Z13+AA13)</f>
        <v>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7">SUM(H14+J14+L14+N14+P14+R14+T14+V14+X14)</f>
        <v>0</v>
      </c>
      <c r="F14" s="73"/>
      <c r="G14" s="74">
        <f>IF(B14="",D,F14*F14)</f>
        <v>0</v>
      </c>
      <c r="H14" s="73"/>
      <c r="I14" s="74">
        <f t="shared" ca="1" si="1"/>
        <v>0</v>
      </c>
      <c r="J14" s="73"/>
      <c r="K14" s="111">
        <f t="shared" ref="K14:K76" ca="1" si="8">IF($D14="",0,$D14*J14)</f>
        <v>0</v>
      </c>
      <c r="L14" s="73"/>
      <c r="M14" s="74">
        <f t="shared" ref="M14:M76" ca="1" si="9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0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6" ca="1" si="11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0</v>
      </c>
      <c r="F15" s="73"/>
      <c r="G15" s="74">
        <f>IF(B15="",D,F15*F15)</f>
        <v>0</v>
      </c>
      <c r="H15" s="73"/>
      <c r="I15" s="74">
        <f t="shared" ca="1" si="1"/>
        <v>0</v>
      </c>
      <c r="J15" s="73"/>
      <c r="K15" s="111">
        <f t="shared" ca="1" si="8"/>
        <v>0</v>
      </c>
      <c r="L15" s="73"/>
      <c r="M15" s="74">
        <f t="shared" ca="1" si="9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0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0</v>
      </c>
      <c r="AA15" s="74"/>
      <c r="AB15" s="137">
        <f t="shared" ca="1" si="11"/>
        <v>0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>IF(B16="",D,F16*F16)</f>
        <v>0</v>
      </c>
      <c r="H16" s="73"/>
      <c r="I16" s="74">
        <f t="shared" ca="1" si="1"/>
        <v>0</v>
      </c>
      <c r="J16" s="73"/>
      <c r="K16" s="111">
        <f t="shared" ca="1" si="8"/>
        <v>0</v>
      </c>
      <c r="L16" s="73"/>
      <c r="M16" s="74">
        <f t="shared" ca="1" si="9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0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1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>IF(B17="",D,F17*F17)</f>
        <v>0</v>
      </c>
      <c r="H17" s="73"/>
      <c r="I17" s="74">
        <f t="shared" si="1"/>
        <v>0</v>
      </c>
      <c r="J17" s="73"/>
      <c r="K17" s="111">
        <f t="shared" si="8"/>
        <v>0</v>
      </c>
      <c r="L17" s="73"/>
      <c r="M17" s="74">
        <f t="shared" si="9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0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1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4.5</v>
      </c>
      <c r="F18" s="73"/>
      <c r="G18" s="74">
        <f>IF(B18="",D,F18*F18)</f>
        <v>0</v>
      </c>
      <c r="H18" s="73"/>
      <c r="I18" s="74">
        <f t="shared" ca="1" si="1"/>
        <v>0</v>
      </c>
      <c r="J18" s="73"/>
      <c r="K18" s="111">
        <f t="shared" ca="1" si="8"/>
        <v>0</v>
      </c>
      <c r="L18" s="73"/>
      <c r="M18" s="74">
        <f t="shared" ca="1" si="9"/>
        <v>0</v>
      </c>
      <c r="N18" s="73">
        <v>4.5</v>
      </c>
      <c r="O18" s="111">
        <f t="shared" ca="1" si="2"/>
        <v>630</v>
      </c>
      <c r="P18" s="99"/>
      <c r="Q18" s="74">
        <f t="shared" ca="1" si="2"/>
        <v>0</v>
      </c>
      <c r="R18" s="73"/>
      <c r="S18" s="111">
        <f t="shared" ca="1" si="10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630</v>
      </c>
      <c r="AA18" s="74"/>
      <c r="AB18" s="137">
        <f t="shared" ca="1" si="11"/>
        <v>630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>IF(B19="",D,F19*F19)</f>
        <v>0</v>
      </c>
      <c r="H19" s="73"/>
      <c r="I19" s="74">
        <f t="shared" ca="1" si="1"/>
        <v>0</v>
      </c>
      <c r="J19" s="73"/>
      <c r="K19" s="111">
        <f t="shared" ca="1" si="8"/>
        <v>0</v>
      </c>
      <c r="L19" s="73"/>
      <c r="M19" s="74">
        <f t="shared" ca="1" si="9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0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1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>IF(B20="",D,F20*F20)</f>
        <v>0</v>
      </c>
      <c r="H20" s="73"/>
      <c r="I20" s="74">
        <f t="shared" ca="1" si="1"/>
        <v>0</v>
      </c>
      <c r="J20" s="73"/>
      <c r="K20" s="111">
        <f t="shared" ca="1" si="8"/>
        <v>0</v>
      </c>
      <c r="L20" s="73"/>
      <c r="M20" s="74">
        <f t="shared" ca="1" si="9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0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1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3.5</v>
      </c>
      <c r="F21" s="73"/>
      <c r="G21" s="74">
        <f>IF(B21="",D,F21*F21)</f>
        <v>0</v>
      </c>
      <c r="H21" s="73"/>
      <c r="I21" s="74">
        <f t="shared" ca="1" si="1"/>
        <v>0</v>
      </c>
      <c r="J21" s="73"/>
      <c r="K21" s="111">
        <f t="shared" ca="1" si="8"/>
        <v>0</v>
      </c>
      <c r="L21" s="73"/>
      <c r="M21" s="74">
        <f t="shared" ca="1" si="9"/>
        <v>0</v>
      </c>
      <c r="N21" s="73">
        <v>2.5</v>
      </c>
      <c r="O21" s="111">
        <f t="shared" ca="1" si="2"/>
        <v>250</v>
      </c>
      <c r="P21" s="99"/>
      <c r="Q21" s="74">
        <f t="shared" ca="1" si="2"/>
        <v>0</v>
      </c>
      <c r="R21" s="73">
        <v>1</v>
      </c>
      <c r="S21" s="111">
        <f t="shared" ca="1" si="10"/>
        <v>100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350</v>
      </c>
      <c r="AA21" s="74"/>
      <c r="AB21" s="137">
        <f t="shared" ca="1" si="11"/>
        <v>350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>IF(B22="",D,F22*F22)</f>
        <v>0</v>
      </c>
      <c r="H22" s="73"/>
      <c r="I22" s="74">
        <f t="shared" ca="1" si="1"/>
        <v>0</v>
      </c>
      <c r="J22" s="73"/>
      <c r="K22" s="111">
        <f t="shared" ca="1" si="8"/>
        <v>0</v>
      </c>
      <c r="L22" s="73"/>
      <c r="M22" s="74">
        <f t="shared" ca="1" si="9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0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0</v>
      </c>
      <c r="AA22" s="74"/>
      <c r="AB22" s="137">
        <f t="shared" ca="1" si="11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>IF(B23="",D,F23*F23)</f>
        <v>0</v>
      </c>
      <c r="H23" s="73"/>
      <c r="I23" s="74">
        <f t="shared" ca="1" si="1"/>
        <v>0</v>
      </c>
      <c r="J23" s="73"/>
      <c r="K23" s="111">
        <f t="shared" ca="1" si="8"/>
        <v>0</v>
      </c>
      <c r="L23" s="73"/>
      <c r="M23" s="74">
        <f t="shared" ca="1" si="9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0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0</v>
      </c>
      <c r="AA23" s="74"/>
      <c r="AB23" s="137">
        <f t="shared" ca="1" si="11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24.25</v>
      </c>
      <c r="F24" s="73"/>
      <c r="G24" s="74">
        <f>IF(B24="",D,F24*F24)</f>
        <v>0</v>
      </c>
      <c r="H24" s="73"/>
      <c r="I24" s="74">
        <f t="shared" ca="1" si="1"/>
        <v>0</v>
      </c>
      <c r="J24" s="73"/>
      <c r="K24" s="111">
        <f t="shared" ca="1" si="8"/>
        <v>0</v>
      </c>
      <c r="L24" s="73"/>
      <c r="M24" s="74">
        <f t="shared" ca="1" si="9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24.25</v>
      </c>
      <c r="S24" s="111">
        <f t="shared" ca="1" si="10"/>
        <v>3395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3395</v>
      </c>
      <c r="AA24" s="74"/>
      <c r="AB24" s="137">
        <f t="shared" ca="1" si="11"/>
        <v>3395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1</v>
      </c>
      <c r="F25" s="73"/>
      <c r="G25" s="74">
        <f>IF(B25="",D,F25*F25)</f>
        <v>0</v>
      </c>
      <c r="H25" s="73"/>
      <c r="I25" s="74">
        <f t="shared" ca="1" si="1"/>
        <v>0</v>
      </c>
      <c r="J25" s="73"/>
      <c r="K25" s="111">
        <f t="shared" ca="1" si="8"/>
        <v>0</v>
      </c>
      <c r="L25" s="73"/>
      <c r="M25" s="74">
        <f t="shared" ca="1" si="9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>
        <v>1</v>
      </c>
      <c r="S25" s="111">
        <f t="shared" ca="1" si="10"/>
        <v>118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118</v>
      </c>
      <c r="AA25" s="74"/>
      <c r="AB25" s="137">
        <f t="shared" ca="1" si="11"/>
        <v>118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>IF(B26="",D,F26*F26)</f>
        <v>0</v>
      </c>
      <c r="H26" s="73"/>
      <c r="I26" s="74">
        <f t="shared" ca="1" si="1"/>
        <v>0</v>
      </c>
      <c r="J26" s="73"/>
      <c r="K26" s="111">
        <f t="shared" ca="1" si="8"/>
        <v>0</v>
      </c>
      <c r="L26" s="73"/>
      <c r="M26" s="74">
        <f t="shared" ca="1" si="9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0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1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>IF(B27="",D,F27*F27)</f>
        <v>0</v>
      </c>
      <c r="H27" s="73"/>
      <c r="I27" s="74">
        <f t="shared" ca="1" si="1"/>
        <v>0</v>
      </c>
      <c r="J27" s="73"/>
      <c r="K27" s="111">
        <f t="shared" ca="1" si="8"/>
        <v>0</v>
      </c>
      <c r="L27" s="73"/>
      <c r="M27" s="74">
        <f t="shared" ca="1" si="9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0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1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>IF(B28="",D,F28*F28)</f>
        <v>0</v>
      </c>
      <c r="H28" s="73"/>
      <c r="I28" s="74">
        <f t="shared" ca="1" si="1"/>
        <v>0</v>
      </c>
      <c r="J28" s="73"/>
      <c r="K28" s="111">
        <f t="shared" ca="1" si="8"/>
        <v>0</v>
      </c>
      <c r="L28" s="73"/>
      <c r="M28" s="74">
        <f t="shared" ca="1" si="9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0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1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>IF(B29="",D,F29*F29)</f>
        <v>0</v>
      </c>
      <c r="H29" s="73"/>
      <c r="I29" s="74">
        <f t="shared" ca="1" si="1"/>
        <v>0</v>
      </c>
      <c r="J29" s="73"/>
      <c r="K29" s="111">
        <f t="shared" ca="1" si="8"/>
        <v>0</v>
      </c>
      <c r="L29" s="73"/>
      <c r="M29" s="74">
        <f t="shared" ca="1" si="9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0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1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0</v>
      </c>
      <c r="F30" s="73"/>
      <c r="G30" s="74">
        <f>IF(B30="",D,F30*F30)</f>
        <v>0</v>
      </c>
      <c r="H30" s="73"/>
      <c r="I30" s="74">
        <f t="shared" ca="1" si="1"/>
        <v>0</v>
      </c>
      <c r="J30" s="73"/>
      <c r="K30" s="111">
        <f t="shared" ca="1" si="8"/>
        <v>0</v>
      </c>
      <c r="L30" s="73"/>
      <c r="M30" s="74">
        <f t="shared" ca="1" si="9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0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0</v>
      </c>
      <c r="AA30" s="74"/>
      <c r="AB30" s="137">
        <f t="shared" ca="1" si="11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>IF(B31="",D,F31*F31)</f>
        <v>0</v>
      </c>
      <c r="H31" s="73"/>
      <c r="I31" s="74">
        <f t="shared" ca="1" si="1"/>
        <v>0</v>
      </c>
      <c r="J31" s="73"/>
      <c r="K31" s="111">
        <f t="shared" ca="1" si="8"/>
        <v>0</v>
      </c>
      <c r="L31" s="73"/>
      <c r="M31" s="74">
        <f t="shared" ca="1" si="9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0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1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0</v>
      </c>
      <c r="F32" s="73"/>
      <c r="G32" s="74">
        <f>IF(B32="",D,F32*F32)</f>
        <v>0</v>
      </c>
      <c r="H32" s="73"/>
      <c r="I32" s="74">
        <f t="shared" ca="1" si="1"/>
        <v>0</v>
      </c>
      <c r="J32" s="73"/>
      <c r="K32" s="111">
        <f t="shared" ca="1" si="8"/>
        <v>0</v>
      </c>
      <c r="L32" s="73"/>
      <c r="M32" s="74">
        <f t="shared" ca="1" si="9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0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6"/>
        <v>0</v>
      </c>
      <c r="AA32" s="74"/>
      <c r="AB32" s="137">
        <f t="shared" ca="1" si="11"/>
        <v>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>IF(B33="",D,F33*F33)</f>
        <v>0</v>
      </c>
      <c r="H33" s="73"/>
      <c r="I33" s="74">
        <f t="shared" ca="1" si="1"/>
        <v>0</v>
      </c>
      <c r="J33" s="73"/>
      <c r="K33" s="111">
        <f t="shared" ca="1" si="8"/>
        <v>0</v>
      </c>
      <c r="L33" s="73"/>
      <c r="M33" s="74">
        <f t="shared" ca="1" si="9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0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1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23.25</v>
      </c>
      <c r="F34" s="73"/>
      <c r="G34" s="74">
        <f>IF(B34="",D,F34*F34)</f>
        <v>0</v>
      </c>
      <c r="H34" s="73"/>
      <c r="I34" s="74">
        <f t="shared" si="1"/>
        <v>0</v>
      </c>
      <c r="J34" s="73"/>
      <c r="K34" s="111">
        <f t="shared" si="8"/>
        <v>0</v>
      </c>
      <c r="L34" s="73"/>
      <c r="M34" s="74">
        <f t="shared" si="9"/>
        <v>0</v>
      </c>
      <c r="N34" s="73">
        <v>23.25</v>
      </c>
      <c r="O34" s="111">
        <f t="shared" si="2"/>
        <v>2325</v>
      </c>
      <c r="P34" s="99"/>
      <c r="Q34" s="74">
        <f t="shared" si="2"/>
        <v>0</v>
      </c>
      <c r="R34" s="73"/>
      <c r="S34" s="111">
        <f t="shared" si="10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2325</v>
      </c>
      <c r="AA34" s="74"/>
      <c r="AB34" s="137">
        <f t="shared" si="11"/>
        <v>2325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>IF(B35="",D,F35*F35)</f>
        <v>0</v>
      </c>
      <c r="H35" s="73"/>
      <c r="I35" s="74">
        <f t="shared" ca="1" si="1"/>
        <v>0</v>
      </c>
      <c r="J35" s="73"/>
      <c r="K35" s="111">
        <f t="shared" ca="1" si="8"/>
        <v>0</v>
      </c>
      <c r="L35" s="73"/>
      <c r="M35" s="74">
        <f t="shared" ca="1" si="9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0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1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>IF(B36="",D,F36*F36)</f>
        <v>0</v>
      </c>
      <c r="H36" s="73"/>
      <c r="I36" s="74">
        <f t="shared" ca="1" si="1"/>
        <v>0</v>
      </c>
      <c r="J36" s="73"/>
      <c r="K36" s="111">
        <f t="shared" ca="1" si="8"/>
        <v>0</v>
      </c>
      <c r="L36" s="73"/>
      <c r="M36" s="74">
        <f t="shared" ca="1" si="9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0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1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>IF(B37="",D,F37*F37)</f>
        <v>0</v>
      </c>
      <c r="H37" s="73"/>
      <c r="I37" s="74">
        <f t="shared" ca="1" si="1"/>
        <v>0</v>
      </c>
      <c r="J37" s="73"/>
      <c r="K37" s="111">
        <f t="shared" ca="1" si="8"/>
        <v>0</v>
      </c>
      <c r="L37" s="73"/>
      <c r="M37" s="74">
        <f t="shared" ca="1" si="9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0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1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>IF(B38="",D,F38*F38)</f>
        <v>0</v>
      </c>
      <c r="H38" s="73"/>
      <c r="I38" s="74">
        <f t="shared" ca="1" si="1"/>
        <v>0</v>
      </c>
      <c r="J38" s="73"/>
      <c r="K38" s="111">
        <f t="shared" ca="1" si="8"/>
        <v>0</v>
      </c>
      <c r="L38" s="73"/>
      <c r="M38" s="74">
        <f t="shared" ca="1" si="9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0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0</v>
      </c>
      <c r="AA38" s="74"/>
      <c r="AB38" s="137">
        <f t="shared" ca="1" si="11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7"/>
        <v>1</v>
      </c>
      <c r="F39" s="73"/>
      <c r="G39" s="74">
        <f>IF(B39="",D,F39*F39)</f>
        <v>0</v>
      </c>
      <c r="H39" s="73"/>
      <c r="I39" s="74">
        <f t="shared" ca="1" si="1"/>
        <v>0</v>
      </c>
      <c r="J39" s="73"/>
      <c r="K39" s="111">
        <f t="shared" ca="1" si="8"/>
        <v>0</v>
      </c>
      <c r="L39" s="73"/>
      <c r="M39" s="74">
        <f t="shared" ca="1" si="9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0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>
        <v>1</v>
      </c>
      <c r="Y39" s="74">
        <f t="shared" ca="1" si="5"/>
        <v>140</v>
      </c>
      <c r="Z39" s="82">
        <f t="shared" ca="1" si="6"/>
        <v>140</v>
      </c>
      <c r="AA39" s="74"/>
      <c r="AB39" s="137">
        <f t="shared" ca="1" si="11"/>
        <v>140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7"/>
        <v>0</v>
      </c>
      <c r="F40" s="73"/>
      <c r="G40" s="74">
        <f>IF(B40="",D,F40*F40)</f>
        <v>0</v>
      </c>
      <c r="H40" s="73"/>
      <c r="I40" s="74">
        <f t="shared" ca="1" si="1"/>
        <v>0</v>
      </c>
      <c r="J40" s="73"/>
      <c r="K40" s="111">
        <f t="shared" ca="1" si="8"/>
        <v>0</v>
      </c>
      <c r="L40" s="73"/>
      <c r="M40" s="74">
        <f t="shared" ca="1" si="9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0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6"/>
        <v>0</v>
      </c>
      <c r="AA40" s="74"/>
      <c r="AB40" s="137">
        <f t="shared" ca="1" si="11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7"/>
        <v>0</v>
      </c>
      <c r="F41" s="73"/>
      <c r="G41" s="74">
        <f>IF(B41="",D,F41*F41)</f>
        <v>0</v>
      </c>
      <c r="H41" s="73"/>
      <c r="I41" s="74">
        <f t="shared" si="1"/>
        <v>0</v>
      </c>
      <c r="J41" s="73"/>
      <c r="K41" s="111">
        <f t="shared" si="8"/>
        <v>0</v>
      </c>
      <c r="L41" s="73"/>
      <c r="M41" s="74">
        <f t="shared" si="9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0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1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7"/>
        <v>0</v>
      </c>
      <c r="F42" s="73"/>
      <c r="G42" s="74">
        <f>IF(B42="",D,F42*F42)</f>
        <v>0</v>
      </c>
      <c r="H42" s="73"/>
      <c r="I42" s="74">
        <f t="shared" si="1"/>
        <v>0</v>
      </c>
      <c r="J42" s="73"/>
      <c r="K42" s="111">
        <f t="shared" si="8"/>
        <v>0</v>
      </c>
      <c r="L42" s="73"/>
      <c r="M42" s="74">
        <f t="shared" si="9"/>
        <v>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0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6"/>
        <v>0</v>
      </c>
      <c r="AA42" s="74"/>
      <c r="AB42" s="137">
        <f t="shared" si="11"/>
        <v>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7"/>
        <v>0</v>
      </c>
      <c r="F43" s="73"/>
      <c r="G43" s="74">
        <f>IF(B43="",D,F43*F43)</f>
        <v>0</v>
      </c>
      <c r="H43" s="73"/>
      <c r="I43" s="74">
        <f t="shared" ca="1" si="1"/>
        <v>0</v>
      </c>
      <c r="J43" s="73"/>
      <c r="K43" s="111">
        <f t="shared" ca="1" si="8"/>
        <v>0</v>
      </c>
      <c r="L43" s="73"/>
      <c r="M43" s="74">
        <f t="shared" ca="1" si="9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0"/>
        <v>0</v>
      </c>
      <c r="T43" s="73"/>
      <c r="U43" s="74">
        <f t="shared" ref="U43:U50" ca="1" si="12">IF(D43="",0,D43*T43)</f>
        <v>0</v>
      </c>
      <c r="V43" s="73"/>
      <c r="W43" s="74">
        <f t="shared" ref="W43:W50" ca="1" si="13">IF(D43="",0,D43*V43)</f>
        <v>0</v>
      </c>
      <c r="X43" s="73"/>
      <c r="Y43" s="74">
        <f t="shared" ca="1" si="5"/>
        <v>0</v>
      </c>
      <c r="Z43" s="82">
        <f t="shared" ca="1" si="6"/>
        <v>0</v>
      </c>
      <c r="AA43" s="74"/>
      <c r="AB43" s="137">
        <f t="shared" ca="1" si="11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7"/>
        <v>0.75</v>
      </c>
      <c r="F44" s="73"/>
      <c r="G44" s="74">
        <f>IF(B44="",D,F44*F44)</f>
        <v>0</v>
      </c>
      <c r="H44" s="73"/>
      <c r="I44" s="74">
        <f t="shared" si="1"/>
        <v>0</v>
      </c>
      <c r="J44" s="73"/>
      <c r="K44" s="111">
        <f t="shared" si="8"/>
        <v>0</v>
      </c>
      <c r="L44" s="73"/>
      <c r="M44" s="74">
        <f t="shared" si="9"/>
        <v>0</v>
      </c>
      <c r="N44" s="73"/>
      <c r="O44" s="111">
        <f t="shared" si="2"/>
        <v>0</v>
      </c>
      <c r="P44" s="99"/>
      <c r="Q44" s="74">
        <f t="shared" si="2"/>
        <v>0</v>
      </c>
      <c r="R44" s="73">
        <v>0.75</v>
      </c>
      <c r="S44" s="111">
        <f t="shared" si="10"/>
        <v>75</v>
      </c>
      <c r="T44" s="73"/>
      <c r="U44" s="74">
        <f t="shared" si="12"/>
        <v>0</v>
      </c>
      <c r="V44" s="73"/>
      <c r="W44" s="74">
        <f t="shared" si="13"/>
        <v>0</v>
      </c>
      <c r="X44" s="73"/>
      <c r="Y44" s="74">
        <f t="shared" si="5"/>
        <v>0</v>
      </c>
      <c r="Z44" s="82">
        <f t="shared" si="6"/>
        <v>75</v>
      </c>
      <c r="AA44" s="74"/>
      <c r="AB44" s="137">
        <f t="shared" si="11"/>
        <v>75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7"/>
        <v>0</v>
      </c>
      <c r="F45" s="73"/>
      <c r="G45" s="74">
        <f>IF(B45="",D,F45*F45)</f>
        <v>0</v>
      </c>
      <c r="H45" s="73"/>
      <c r="I45" s="74">
        <f t="shared" ca="1" si="1"/>
        <v>0</v>
      </c>
      <c r="J45" s="73"/>
      <c r="K45" s="111">
        <f t="shared" ca="1" si="8"/>
        <v>0</v>
      </c>
      <c r="L45" s="73"/>
      <c r="M45" s="74">
        <f t="shared" ca="1" si="9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0"/>
        <v>0</v>
      </c>
      <c r="T45" s="73"/>
      <c r="U45" s="74">
        <f t="shared" ca="1" si="12"/>
        <v>0</v>
      </c>
      <c r="V45" s="73"/>
      <c r="W45" s="74">
        <f t="shared" ca="1" si="13"/>
        <v>0</v>
      </c>
      <c r="X45" s="73"/>
      <c r="Y45" s="74">
        <f t="shared" ca="1" si="5"/>
        <v>0</v>
      </c>
      <c r="Z45" s="82">
        <f t="shared" ca="1" si="6"/>
        <v>0</v>
      </c>
      <c r="AA45" s="74"/>
      <c r="AB45" s="137">
        <f t="shared" ca="1" si="11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7"/>
        <v>0</v>
      </c>
      <c r="F46" s="73"/>
      <c r="G46" s="74">
        <f>IF(B46="",D,F46*F46)</f>
        <v>0</v>
      </c>
      <c r="H46" s="73"/>
      <c r="I46" s="74">
        <f t="shared" si="1"/>
        <v>0</v>
      </c>
      <c r="J46" s="73"/>
      <c r="K46" s="111">
        <f t="shared" si="8"/>
        <v>0</v>
      </c>
      <c r="L46" s="73"/>
      <c r="M46" s="74">
        <f t="shared" si="9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0"/>
        <v>0</v>
      </c>
      <c r="T46" s="73"/>
      <c r="U46" s="74">
        <f t="shared" si="12"/>
        <v>0</v>
      </c>
      <c r="V46" s="73"/>
      <c r="W46" s="74">
        <f t="shared" si="13"/>
        <v>0</v>
      </c>
      <c r="X46" s="73"/>
      <c r="Y46" s="74">
        <f t="shared" si="5"/>
        <v>0</v>
      </c>
      <c r="Z46" s="82">
        <f t="shared" si="6"/>
        <v>0</v>
      </c>
      <c r="AA46" s="74"/>
      <c r="AB46" s="137">
        <f t="shared" si="11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7"/>
        <v>0</v>
      </c>
      <c r="F47" s="73"/>
      <c r="G47" s="74">
        <f>IF(B47="",D,F47*F47)</f>
        <v>0</v>
      </c>
      <c r="H47" s="73"/>
      <c r="I47" s="74">
        <f t="shared" si="1"/>
        <v>0</v>
      </c>
      <c r="J47" s="73"/>
      <c r="K47" s="111">
        <f t="shared" si="8"/>
        <v>0</v>
      </c>
      <c r="L47" s="73"/>
      <c r="M47" s="74">
        <f t="shared" si="9"/>
        <v>0</v>
      </c>
      <c r="N47" s="73"/>
      <c r="O47" s="111">
        <f t="shared" si="2"/>
        <v>0</v>
      </c>
      <c r="P47" s="99"/>
      <c r="Q47" s="74">
        <f t="shared" si="2"/>
        <v>0</v>
      </c>
      <c r="R47" s="73"/>
      <c r="S47" s="111">
        <f t="shared" si="10"/>
        <v>0</v>
      </c>
      <c r="T47" s="73"/>
      <c r="U47" s="74">
        <f t="shared" si="12"/>
        <v>0</v>
      </c>
      <c r="V47" s="73"/>
      <c r="W47" s="74">
        <f t="shared" si="13"/>
        <v>0</v>
      </c>
      <c r="X47" s="73"/>
      <c r="Y47" s="74">
        <f t="shared" si="5"/>
        <v>0</v>
      </c>
      <c r="Z47" s="82">
        <f t="shared" si="6"/>
        <v>0</v>
      </c>
      <c r="AA47" s="74"/>
      <c r="AB47" s="137">
        <f t="shared" si="11"/>
        <v>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7"/>
        <v>4.5</v>
      </c>
      <c r="F48" s="73"/>
      <c r="G48" s="74">
        <f>IF(B48="",D,F48*F48)</f>
        <v>0</v>
      </c>
      <c r="H48" s="73"/>
      <c r="I48" s="74">
        <f t="shared" ca="1" si="1"/>
        <v>0</v>
      </c>
      <c r="J48" s="73"/>
      <c r="K48" s="111">
        <f t="shared" ca="1" si="8"/>
        <v>0</v>
      </c>
      <c r="L48" s="73"/>
      <c r="M48" s="74">
        <f t="shared" ca="1" si="9"/>
        <v>0</v>
      </c>
      <c r="N48" s="73">
        <v>4.5</v>
      </c>
      <c r="O48" s="111">
        <f t="shared" ca="1" si="2"/>
        <v>630</v>
      </c>
      <c r="P48" s="99"/>
      <c r="Q48" s="74">
        <f t="shared" ca="1" si="2"/>
        <v>0</v>
      </c>
      <c r="R48" s="73"/>
      <c r="S48" s="111">
        <f t="shared" ca="1" si="10"/>
        <v>0</v>
      </c>
      <c r="T48" s="73"/>
      <c r="U48" s="74">
        <f t="shared" ca="1" si="12"/>
        <v>0</v>
      </c>
      <c r="V48" s="73"/>
      <c r="W48" s="74">
        <f t="shared" ca="1" si="13"/>
        <v>0</v>
      </c>
      <c r="X48" s="73"/>
      <c r="Y48" s="74">
        <f t="shared" ca="1" si="5"/>
        <v>0</v>
      </c>
      <c r="Z48" s="82">
        <f t="shared" ca="1" si="6"/>
        <v>630</v>
      </c>
      <c r="AA48" s="74"/>
      <c r="AB48" s="137">
        <f t="shared" ca="1" si="11"/>
        <v>630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7"/>
        <v>0</v>
      </c>
      <c r="F49" s="73"/>
      <c r="G49" s="74">
        <f>IF(B49="",D,F49*F49)</f>
        <v>0</v>
      </c>
      <c r="H49" s="73"/>
      <c r="I49" s="74">
        <f t="shared" si="1"/>
        <v>0</v>
      </c>
      <c r="J49" s="73"/>
      <c r="K49" s="111">
        <f t="shared" si="8"/>
        <v>0</v>
      </c>
      <c r="L49" s="73"/>
      <c r="M49" s="74">
        <f t="shared" si="9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0"/>
        <v>0</v>
      </c>
      <c r="T49" s="73"/>
      <c r="U49" s="74">
        <f t="shared" si="12"/>
        <v>0</v>
      </c>
      <c r="V49" s="73"/>
      <c r="W49" s="74">
        <f t="shared" si="13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1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7"/>
        <v>0</v>
      </c>
      <c r="F50" s="73"/>
      <c r="G50" s="74">
        <f>IF(B50="",D,F50*F50)</f>
        <v>0</v>
      </c>
      <c r="H50" s="73"/>
      <c r="I50" s="74">
        <f t="shared" si="1"/>
        <v>0</v>
      </c>
      <c r="J50" s="73"/>
      <c r="K50" s="111">
        <f t="shared" si="8"/>
        <v>0</v>
      </c>
      <c r="L50" s="73"/>
      <c r="M50" s="74">
        <f t="shared" si="9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0"/>
        <v>0</v>
      </c>
      <c r="T50" s="73"/>
      <c r="U50" s="74">
        <f t="shared" si="12"/>
        <v>0</v>
      </c>
      <c r="V50" s="73"/>
      <c r="W50" s="74">
        <f t="shared" si="13"/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1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7"/>
        <v>0</v>
      </c>
      <c r="F51" s="73"/>
      <c r="G51" s="74">
        <f>IF(B51="",D,F51*F51)</f>
        <v>0</v>
      </c>
      <c r="H51" s="73"/>
      <c r="I51" s="74">
        <f t="shared" si="1"/>
        <v>0</v>
      </c>
      <c r="J51" s="73"/>
      <c r="K51" s="111">
        <f t="shared" si="8"/>
        <v>0</v>
      </c>
      <c r="L51" s="73"/>
      <c r="M51" s="74">
        <f t="shared" si="9"/>
        <v>0</v>
      </c>
      <c r="N51" s="73"/>
      <c r="O51" s="111">
        <f t="shared" si="2"/>
        <v>0</v>
      </c>
      <c r="P51" s="99"/>
      <c r="Q51" s="74">
        <f t="shared" si="2"/>
        <v>0</v>
      </c>
      <c r="R51" s="73"/>
      <c r="S51" s="111">
        <f t="shared" si="10"/>
        <v>0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6"/>
        <v>0</v>
      </c>
      <c r="AA51" s="74"/>
      <c r="AB51" s="137">
        <f t="shared" si="11"/>
        <v>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>IF(B52="",D,F52*F52)</f>
        <v>0</v>
      </c>
      <c r="H52" s="73"/>
      <c r="I52" s="74">
        <f t="shared" ca="1" si="1"/>
        <v>0</v>
      </c>
      <c r="J52" s="73"/>
      <c r="K52" s="111">
        <f t="shared" ca="1" si="8"/>
        <v>0</v>
      </c>
      <c r="L52" s="73"/>
      <c r="M52" s="74">
        <f t="shared" ca="1" si="9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0"/>
        <v>0</v>
      </c>
      <c r="T52" s="73"/>
      <c r="U52" s="74">
        <v>0</v>
      </c>
      <c r="V52" s="73"/>
      <c r="W52" s="74">
        <f t="shared" ref="W52:W77" ca="1" si="14">IF(D52="",0,D52*V52)</f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1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7"/>
        <v>0</v>
      </c>
      <c r="F53" s="73"/>
      <c r="G53" s="74">
        <f>IF(B53="",D,F53*F53)</f>
        <v>0</v>
      </c>
      <c r="H53" s="73"/>
      <c r="I53" s="74">
        <f t="shared" ca="1" si="1"/>
        <v>0</v>
      </c>
      <c r="J53" s="73"/>
      <c r="K53" s="111">
        <f t="shared" ca="1" si="8"/>
        <v>0</v>
      </c>
      <c r="L53" s="73"/>
      <c r="M53" s="74">
        <f t="shared" ca="1" si="9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0"/>
        <v>0</v>
      </c>
      <c r="T53" s="73"/>
      <c r="U53" s="74">
        <v>0</v>
      </c>
      <c r="V53" s="73"/>
      <c r="W53" s="74">
        <f t="shared" ca="1" si="14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1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>IF(B54="",D,F54*F54)</f>
        <v>0</v>
      </c>
      <c r="H54" s="73"/>
      <c r="I54" s="74">
        <f t="shared" ca="1" si="1"/>
        <v>0</v>
      </c>
      <c r="J54" s="73"/>
      <c r="K54" s="111">
        <f t="shared" ca="1" si="8"/>
        <v>0</v>
      </c>
      <c r="L54" s="73"/>
      <c r="M54" s="74">
        <f t="shared" ca="1" si="9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0"/>
        <v>0</v>
      </c>
      <c r="T54" s="73"/>
      <c r="U54" s="74">
        <v>0</v>
      </c>
      <c r="V54" s="73"/>
      <c r="W54" s="74">
        <f t="shared" ca="1" si="14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1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7"/>
        <v>0</v>
      </c>
      <c r="F55" s="73"/>
      <c r="G55" s="74">
        <f>IF(B55="",D,F55*F55)</f>
        <v>0</v>
      </c>
      <c r="H55" s="73"/>
      <c r="I55" s="74">
        <f t="shared" ca="1" si="1"/>
        <v>0</v>
      </c>
      <c r="J55" s="73"/>
      <c r="K55" s="111">
        <f t="shared" ca="1" si="8"/>
        <v>0</v>
      </c>
      <c r="L55" s="73"/>
      <c r="M55" s="74">
        <f t="shared" ca="1" si="9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0"/>
        <v>0</v>
      </c>
      <c r="T55" s="73"/>
      <c r="U55" s="74">
        <v>0</v>
      </c>
      <c r="V55" s="73"/>
      <c r="W55" s="74">
        <f t="shared" ca="1" si="14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1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7"/>
        <v>0</v>
      </c>
      <c r="F56" s="73"/>
      <c r="G56" s="74">
        <f>IF(B56="",D,F56*F56)</f>
        <v>0</v>
      </c>
      <c r="H56" s="73"/>
      <c r="I56" s="74">
        <f t="shared" ca="1" si="1"/>
        <v>0</v>
      </c>
      <c r="J56" s="73"/>
      <c r="K56" s="111">
        <f t="shared" ca="1" si="8"/>
        <v>0</v>
      </c>
      <c r="L56" s="73"/>
      <c r="M56" s="74">
        <f t="shared" ca="1" si="9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0"/>
        <v>0</v>
      </c>
      <c r="T56" s="73"/>
      <c r="U56" s="74">
        <v>0</v>
      </c>
      <c r="V56" s="73"/>
      <c r="W56" s="74">
        <f t="shared" ca="1" si="14"/>
        <v>0</v>
      </c>
      <c r="X56" s="73"/>
      <c r="Y56" s="74">
        <f t="shared" ca="1" si="5"/>
        <v>0</v>
      </c>
      <c r="Z56" s="82">
        <f t="shared" ca="1" si="6"/>
        <v>0</v>
      </c>
      <c r="AA56" s="74"/>
      <c r="AB56" s="137">
        <f t="shared" ca="1" si="11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>IF(B57="",D,F57*F57)</f>
        <v>0</v>
      </c>
      <c r="H57" s="73"/>
      <c r="I57" s="74">
        <f t="shared" ca="1" si="1"/>
        <v>0</v>
      </c>
      <c r="J57" s="73"/>
      <c r="K57" s="111">
        <f t="shared" ca="1" si="8"/>
        <v>0</v>
      </c>
      <c r="L57" s="73"/>
      <c r="M57" s="74">
        <f t="shared" ca="1" si="9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0"/>
        <v>0</v>
      </c>
      <c r="T57" s="73"/>
      <c r="U57" s="74">
        <v>0</v>
      </c>
      <c r="V57" s="73"/>
      <c r="W57" s="74">
        <f t="shared" ca="1" si="14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1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7"/>
        <v>0</v>
      </c>
      <c r="F58" s="73"/>
      <c r="G58" s="74">
        <f>IF(B58="",D,F58*F58)</f>
        <v>0</v>
      </c>
      <c r="H58" s="73"/>
      <c r="I58" s="74">
        <f t="shared" ca="1" si="1"/>
        <v>0</v>
      </c>
      <c r="J58" s="73"/>
      <c r="K58" s="111">
        <f t="shared" ca="1" si="8"/>
        <v>0</v>
      </c>
      <c r="L58" s="73"/>
      <c r="M58" s="74">
        <f t="shared" ca="1" si="9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0"/>
        <v>0</v>
      </c>
      <c r="T58" s="73"/>
      <c r="U58" s="74">
        <v>0</v>
      </c>
      <c r="V58" s="73"/>
      <c r="W58" s="74">
        <f t="shared" ca="1" si="14"/>
        <v>0</v>
      </c>
      <c r="X58" s="73"/>
      <c r="Y58" s="74">
        <f t="shared" ca="1" si="5"/>
        <v>0</v>
      </c>
      <c r="Z58" s="82">
        <f t="shared" ca="1" si="6"/>
        <v>0</v>
      </c>
      <c r="AA58" s="74"/>
      <c r="AB58" s="137">
        <f t="shared" ca="1" si="11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7"/>
        <v>0</v>
      </c>
      <c r="F59" s="73"/>
      <c r="G59" s="74">
        <f>IF(B59="",D,F59*F59)</f>
        <v>0</v>
      </c>
      <c r="H59" s="73"/>
      <c r="I59" s="74">
        <f t="shared" si="1"/>
        <v>0</v>
      </c>
      <c r="J59" s="73"/>
      <c r="K59" s="111">
        <f t="shared" si="8"/>
        <v>0</v>
      </c>
      <c r="L59" s="73"/>
      <c r="M59" s="74">
        <f t="shared" si="9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0"/>
        <v>0</v>
      </c>
      <c r="T59" s="73"/>
      <c r="U59" s="74">
        <v>0</v>
      </c>
      <c r="V59" s="73"/>
      <c r="W59" s="74">
        <f t="shared" si="14"/>
        <v>0</v>
      </c>
      <c r="X59" s="73"/>
      <c r="Y59" s="74">
        <f t="shared" si="5"/>
        <v>0</v>
      </c>
      <c r="Z59" s="82">
        <f t="shared" si="6"/>
        <v>0</v>
      </c>
      <c r="AA59" s="74"/>
      <c r="AB59" s="137">
        <f t="shared" si="11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7"/>
        <v>0</v>
      </c>
      <c r="F60" s="73"/>
      <c r="G60" s="74">
        <f>IF(B60="",D,F60*F60)</f>
        <v>0</v>
      </c>
      <c r="H60" s="73"/>
      <c r="I60" s="74">
        <f t="shared" si="1"/>
        <v>0</v>
      </c>
      <c r="J60" s="73"/>
      <c r="K60" s="111">
        <f t="shared" si="8"/>
        <v>0</v>
      </c>
      <c r="L60" s="73"/>
      <c r="M60" s="74">
        <f t="shared" si="9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0"/>
        <v>0</v>
      </c>
      <c r="T60" s="73"/>
      <c r="U60" s="74">
        <v>0</v>
      </c>
      <c r="V60" s="73"/>
      <c r="W60" s="74">
        <f t="shared" si="14"/>
        <v>0</v>
      </c>
      <c r="X60" s="73"/>
      <c r="Y60" s="74">
        <f t="shared" si="5"/>
        <v>0</v>
      </c>
      <c r="Z60" s="82">
        <f t="shared" si="6"/>
        <v>0</v>
      </c>
      <c r="AA60" s="74"/>
      <c r="AB60" s="137">
        <f t="shared" si="11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7"/>
        <v>0</v>
      </c>
      <c r="F61" s="73"/>
      <c r="G61" s="74">
        <f>IF(B61="",D,F61*F61)</f>
        <v>0</v>
      </c>
      <c r="H61" s="73"/>
      <c r="I61" s="74">
        <f t="shared" ca="1" si="1"/>
        <v>0</v>
      </c>
      <c r="J61" s="73"/>
      <c r="K61" s="111">
        <f t="shared" ca="1" si="8"/>
        <v>0</v>
      </c>
      <c r="L61" s="73"/>
      <c r="M61" s="74">
        <f t="shared" ca="1" si="9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0"/>
        <v>0</v>
      </c>
      <c r="T61" s="73"/>
      <c r="U61" s="74">
        <v>0</v>
      </c>
      <c r="V61" s="73"/>
      <c r="W61" s="74">
        <f t="shared" ca="1" si="14"/>
        <v>0</v>
      </c>
      <c r="X61" s="73"/>
      <c r="Y61" s="74">
        <f t="shared" ca="1" si="5"/>
        <v>0</v>
      </c>
      <c r="Z61" s="82">
        <f t="shared" ca="1" si="6"/>
        <v>0</v>
      </c>
      <c r="AA61" s="74"/>
      <c r="AB61" s="137">
        <f t="shared" ca="1" si="11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7"/>
        <v>1.75</v>
      </c>
      <c r="F62" s="73"/>
      <c r="G62" s="74">
        <f>IF(B62="",D,F62*F62)</f>
        <v>0</v>
      </c>
      <c r="H62" s="73"/>
      <c r="I62" s="74">
        <f t="shared" si="1"/>
        <v>0</v>
      </c>
      <c r="J62" s="73">
        <v>1.75</v>
      </c>
      <c r="K62" s="111">
        <f t="shared" si="8"/>
        <v>175</v>
      </c>
      <c r="L62" s="73"/>
      <c r="M62" s="74">
        <f t="shared" si="9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0"/>
        <v>0</v>
      </c>
      <c r="T62" s="73"/>
      <c r="U62" s="74">
        <v>0</v>
      </c>
      <c r="V62" s="73"/>
      <c r="W62" s="74">
        <f t="shared" si="14"/>
        <v>0</v>
      </c>
      <c r="X62" s="73"/>
      <c r="Y62" s="74">
        <f t="shared" si="5"/>
        <v>0</v>
      </c>
      <c r="Z62" s="82">
        <f t="shared" si="6"/>
        <v>175</v>
      </c>
      <c r="AA62" s="74"/>
      <c r="AB62" s="137">
        <f t="shared" si="11"/>
        <v>175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7"/>
        <v>0</v>
      </c>
      <c r="F63" s="73"/>
      <c r="G63" s="74">
        <f>IF(B63="",D,F63*F63)</f>
        <v>0</v>
      </c>
      <c r="H63" s="73"/>
      <c r="I63" s="74">
        <f t="shared" si="1"/>
        <v>0</v>
      </c>
      <c r="J63" s="73"/>
      <c r="K63" s="111">
        <f t="shared" si="8"/>
        <v>0</v>
      </c>
      <c r="L63" s="73"/>
      <c r="M63" s="74">
        <f t="shared" si="9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0"/>
        <v>0</v>
      </c>
      <c r="T63" s="73"/>
      <c r="U63" s="74">
        <v>0</v>
      </c>
      <c r="V63" s="73"/>
      <c r="W63" s="74">
        <f t="shared" si="14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1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7"/>
        <v>0</v>
      </c>
      <c r="F64" s="73"/>
      <c r="G64" s="74">
        <f>IF(B64="",D,F64*F64)</f>
        <v>0</v>
      </c>
      <c r="H64" s="73"/>
      <c r="I64" s="74">
        <f t="shared" si="1"/>
        <v>0</v>
      </c>
      <c r="J64" s="73"/>
      <c r="K64" s="111">
        <f t="shared" si="8"/>
        <v>0</v>
      </c>
      <c r="L64" s="73"/>
      <c r="M64" s="74">
        <f t="shared" si="9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0"/>
        <v>0</v>
      </c>
      <c r="T64" s="73"/>
      <c r="U64" s="74">
        <v>0</v>
      </c>
      <c r="V64" s="73"/>
      <c r="W64" s="74">
        <f t="shared" si="14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1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7"/>
        <v>0</v>
      </c>
      <c r="F65" s="73"/>
      <c r="G65" s="74">
        <f>IF(B65="",D,F65*F65)</f>
        <v>0</v>
      </c>
      <c r="H65" s="73"/>
      <c r="I65" s="74">
        <f t="shared" si="1"/>
        <v>0</v>
      </c>
      <c r="J65" s="73"/>
      <c r="K65" s="111">
        <f t="shared" si="8"/>
        <v>0</v>
      </c>
      <c r="L65" s="73"/>
      <c r="M65" s="74">
        <f t="shared" si="9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0"/>
        <v>0</v>
      </c>
      <c r="T65" s="73"/>
      <c r="U65" s="74">
        <v>0</v>
      </c>
      <c r="V65" s="73"/>
      <c r="W65" s="74">
        <f t="shared" si="14"/>
        <v>0</v>
      </c>
      <c r="X65" s="73"/>
      <c r="Y65" s="74">
        <f t="shared" si="5"/>
        <v>0</v>
      </c>
      <c r="Z65" s="82">
        <f t="shared" si="6"/>
        <v>0</v>
      </c>
      <c r="AA65" s="74"/>
      <c r="AB65" s="137">
        <f t="shared" si="11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7"/>
        <v>0</v>
      </c>
      <c r="F66" s="73"/>
      <c r="G66" s="74">
        <f>IF(B66="",D,F66*F66)</f>
        <v>0</v>
      </c>
      <c r="H66" s="73"/>
      <c r="I66" s="74">
        <f t="shared" ca="1" si="1"/>
        <v>0</v>
      </c>
      <c r="J66" s="73"/>
      <c r="K66" s="111">
        <f t="shared" ca="1" si="8"/>
        <v>0</v>
      </c>
      <c r="L66" s="73"/>
      <c r="M66" s="74">
        <f t="shared" ca="1" si="9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0"/>
        <v>0</v>
      </c>
      <c r="T66" s="73"/>
      <c r="U66" s="74">
        <v>0</v>
      </c>
      <c r="V66" s="73"/>
      <c r="W66" s="74">
        <f t="shared" ca="1" si="14"/>
        <v>0</v>
      </c>
      <c r="X66" s="73"/>
      <c r="Y66" s="74">
        <f t="shared" ca="1" si="5"/>
        <v>0</v>
      </c>
      <c r="Z66" s="82">
        <f t="shared" ca="1" si="6"/>
        <v>0</v>
      </c>
      <c r="AA66" s="74"/>
      <c r="AB66" s="137">
        <f t="shared" ca="1" si="11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7"/>
        <v>0</v>
      </c>
      <c r="F67" s="73"/>
      <c r="G67" s="74">
        <f>IF(B67="",D,F67*F67)</f>
        <v>0</v>
      </c>
      <c r="H67" s="73"/>
      <c r="I67" s="74">
        <f t="shared" si="1"/>
        <v>0</v>
      </c>
      <c r="J67" s="73"/>
      <c r="K67" s="111">
        <f t="shared" si="8"/>
        <v>0</v>
      </c>
      <c r="L67" s="73"/>
      <c r="M67" s="74">
        <f t="shared" si="9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0"/>
        <v>0</v>
      </c>
      <c r="T67" s="73"/>
      <c r="U67" s="74">
        <v>0</v>
      </c>
      <c r="V67" s="73"/>
      <c r="W67" s="74">
        <f t="shared" si="14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1"/>
        <v>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7"/>
        <v>0</v>
      </c>
      <c r="F68" s="73"/>
      <c r="G68" s="74">
        <f>IF(B68="",D,F68*F68)</f>
        <v>0</v>
      </c>
      <c r="H68" s="73"/>
      <c r="I68" s="74">
        <f t="shared" si="1"/>
        <v>0</v>
      </c>
      <c r="J68" s="73"/>
      <c r="K68" s="111">
        <f t="shared" si="8"/>
        <v>0</v>
      </c>
      <c r="L68" s="73"/>
      <c r="M68" s="74">
        <f t="shared" si="9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0"/>
        <v>0</v>
      </c>
      <c r="T68" s="73"/>
      <c r="U68" s="74">
        <v>0</v>
      </c>
      <c r="V68" s="73"/>
      <c r="W68" s="74">
        <f t="shared" si="14"/>
        <v>0</v>
      </c>
      <c r="X68" s="73"/>
      <c r="Y68" s="74">
        <f t="shared" si="5"/>
        <v>0</v>
      </c>
      <c r="Z68" s="82">
        <f t="shared" si="6"/>
        <v>0</v>
      </c>
      <c r="AA68" s="74"/>
      <c r="AB68" s="137">
        <f t="shared" si="11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7"/>
        <v>0</v>
      </c>
      <c r="F69" s="73"/>
      <c r="G69" s="74">
        <f>IF(B69="",D,F69*F69)</f>
        <v>0</v>
      </c>
      <c r="H69" s="73"/>
      <c r="I69" s="74">
        <f t="shared" si="1"/>
        <v>0</v>
      </c>
      <c r="J69" s="73"/>
      <c r="K69" s="111">
        <f t="shared" si="8"/>
        <v>0</v>
      </c>
      <c r="L69" s="73"/>
      <c r="M69" s="74">
        <f t="shared" si="9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0"/>
        <v>0</v>
      </c>
      <c r="T69" s="73"/>
      <c r="U69" s="74">
        <v>0</v>
      </c>
      <c r="V69" s="73"/>
      <c r="W69" s="74">
        <f t="shared" si="14"/>
        <v>0</v>
      </c>
      <c r="X69" s="73"/>
      <c r="Y69" s="74">
        <f t="shared" si="5"/>
        <v>0</v>
      </c>
      <c r="Z69" s="82">
        <f t="shared" si="6"/>
        <v>0</v>
      </c>
      <c r="AA69" s="74"/>
      <c r="AB69" s="145">
        <f t="shared" si="11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7"/>
        <v>20.25</v>
      </c>
      <c r="F70" s="73"/>
      <c r="G70" s="74">
        <f>IF(B70="",D,F70*F70)</f>
        <v>0</v>
      </c>
      <c r="H70" s="73"/>
      <c r="I70" s="74">
        <f t="shared" si="1"/>
        <v>0</v>
      </c>
      <c r="J70" s="73"/>
      <c r="K70" s="111">
        <f t="shared" si="8"/>
        <v>0</v>
      </c>
      <c r="L70" s="73"/>
      <c r="M70" s="74">
        <f t="shared" si="9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20.25</v>
      </c>
      <c r="S70" s="111">
        <f t="shared" si="10"/>
        <v>2389.5</v>
      </c>
      <c r="T70" s="73"/>
      <c r="U70" s="74">
        <v>0</v>
      </c>
      <c r="V70" s="73"/>
      <c r="W70" s="74">
        <f t="shared" si="14"/>
        <v>0</v>
      </c>
      <c r="X70" s="73"/>
      <c r="Y70" s="74">
        <f t="shared" si="5"/>
        <v>0</v>
      </c>
      <c r="Z70" s="82">
        <f t="shared" si="6"/>
        <v>2389.5</v>
      </c>
      <c r="AA70" s="74"/>
      <c r="AB70" s="145">
        <f t="shared" si="11"/>
        <v>2389.5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>IF(B71="",D,F71*F71)</f>
        <v>0</v>
      </c>
      <c r="H71" s="73"/>
      <c r="I71" s="74">
        <f t="shared" si="1"/>
        <v>0</v>
      </c>
      <c r="J71" s="73"/>
      <c r="K71" s="111">
        <f t="shared" si="8"/>
        <v>0</v>
      </c>
      <c r="L71" s="73"/>
      <c r="M71" s="74">
        <f t="shared" si="9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0"/>
        <v>0</v>
      </c>
      <c r="T71" s="73"/>
      <c r="U71" s="74">
        <v>0</v>
      </c>
      <c r="V71" s="73"/>
      <c r="W71" s="74">
        <f t="shared" si="14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1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7"/>
        <v>0</v>
      </c>
      <c r="F72" s="73"/>
      <c r="G72" s="74">
        <f>IF(B72="",D,F72*F72)</f>
        <v>0</v>
      </c>
      <c r="H72" s="73"/>
      <c r="I72" s="74">
        <f t="shared" si="1"/>
        <v>0</v>
      </c>
      <c r="J72" s="73"/>
      <c r="K72" s="111">
        <f t="shared" si="8"/>
        <v>0</v>
      </c>
      <c r="L72" s="73"/>
      <c r="M72" s="74">
        <f t="shared" si="9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0"/>
        <v>0</v>
      </c>
      <c r="T72" s="73"/>
      <c r="U72" s="74">
        <v>0</v>
      </c>
      <c r="V72" s="73"/>
      <c r="W72" s="74">
        <f t="shared" si="14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1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>IF(B73="",D,F73*F73)</f>
        <v>0</v>
      </c>
      <c r="H73" s="73"/>
      <c r="I73" s="74">
        <f t="shared" si="1"/>
        <v>0</v>
      </c>
      <c r="J73" s="73"/>
      <c r="K73" s="111">
        <f t="shared" si="8"/>
        <v>0</v>
      </c>
      <c r="L73" s="73"/>
      <c r="M73" s="74">
        <f t="shared" si="9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0"/>
        <v>0</v>
      </c>
      <c r="T73" s="73"/>
      <c r="U73" s="74">
        <v>0</v>
      </c>
      <c r="V73" s="73"/>
      <c r="W73" s="74">
        <f t="shared" si="14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1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7"/>
        <v>0</v>
      </c>
      <c r="F74" s="73"/>
      <c r="G74" s="74">
        <f>IF(B74="",D,F74*F74)</f>
        <v>0</v>
      </c>
      <c r="H74" s="73"/>
      <c r="I74" s="74">
        <f t="shared" si="1"/>
        <v>0</v>
      </c>
      <c r="J74" s="73"/>
      <c r="K74" s="111">
        <f t="shared" si="8"/>
        <v>0</v>
      </c>
      <c r="L74" s="73"/>
      <c r="M74" s="74">
        <f t="shared" si="9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0"/>
        <v>0</v>
      </c>
      <c r="T74" s="73"/>
      <c r="U74" s="74">
        <v>0</v>
      </c>
      <c r="V74" s="73"/>
      <c r="W74" s="74">
        <f t="shared" si="14"/>
        <v>0</v>
      </c>
      <c r="X74" s="73"/>
      <c r="Y74" s="74">
        <f t="shared" si="5"/>
        <v>0</v>
      </c>
      <c r="Z74" s="82">
        <f t="shared" si="6"/>
        <v>0</v>
      </c>
      <c r="AA74" s="74"/>
      <c r="AB74" s="145">
        <f t="shared" si="11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7"/>
        <v>0</v>
      </c>
      <c r="F75" s="73"/>
      <c r="G75" s="74">
        <f>IF(B75="",D,F75*F75)</f>
        <v>0</v>
      </c>
      <c r="H75" s="73"/>
      <c r="I75" s="74">
        <f t="shared" ca="1" si="1"/>
        <v>0</v>
      </c>
      <c r="J75" s="73"/>
      <c r="K75" s="111">
        <f t="shared" ca="1" si="8"/>
        <v>0</v>
      </c>
      <c r="L75" s="73"/>
      <c r="M75" s="74">
        <f t="shared" ca="1" si="9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0"/>
        <v>0</v>
      </c>
      <c r="T75" s="73"/>
      <c r="U75" s="74">
        <v>0</v>
      </c>
      <c r="V75" s="73"/>
      <c r="W75" s="74">
        <f t="shared" ca="1" si="14"/>
        <v>0</v>
      </c>
      <c r="X75" s="73"/>
      <c r="Y75" s="74">
        <f t="shared" ca="1" si="5"/>
        <v>0</v>
      </c>
      <c r="Z75" s="82">
        <f t="shared" ca="1" si="6"/>
        <v>0</v>
      </c>
      <c r="AA75" s="74"/>
      <c r="AB75" s="145">
        <f t="shared" ca="1" si="11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7"/>
        <v>0</v>
      </c>
      <c r="F76" s="73"/>
      <c r="G76" s="74">
        <f>IF(B76="",D,F76*F76)</f>
        <v>0</v>
      </c>
      <c r="H76" s="73"/>
      <c r="I76" s="74">
        <f t="shared" ref="I76:I77" si="15">IF(D76="",0,D76*H76)</f>
        <v>0</v>
      </c>
      <c r="J76" s="73"/>
      <c r="K76" s="111">
        <f t="shared" si="8"/>
        <v>0</v>
      </c>
      <c r="L76" s="73"/>
      <c r="M76" s="74">
        <f t="shared" si="9"/>
        <v>0</v>
      </c>
      <c r="N76" s="73"/>
      <c r="O76" s="111">
        <f t="shared" ref="O76:O77" si="16">IF($D76="",0,$D76*N76)</f>
        <v>0</v>
      </c>
      <c r="P76" s="73"/>
      <c r="Q76" s="74">
        <f t="shared" ref="Q76:Q77" si="17">IF($D76="",0,$D76*P76)</f>
        <v>0</v>
      </c>
      <c r="R76" s="73"/>
      <c r="S76" s="111">
        <f t="shared" si="10"/>
        <v>0</v>
      </c>
      <c r="T76" s="73"/>
      <c r="U76" s="74">
        <v>0</v>
      </c>
      <c r="V76" s="73"/>
      <c r="W76" s="74">
        <f t="shared" si="14"/>
        <v>0</v>
      </c>
      <c r="X76" s="73"/>
      <c r="Y76" s="74">
        <f t="shared" ref="Y76:Y77" si="18">IF(D76="",0,D76*X76)</f>
        <v>0</v>
      </c>
      <c r="Z76" s="82">
        <f t="shared" ref="Z76:Z77" si="19">IF(D76="",0,D76*E76)</f>
        <v>0</v>
      </c>
      <c r="AA76" s="74"/>
      <c r="AB76" s="145">
        <f t="shared" si="11"/>
        <v>0</v>
      </c>
      <c r="AC76" s="139">
        <v>10227.5</v>
      </c>
    </row>
    <row r="77" spans="1:29" ht="15" customHeight="1" x14ac:dyDescent="0.2">
      <c r="A77" s="84"/>
      <c r="D77" s="19"/>
      <c r="E77" s="20">
        <f t="shared" ref="E77:E78" si="20">SUM(H77+J77+L77+N77+P77+R77+T77+V77+X77)</f>
        <v>0</v>
      </c>
      <c r="F77" s="73"/>
      <c r="G77" s="74"/>
      <c r="H77" s="73"/>
      <c r="I77" s="74">
        <f t="shared" si="15"/>
        <v>0</v>
      </c>
      <c r="J77" s="73"/>
      <c r="K77" s="111">
        <f t="shared" ref="K77" si="21">IF($D77="",0,$D77*J77)</f>
        <v>0</v>
      </c>
      <c r="L77" s="73"/>
      <c r="M77" s="74">
        <f t="shared" ref="M77" si="22">IF($D77="",0,$D77*L77)</f>
        <v>0</v>
      </c>
      <c r="N77" s="73"/>
      <c r="O77" s="111">
        <f t="shared" si="16"/>
        <v>0</v>
      </c>
      <c r="P77" s="73"/>
      <c r="Q77" s="74">
        <f t="shared" si="17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4"/>
        <v>0</v>
      </c>
      <c r="X77" s="73"/>
      <c r="Y77" s="74">
        <f t="shared" si="18"/>
        <v>0</v>
      </c>
      <c r="Z77" s="82">
        <f t="shared" si="19"/>
        <v>0</v>
      </c>
      <c r="AA77" s="74"/>
      <c r="AB77" s="145">
        <f t="shared" ref="AB77:AB81" si="23">SUM(Z77+AA77)</f>
        <v>0</v>
      </c>
      <c r="AC77" s="139">
        <v>10088.5</v>
      </c>
    </row>
    <row r="78" spans="1:29" s="62" customFormat="1" ht="15" customHeight="1" x14ac:dyDescent="0.2">
      <c r="A78" s="85"/>
      <c r="C78" s="63" t="s">
        <v>154</v>
      </c>
      <c r="D78" s="57"/>
      <c r="E78" s="20">
        <f t="shared" si="20"/>
        <v>84.75</v>
      </c>
      <c r="F78" s="142">
        <f>SUM(F13:F77)</f>
        <v>0</v>
      </c>
      <c r="G78" s="141"/>
      <c r="H78" s="75">
        <f>SUM(H13:H77)</f>
        <v>0</v>
      </c>
      <c r="I78" s="76"/>
      <c r="J78" s="92">
        <f>SUM(J12:J77)</f>
        <v>1.75</v>
      </c>
      <c r="K78" s="92"/>
      <c r="L78" s="75">
        <f>SUM(L13:L77)</f>
        <v>0</v>
      </c>
      <c r="M78" s="76"/>
      <c r="N78" s="92">
        <f>SUM(N12:N77)</f>
        <v>34.75</v>
      </c>
      <c r="O78" s="92"/>
      <c r="P78" s="75">
        <f>SUM(P13:P77)</f>
        <v>0</v>
      </c>
      <c r="Q78" s="76"/>
      <c r="R78" s="92">
        <f>SUM(R12:R77)</f>
        <v>47.25</v>
      </c>
      <c r="S78" s="92"/>
      <c r="T78" s="75">
        <f>SUM(T13:T77)</f>
        <v>0</v>
      </c>
      <c r="U78" s="76">
        <f ca="1">SUM(U13:U77)</f>
        <v>0</v>
      </c>
      <c r="V78" s="75">
        <f>SUM(V13:V77)</f>
        <v>0</v>
      </c>
      <c r="W78" s="76">
        <f ca="1">SUM(W13:W77)</f>
        <v>0</v>
      </c>
      <c r="X78" s="75">
        <f>SUM(X13:X77)</f>
        <v>1</v>
      </c>
      <c r="Y78" s="76"/>
      <c r="Z78" s="76"/>
      <c r="AA78" s="138"/>
      <c r="AB78" s="146">
        <f t="shared" si="23"/>
        <v>0</v>
      </c>
      <c r="AC78" s="140">
        <f>SUM(AC76-AC77)</f>
        <v>139</v>
      </c>
    </row>
    <row r="79" spans="1:29" ht="4.5" customHeight="1" x14ac:dyDescent="0.2">
      <c r="A79" s="86"/>
      <c r="B79" s="40"/>
      <c r="C79" s="68"/>
      <c r="D79" s="69"/>
      <c r="E79" s="69"/>
      <c r="F79" s="69"/>
      <c r="G79" s="69"/>
      <c r="H79" s="77"/>
      <c r="I79" s="78"/>
      <c r="J79" s="69"/>
      <c r="K79" s="69"/>
      <c r="L79" s="77"/>
      <c r="M79" s="78"/>
      <c r="N79" s="69"/>
      <c r="O79" s="69"/>
      <c r="P79" s="77"/>
      <c r="Q79" s="78"/>
      <c r="R79" s="69"/>
      <c r="S79" s="69"/>
      <c r="T79" s="77"/>
      <c r="U79" s="78"/>
      <c r="V79" s="77"/>
      <c r="W79" s="78"/>
      <c r="X79" s="77"/>
      <c r="Y79" s="78"/>
      <c r="Z79" s="69"/>
      <c r="AA79" s="69"/>
      <c r="AB79" s="78"/>
    </row>
    <row r="80" spans="1:29" ht="15" customHeight="1" x14ac:dyDescent="0.2">
      <c r="A80" s="65"/>
      <c r="B80" s="65"/>
      <c r="C80" s="66" t="s">
        <v>155</v>
      </c>
      <c r="D80" s="67"/>
      <c r="E80" s="19"/>
      <c r="F80" s="143"/>
      <c r="G80" s="144">
        <f ca="1">SUM(G13:G79)</f>
        <v>0</v>
      </c>
      <c r="H80" s="79"/>
      <c r="I80" s="80">
        <f ca="1">SUM(I13:I79)</f>
        <v>0</v>
      </c>
      <c r="J80" s="93"/>
      <c r="K80" s="93">
        <f ca="1">SUM(K12:K79)</f>
        <v>175</v>
      </c>
      <c r="L80" s="79"/>
      <c r="M80" s="80">
        <f ca="1">SUM(M13:M79)</f>
        <v>0</v>
      </c>
      <c r="N80" s="93"/>
      <c r="O80" s="93">
        <f ca="1">SUM(O13:O79)</f>
        <v>3835</v>
      </c>
      <c r="P80" s="79"/>
      <c r="Q80" s="80">
        <f ca="1">SUM(Q13:Q79)</f>
        <v>0</v>
      </c>
      <c r="R80" s="93"/>
      <c r="S80" s="93">
        <f ca="1">SUM(S12:S79)</f>
        <v>6077.5</v>
      </c>
      <c r="T80" s="79"/>
      <c r="U80" s="80">
        <f ca="1">SUM(U13:U79)</f>
        <v>0</v>
      </c>
      <c r="V80" s="79"/>
      <c r="W80" s="80">
        <f ca="1">SUM(W13:W79)</f>
        <v>0</v>
      </c>
      <c r="X80" s="79"/>
      <c r="Y80" s="80">
        <f ca="1">SUM(Y13:Y79)</f>
        <v>140</v>
      </c>
      <c r="Z80" s="80">
        <f ca="1">SUM(G80+I80+K80+M80+O80+Q80+S80+U80+W80+Y80)</f>
        <v>10227.5</v>
      </c>
      <c r="AA80" s="135"/>
      <c r="AB80" s="147"/>
    </row>
    <row r="81" spans="1:28" x14ac:dyDescent="0.2">
      <c r="C81" s="41" t="s">
        <v>24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>
        <f ca="1">SUM(Z13:Z77)</f>
        <v>10227.5</v>
      </c>
      <c r="AA81" s="3">
        <f>SUBTOTAL(9,AA13:AA79)</f>
        <v>0</v>
      </c>
      <c r="AB81" s="134">
        <f t="shared" ca="1" si="23"/>
        <v>10227.5</v>
      </c>
    </row>
    <row r="82" spans="1:28" x14ac:dyDescent="0.2">
      <c r="C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 spans="1:28" x14ac:dyDescent="0.2">
      <c r="A83" s="101"/>
      <c r="Z83" s="19"/>
    </row>
    <row r="92" spans="1:28" x14ac:dyDescent="0.2">
      <c r="Z92" s="21">
        <f>SUM(Z90-Z89)</f>
        <v>0</v>
      </c>
      <c r="AA92">
        <f>SUM(AA90-AA89)</f>
        <v>0</v>
      </c>
    </row>
  </sheetData>
  <autoFilter ref="A12:Z80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2"/>
  <sheetViews>
    <sheetView topLeftCell="A54" zoomScale="110" zoomScaleNormal="110" zoomScaleSheetLayoutView="110" workbookViewId="0">
      <pane xSplit="1" topLeftCell="R1" activePane="topRight" state="frozen"/>
      <selection activeCell="A61" sqref="A61"/>
      <selection pane="topRight" activeCell="AF40" sqref="A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42461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SUM(H13+J13+L13+N13+P13+R13+T13+V13+X13)</f>
        <v>3.5</v>
      </c>
      <c r="F13" s="73"/>
      <c r="G13" s="74">
        <f ca="1">IF(D13="",0,D13*F13)</f>
        <v>0</v>
      </c>
      <c r="H13" s="73"/>
      <c r="I13" s="74">
        <f t="shared" ref="I13:I75" ca="1" si="1">IF(D13="",0,D13*H13)</f>
        <v>0</v>
      </c>
      <c r="J13" s="73">
        <v>1</v>
      </c>
      <c r="K13" s="111">
        <f ca="1">IF($D13="",0,$D13*J13)</f>
        <v>140</v>
      </c>
      <c r="L13" s="73"/>
      <c r="M13" s="74">
        <f ca="1">IF($D13="",0,$D13*L13)</f>
        <v>0</v>
      </c>
      <c r="N13" s="73">
        <v>1</v>
      </c>
      <c r="O13" s="111">
        <f t="shared" ref="O13:Q75" ca="1" si="2">IF($D13="",0,$D13*N13)</f>
        <v>140</v>
      </c>
      <c r="P13" s="99"/>
      <c r="Q13" s="74">
        <f t="shared" ca="1" si="2"/>
        <v>0</v>
      </c>
      <c r="R13" s="73">
        <v>1.5</v>
      </c>
      <c r="S13" s="111">
        <f ca="1">IF($D13="",0,$D13*R13)</f>
        <v>210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5" ca="1" si="5">IF(D13="",0,D13*X13)</f>
        <v>0</v>
      </c>
      <c r="Z13" s="82">
        <f t="shared" ref="Z13:Z75" ca="1" si="6">IF(D13="",0,D13*E13)</f>
        <v>490</v>
      </c>
      <c r="AA13" s="74"/>
      <c r="AB13" s="136">
        <f ca="1">SUM(Z13+AA13)</f>
        <v>490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7">SUM(H14+J14+L14+N14+P14+R14+T14+V14+X14)</f>
        <v>0</v>
      </c>
      <c r="F14" s="73"/>
      <c r="G14" s="74">
        <f t="shared" ref="G14:G76" ca="1" si="8">IF(D14="",0,D14*F14)</f>
        <v>0</v>
      </c>
      <c r="H14" s="73"/>
      <c r="I14" s="74">
        <f t="shared" ca="1" si="1"/>
        <v>0</v>
      </c>
      <c r="J14" s="73"/>
      <c r="K14" s="111">
        <f t="shared" ref="K14:K76" ca="1" si="9">IF($D14="",0,$D14*J14)</f>
        <v>0</v>
      </c>
      <c r="L14" s="73"/>
      <c r="M14" s="74">
        <f t="shared" ref="M14:M76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6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0</v>
      </c>
      <c r="F15" s="73"/>
      <c r="G15" s="74">
        <f t="shared" ca="1" si="8"/>
        <v>0</v>
      </c>
      <c r="H15" s="73"/>
      <c r="I15" s="74">
        <f t="shared" ca="1" si="1"/>
        <v>0</v>
      </c>
      <c r="J15" s="73"/>
      <c r="K15" s="111">
        <f t="shared" ca="1" si="9"/>
        <v>0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0</v>
      </c>
      <c r="AA15" s="74"/>
      <c r="AB15" s="137">
        <f t="shared" ca="1" si="12"/>
        <v>0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0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/>
      <c r="O18" s="111">
        <f t="shared" ca="1" si="2"/>
        <v>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0</v>
      </c>
      <c r="AA18" s="74"/>
      <c r="AB18" s="137">
        <f t="shared" ca="1" si="12"/>
        <v>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0</v>
      </c>
      <c r="AA21" s="74"/>
      <c r="AB21" s="137">
        <f t="shared" ca="1" si="12"/>
        <v>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0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/>
      <c r="S23" s="111">
        <f t="shared" ca="1" si="11"/>
        <v>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0</v>
      </c>
      <c r="AA23" s="74"/>
      <c r="AB23" s="137">
        <f t="shared" ca="1" si="12"/>
        <v>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13.75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13.75</v>
      </c>
      <c r="S24" s="111">
        <f t="shared" ca="1" si="11"/>
        <v>1925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1925</v>
      </c>
      <c r="AA24" s="74"/>
      <c r="AB24" s="137">
        <f t="shared" ca="1" si="12"/>
        <v>1925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0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1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0</v>
      </c>
      <c r="F30" s="73"/>
      <c r="G30" s="74">
        <f t="shared" ca="1" si="8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0</v>
      </c>
      <c r="AA30" s="74"/>
      <c r="AB30" s="137">
        <f t="shared" ca="1" si="12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2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>
        <v>2</v>
      </c>
      <c r="O32" s="111">
        <f t="shared" ca="1" si="2"/>
        <v>280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6"/>
        <v>280</v>
      </c>
      <c r="AA32" s="74"/>
      <c r="AB32" s="137">
        <f t="shared" ca="1" si="12"/>
        <v>280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15.25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/>
      <c r="M34" s="74">
        <f t="shared" si="10"/>
        <v>0</v>
      </c>
      <c r="N34" s="73">
        <v>15.25</v>
      </c>
      <c r="O34" s="111">
        <f t="shared" si="2"/>
        <v>1525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1525</v>
      </c>
      <c r="AA34" s="74"/>
      <c r="AB34" s="137">
        <f t="shared" si="12"/>
        <v>1525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6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7"/>
        <v>0</v>
      </c>
      <c r="F40" s="73"/>
      <c r="G40" s="74">
        <f t="shared" ca="1" si="8"/>
        <v>0</v>
      </c>
      <c r="H40" s="73"/>
      <c r="I40" s="74">
        <f t="shared" ca="1" si="1"/>
        <v>0</v>
      </c>
      <c r="J40" s="73"/>
      <c r="K40" s="111">
        <f t="shared" ca="1" si="9"/>
        <v>0</v>
      </c>
      <c r="L40" s="73"/>
      <c r="M40" s="74">
        <f t="shared" ca="1" si="10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1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6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7"/>
        <v>0</v>
      </c>
      <c r="F42" s="73"/>
      <c r="G42" s="74">
        <f t="shared" si="8"/>
        <v>0</v>
      </c>
      <c r="H42" s="73"/>
      <c r="I42" s="74">
        <f t="shared" si="1"/>
        <v>0</v>
      </c>
      <c r="J42" s="73"/>
      <c r="K42" s="111">
        <f t="shared" si="9"/>
        <v>0</v>
      </c>
      <c r="L42" s="73"/>
      <c r="M42" s="74">
        <f t="shared" si="10"/>
        <v>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1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6"/>
        <v>0</v>
      </c>
      <c r="AA42" s="74"/>
      <c r="AB42" s="137">
        <f t="shared" si="12"/>
        <v>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7"/>
        <v>0</v>
      </c>
      <c r="F43" s="73"/>
      <c r="G43" s="74">
        <f t="shared" ca="1" si="8"/>
        <v>0</v>
      </c>
      <c r="H43" s="73"/>
      <c r="I43" s="74">
        <f t="shared" ca="1" si="1"/>
        <v>0</v>
      </c>
      <c r="J43" s="73"/>
      <c r="K43" s="111">
        <f t="shared" ca="1" si="9"/>
        <v>0</v>
      </c>
      <c r="L43" s="73"/>
      <c r="M43" s="74">
        <f t="shared" ca="1" si="10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1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6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7"/>
        <v>0</v>
      </c>
      <c r="F44" s="73"/>
      <c r="G44" s="74">
        <f t="shared" si="8"/>
        <v>0</v>
      </c>
      <c r="H44" s="73"/>
      <c r="I44" s="74">
        <f t="shared" si="1"/>
        <v>0</v>
      </c>
      <c r="J44" s="73"/>
      <c r="K44" s="111">
        <f t="shared" si="9"/>
        <v>0</v>
      </c>
      <c r="L44" s="73"/>
      <c r="M44" s="74">
        <f t="shared" si="10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1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si="5"/>
        <v>0</v>
      </c>
      <c r="Z44" s="82">
        <f t="shared" si="6"/>
        <v>0</v>
      </c>
      <c r="AA44" s="74"/>
      <c r="AB44" s="137">
        <f t="shared" si="12"/>
        <v>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7"/>
        <v>0</v>
      </c>
      <c r="F45" s="73"/>
      <c r="G45" s="74">
        <f t="shared" ca="1" si="8"/>
        <v>0</v>
      </c>
      <c r="H45" s="73"/>
      <c r="I45" s="74">
        <f t="shared" ca="1" si="1"/>
        <v>0</v>
      </c>
      <c r="J45" s="73"/>
      <c r="K45" s="111">
        <f t="shared" ca="1" si="9"/>
        <v>0</v>
      </c>
      <c r="L45" s="73"/>
      <c r="M45" s="74">
        <f t="shared" ca="1" si="10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1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5"/>
        <v>0</v>
      </c>
      <c r="Z45" s="82">
        <f t="shared" ca="1" si="6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7"/>
        <v>0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1"/>
        <v>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0</v>
      </c>
      <c r="AA46" s="74"/>
      <c r="AB46" s="137">
        <f t="shared" si="12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7"/>
        <v>28</v>
      </c>
      <c r="F47" s="73"/>
      <c r="G47" s="74">
        <f t="shared" si="8"/>
        <v>0</v>
      </c>
      <c r="H47" s="73"/>
      <c r="I47" s="74">
        <f t="shared" si="1"/>
        <v>0</v>
      </c>
      <c r="J47" s="73"/>
      <c r="K47" s="111">
        <f t="shared" si="9"/>
        <v>0</v>
      </c>
      <c r="L47" s="73"/>
      <c r="M47" s="74">
        <f t="shared" si="10"/>
        <v>0</v>
      </c>
      <c r="N47" s="73"/>
      <c r="O47" s="111">
        <f t="shared" si="2"/>
        <v>0</v>
      </c>
      <c r="P47" s="99"/>
      <c r="Q47" s="74">
        <f t="shared" si="2"/>
        <v>0</v>
      </c>
      <c r="R47" s="73">
        <v>28</v>
      </c>
      <c r="S47" s="111">
        <f t="shared" si="11"/>
        <v>2800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5"/>
        <v>0</v>
      </c>
      <c r="Z47" s="82">
        <f t="shared" si="6"/>
        <v>2800</v>
      </c>
      <c r="AA47" s="74"/>
      <c r="AB47" s="137">
        <f t="shared" si="12"/>
        <v>2800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7"/>
        <v>1.5</v>
      </c>
      <c r="F48" s="73"/>
      <c r="G48" s="74">
        <f t="shared" ca="1" si="8"/>
        <v>0</v>
      </c>
      <c r="H48" s="73"/>
      <c r="I48" s="74">
        <f t="shared" ca="1" si="1"/>
        <v>0</v>
      </c>
      <c r="J48" s="73"/>
      <c r="K48" s="111">
        <f t="shared" ca="1" si="9"/>
        <v>0</v>
      </c>
      <c r="L48" s="73"/>
      <c r="M48" s="74">
        <f t="shared" ca="1" si="10"/>
        <v>0</v>
      </c>
      <c r="N48" s="73">
        <v>1.5</v>
      </c>
      <c r="O48" s="111">
        <f t="shared" ca="1" si="2"/>
        <v>210</v>
      </c>
      <c r="P48" s="99"/>
      <c r="Q48" s="74">
        <f t="shared" ca="1" si="2"/>
        <v>0</v>
      </c>
      <c r="R48" s="73"/>
      <c r="S48" s="111">
        <f t="shared" ca="1" si="11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5"/>
        <v>0</v>
      </c>
      <c r="Z48" s="82">
        <f t="shared" ca="1" si="6"/>
        <v>210</v>
      </c>
      <c r="AA48" s="74"/>
      <c r="AB48" s="137">
        <f t="shared" ca="1" si="12"/>
        <v>210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7"/>
        <v>0</v>
      </c>
      <c r="F51" s="73"/>
      <c r="G51" s="74">
        <f t="shared" si="8"/>
        <v>0</v>
      </c>
      <c r="H51" s="73"/>
      <c r="I51" s="74">
        <f t="shared" si="1"/>
        <v>0</v>
      </c>
      <c r="J51" s="73"/>
      <c r="K51" s="111">
        <f t="shared" si="9"/>
        <v>0</v>
      </c>
      <c r="L51" s="73"/>
      <c r="M51" s="74">
        <f t="shared" si="10"/>
        <v>0</v>
      </c>
      <c r="N51" s="73"/>
      <c r="O51" s="111">
        <f t="shared" si="2"/>
        <v>0</v>
      </c>
      <c r="P51" s="99"/>
      <c r="Q51" s="74">
        <f t="shared" si="2"/>
        <v>0</v>
      </c>
      <c r="R51" s="73"/>
      <c r="S51" s="111">
        <f t="shared" si="11"/>
        <v>0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6"/>
        <v>0</v>
      </c>
      <c r="AA51" s="74"/>
      <c r="AB51" s="137">
        <f t="shared" si="12"/>
        <v>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ref="W52:W77" ca="1" si="15">IF(D52="",0,D52*V52)</f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7"/>
        <v>0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1"/>
        <v>0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7"/>
        <v>0</v>
      </c>
      <c r="F58" s="73"/>
      <c r="G58" s="74">
        <f t="shared" ca="1" si="8"/>
        <v>0</v>
      </c>
      <c r="H58" s="73"/>
      <c r="I58" s="74">
        <f t="shared" ca="1" si="1"/>
        <v>0</v>
      </c>
      <c r="J58" s="73"/>
      <c r="K58" s="111">
        <f t="shared" ca="1" si="9"/>
        <v>0</v>
      </c>
      <c r="L58" s="73"/>
      <c r="M58" s="74">
        <f t="shared" ca="1" si="10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1"/>
        <v>0</v>
      </c>
      <c r="T58" s="73"/>
      <c r="U58" s="74">
        <v>0</v>
      </c>
      <c r="V58" s="73"/>
      <c r="W58" s="74">
        <f t="shared" ca="1" si="15"/>
        <v>0</v>
      </c>
      <c r="X58" s="73"/>
      <c r="Y58" s="74">
        <f t="shared" ca="1" si="5"/>
        <v>0</v>
      </c>
      <c r="Z58" s="82">
        <f t="shared" ca="1" si="6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7"/>
        <v>0</v>
      </c>
      <c r="F60" s="73"/>
      <c r="G60" s="74">
        <f t="shared" si="8"/>
        <v>0</v>
      </c>
      <c r="H60" s="73"/>
      <c r="I60" s="74">
        <f t="shared" si="1"/>
        <v>0</v>
      </c>
      <c r="J60" s="73"/>
      <c r="K60" s="111">
        <f t="shared" si="9"/>
        <v>0</v>
      </c>
      <c r="L60" s="73"/>
      <c r="M60" s="74">
        <f t="shared" si="10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1"/>
        <v>0</v>
      </c>
      <c r="T60" s="73"/>
      <c r="U60" s="74">
        <v>0</v>
      </c>
      <c r="V60" s="73"/>
      <c r="W60" s="74">
        <f t="shared" si="15"/>
        <v>0</v>
      </c>
      <c r="X60" s="73"/>
      <c r="Y60" s="74">
        <f t="shared" si="5"/>
        <v>0</v>
      </c>
      <c r="Z60" s="82">
        <f t="shared" si="6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7"/>
        <v>0</v>
      </c>
      <c r="F61" s="73"/>
      <c r="G61" s="74">
        <f t="shared" ca="1" si="8"/>
        <v>0</v>
      </c>
      <c r="H61" s="73"/>
      <c r="I61" s="74">
        <f t="shared" ca="1" si="1"/>
        <v>0</v>
      </c>
      <c r="J61" s="73"/>
      <c r="K61" s="111">
        <f t="shared" ca="1" si="9"/>
        <v>0</v>
      </c>
      <c r="L61" s="73"/>
      <c r="M61" s="74">
        <f t="shared" ca="1" si="10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1"/>
        <v>0</v>
      </c>
      <c r="T61" s="73"/>
      <c r="U61" s="74">
        <v>0</v>
      </c>
      <c r="V61" s="73"/>
      <c r="W61" s="74">
        <f t="shared" ca="1" si="15"/>
        <v>0</v>
      </c>
      <c r="X61" s="73"/>
      <c r="Y61" s="74">
        <f t="shared" ca="1" si="5"/>
        <v>0</v>
      </c>
      <c r="Z61" s="82">
        <f t="shared" ca="1" si="6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7"/>
        <v>0</v>
      </c>
      <c r="F62" s="73"/>
      <c r="G62" s="74">
        <f t="shared" si="8"/>
        <v>0</v>
      </c>
      <c r="H62" s="73"/>
      <c r="I62" s="74">
        <f t="shared" si="1"/>
        <v>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0</v>
      </c>
      <c r="AA62" s="74"/>
      <c r="AB62" s="137">
        <f t="shared" si="12"/>
        <v>0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7"/>
        <v>0</v>
      </c>
      <c r="F65" s="73"/>
      <c r="G65" s="74">
        <f t="shared" si="8"/>
        <v>0</v>
      </c>
      <c r="H65" s="73"/>
      <c r="I65" s="74">
        <f t="shared" si="1"/>
        <v>0</v>
      </c>
      <c r="J65" s="73"/>
      <c r="K65" s="111">
        <f t="shared" si="9"/>
        <v>0</v>
      </c>
      <c r="L65" s="73"/>
      <c r="M65" s="74">
        <f t="shared" si="10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1"/>
        <v>0</v>
      </c>
      <c r="T65" s="73"/>
      <c r="U65" s="74">
        <v>0</v>
      </c>
      <c r="V65" s="73"/>
      <c r="W65" s="74">
        <f t="shared" si="15"/>
        <v>0</v>
      </c>
      <c r="X65" s="73"/>
      <c r="Y65" s="74">
        <f t="shared" si="5"/>
        <v>0</v>
      </c>
      <c r="Z65" s="82">
        <f t="shared" si="6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7"/>
        <v>0</v>
      </c>
      <c r="F66" s="73"/>
      <c r="G66" s="74">
        <f t="shared" ca="1" si="8"/>
        <v>0</v>
      </c>
      <c r="H66" s="73"/>
      <c r="I66" s="74">
        <f t="shared" ca="1" si="1"/>
        <v>0</v>
      </c>
      <c r="J66" s="73"/>
      <c r="K66" s="111">
        <f t="shared" ca="1" si="9"/>
        <v>0</v>
      </c>
      <c r="L66" s="73"/>
      <c r="M66" s="74">
        <f t="shared" ca="1" si="10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1"/>
        <v>0</v>
      </c>
      <c r="T66" s="73"/>
      <c r="U66" s="74">
        <v>0</v>
      </c>
      <c r="V66" s="73"/>
      <c r="W66" s="74">
        <f t="shared" ca="1" si="15"/>
        <v>0</v>
      </c>
      <c r="X66" s="73"/>
      <c r="Y66" s="74">
        <f t="shared" ca="1" si="5"/>
        <v>0</v>
      </c>
      <c r="Z66" s="82">
        <f t="shared" ca="1" si="6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2"/>
        <v>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7"/>
        <v>5.5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5.5</v>
      </c>
      <c r="S70" s="111">
        <f t="shared" si="11"/>
        <v>649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649</v>
      </c>
      <c r="AA70" s="74"/>
      <c r="AB70" s="145">
        <f t="shared" si="12"/>
        <v>649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2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7"/>
        <v>0</v>
      </c>
      <c r="F74" s="73"/>
      <c r="G74" s="74">
        <f t="shared" si="8"/>
        <v>0</v>
      </c>
      <c r="H74" s="73"/>
      <c r="I74" s="74">
        <f t="shared" si="1"/>
        <v>0</v>
      </c>
      <c r="J74" s="73"/>
      <c r="K74" s="111">
        <f t="shared" si="9"/>
        <v>0</v>
      </c>
      <c r="L74" s="73"/>
      <c r="M74" s="74">
        <f t="shared" si="10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1"/>
        <v>0</v>
      </c>
      <c r="T74" s="73"/>
      <c r="U74" s="74">
        <v>0</v>
      </c>
      <c r="V74" s="73"/>
      <c r="W74" s="74">
        <f t="shared" si="15"/>
        <v>0</v>
      </c>
      <c r="X74" s="73"/>
      <c r="Y74" s="74">
        <f t="shared" si="5"/>
        <v>0</v>
      </c>
      <c r="Z74" s="82">
        <f t="shared" si="6"/>
        <v>0</v>
      </c>
      <c r="AA74" s="74"/>
      <c r="AB74" s="145">
        <f t="shared" si="12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7"/>
        <v>0</v>
      </c>
      <c r="F75" s="73"/>
      <c r="G75" s="74">
        <f t="shared" ca="1" si="8"/>
        <v>0</v>
      </c>
      <c r="H75" s="73"/>
      <c r="I75" s="74">
        <f t="shared" ca="1" si="1"/>
        <v>0</v>
      </c>
      <c r="J75" s="73"/>
      <c r="K75" s="111">
        <f t="shared" ca="1" si="9"/>
        <v>0</v>
      </c>
      <c r="L75" s="73"/>
      <c r="M75" s="74">
        <f t="shared" ca="1" si="10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1"/>
        <v>0</v>
      </c>
      <c r="T75" s="73"/>
      <c r="U75" s="74">
        <v>0</v>
      </c>
      <c r="V75" s="73"/>
      <c r="W75" s="74">
        <f t="shared" ca="1" si="15"/>
        <v>0</v>
      </c>
      <c r="X75" s="73"/>
      <c r="Y75" s="74">
        <f t="shared" ca="1" si="5"/>
        <v>0</v>
      </c>
      <c r="Z75" s="82">
        <f t="shared" ca="1" si="6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7"/>
        <v>0</v>
      </c>
      <c r="F76" s="73"/>
      <c r="G76" s="74">
        <f t="shared" si="8"/>
        <v>0</v>
      </c>
      <c r="H76" s="73"/>
      <c r="I76" s="74">
        <f t="shared" ref="I76:I77" si="16">IF(D76="",0,D76*H76)</f>
        <v>0</v>
      </c>
      <c r="J76" s="73"/>
      <c r="K76" s="111">
        <f t="shared" si="9"/>
        <v>0</v>
      </c>
      <c r="L76" s="73"/>
      <c r="M76" s="74">
        <f t="shared" si="10"/>
        <v>0</v>
      </c>
      <c r="N76" s="73"/>
      <c r="O76" s="111">
        <f t="shared" ref="O76:O77" si="17">IF($D76="",0,$D76*N76)</f>
        <v>0</v>
      </c>
      <c r="P76" s="73"/>
      <c r="Q76" s="74">
        <f t="shared" ref="Q76:Q77" si="18">IF($D76="",0,$D76*P76)</f>
        <v>0</v>
      </c>
      <c r="R76" s="73"/>
      <c r="S76" s="111">
        <f t="shared" si="11"/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ref="Y76:Y77" si="19">IF(D76="",0,D76*X76)</f>
        <v>0</v>
      </c>
      <c r="Z76" s="82">
        <f t="shared" ref="Z76:Z77" si="20">IF(D76="",0,D76*E76)</f>
        <v>0</v>
      </c>
      <c r="AA76" s="74"/>
      <c r="AB76" s="145">
        <f t="shared" si="12"/>
        <v>0</v>
      </c>
      <c r="AC76" s="139"/>
    </row>
    <row r="77" spans="1:29" ht="15" customHeight="1" x14ac:dyDescent="0.2">
      <c r="A77" s="84"/>
      <c r="D77" s="19"/>
      <c r="E77" s="20">
        <f t="shared" ref="E77:E78" si="21">SUM(H77+J77+L77+N77+P77+R77+T77+V77+X77)</f>
        <v>0</v>
      </c>
      <c r="F77" s="73"/>
      <c r="G77" s="74">
        <f t="shared" ref="G77" si="22">IF(D77="",0,D77*F77)</f>
        <v>0</v>
      </c>
      <c r="H77" s="73"/>
      <c r="I77" s="74">
        <f t="shared" si="16"/>
        <v>0</v>
      </c>
      <c r="J77" s="73"/>
      <c r="K77" s="111">
        <f t="shared" ref="K77" si="23">IF($D77="",0,$D77*J77)</f>
        <v>0</v>
      </c>
      <c r="L77" s="73"/>
      <c r="M77" s="74">
        <f t="shared" ref="M77" si="24">IF($D77="",0,$D77*L77)</f>
        <v>0</v>
      </c>
      <c r="N77" s="73"/>
      <c r="O77" s="111">
        <f t="shared" si="17"/>
        <v>0</v>
      </c>
      <c r="P77" s="73"/>
      <c r="Q77" s="74">
        <f t="shared" si="18"/>
        <v>0</v>
      </c>
      <c r="R77" s="73"/>
      <c r="S77" s="111">
        <f>IF($D77="",0,$D77*R77)</f>
        <v>0</v>
      </c>
      <c r="T77" s="73"/>
      <c r="U77" s="74">
        <f>IF(D77="",0,D77*T77)</f>
        <v>0</v>
      </c>
      <c r="V77" s="73"/>
      <c r="W77" s="74">
        <f t="shared" si="15"/>
        <v>0</v>
      </c>
      <c r="X77" s="73"/>
      <c r="Y77" s="74">
        <f t="shared" si="19"/>
        <v>0</v>
      </c>
      <c r="Z77" s="82">
        <f t="shared" si="20"/>
        <v>0</v>
      </c>
      <c r="AA77" s="74"/>
      <c r="AB77" s="145">
        <f t="shared" ref="AB77:AB81" si="25">SUM(Z77+AA77)</f>
        <v>0</v>
      </c>
      <c r="AC77" s="139"/>
    </row>
    <row r="78" spans="1:29" s="62" customFormat="1" ht="15" customHeight="1" x14ac:dyDescent="0.2">
      <c r="A78" s="85"/>
      <c r="C78" s="63" t="s">
        <v>154</v>
      </c>
      <c r="D78" s="57"/>
      <c r="E78" s="20">
        <f t="shared" si="21"/>
        <v>69.5</v>
      </c>
      <c r="F78" s="142">
        <f>SUM(F13:F77)</f>
        <v>0</v>
      </c>
      <c r="G78" s="141"/>
      <c r="H78" s="75">
        <f>SUM(H13:H77)</f>
        <v>0</v>
      </c>
      <c r="I78" s="76"/>
      <c r="J78" s="92">
        <f>SUM(J12:J77)</f>
        <v>1</v>
      </c>
      <c r="K78" s="92"/>
      <c r="L78" s="75">
        <f>SUM(L13:L77)</f>
        <v>0</v>
      </c>
      <c r="M78" s="76"/>
      <c r="N78" s="92">
        <f>SUM(N12:N77)</f>
        <v>19.75</v>
      </c>
      <c r="O78" s="92"/>
      <c r="P78" s="75">
        <f>SUM(P13:P77)</f>
        <v>0</v>
      </c>
      <c r="Q78" s="76"/>
      <c r="R78" s="92">
        <f>SUM(R12:R77)</f>
        <v>48.75</v>
      </c>
      <c r="S78" s="92"/>
      <c r="T78" s="75">
        <f>SUM(T13:T77)</f>
        <v>0</v>
      </c>
      <c r="U78" s="76">
        <f ca="1">SUM(U13:U77)</f>
        <v>0</v>
      </c>
      <c r="V78" s="75">
        <f>SUM(V13:V77)</f>
        <v>0</v>
      </c>
      <c r="W78" s="76">
        <f ca="1">SUM(W13:W77)</f>
        <v>0</v>
      </c>
      <c r="X78" s="75">
        <f>SUM(X13:X77)</f>
        <v>0</v>
      </c>
      <c r="Y78" s="76"/>
      <c r="Z78" s="76"/>
      <c r="AA78" s="138"/>
      <c r="AB78" s="146">
        <f t="shared" si="25"/>
        <v>0</v>
      </c>
      <c r="AC78" s="140"/>
    </row>
    <row r="79" spans="1:29" ht="4.5" customHeight="1" x14ac:dyDescent="0.2">
      <c r="A79" s="86"/>
      <c r="B79" s="40"/>
      <c r="C79" s="68"/>
      <c r="D79" s="69"/>
      <c r="E79" s="69"/>
      <c r="F79" s="69"/>
      <c r="G79" s="69"/>
      <c r="H79" s="77"/>
      <c r="I79" s="78"/>
      <c r="J79" s="69"/>
      <c r="K79" s="69"/>
      <c r="L79" s="77"/>
      <c r="M79" s="78"/>
      <c r="N79" s="69"/>
      <c r="O79" s="69"/>
      <c r="P79" s="77"/>
      <c r="Q79" s="78"/>
      <c r="R79" s="69"/>
      <c r="S79" s="69"/>
      <c r="T79" s="77"/>
      <c r="U79" s="78"/>
      <c r="V79" s="77"/>
      <c r="W79" s="78"/>
      <c r="X79" s="77"/>
      <c r="Y79" s="78"/>
      <c r="Z79" s="69"/>
      <c r="AA79" s="69"/>
      <c r="AB79" s="78"/>
    </row>
    <row r="80" spans="1:29" ht="15" customHeight="1" x14ac:dyDescent="0.2">
      <c r="A80" s="65"/>
      <c r="B80" s="65"/>
      <c r="C80" s="66" t="s">
        <v>155</v>
      </c>
      <c r="D80" s="67"/>
      <c r="E80" s="19"/>
      <c r="F80" s="143"/>
      <c r="G80" s="144">
        <f ca="1">SUM(G13:G79)</f>
        <v>0</v>
      </c>
      <c r="H80" s="79"/>
      <c r="I80" s="80">
        <f ca="1">SUM(I13:I79)</f>
        <v>0</v>
      </c>
      <c r="J80" s="93"/>
      <c r="K80" s="93">
        <f ca="1">SUM(K12:K79)</f>
        <v>140</v>
      </c>
      <c r="L80" s="79"/>
      <c r="M80" s="80">
        <f ca="1">SUM(M13:M79)</f>
        <v>0</v>
      </c>
      <c r="N80" s="93"/>
      <c r="O80" s="93">
        <f ca="1">SUM(O12:O79)</f>
        <v>2155</v>
      </c>
      <c r="P80" s="79"/>
      <c r="Q80" s="80">
        <f ca="1">SUM(Q13:Q79)</f>
        <v>0</v>
      </c>
      <c r="R80" s="93"/>
      <c r="S80" s="93">
        <f ca="1">SUM(S12:S79)</f>
        <v>5584</v>
      </c>
      <c r="T80" s="79"/>
      <c r="U80" s="80">
        <f ca="1">SUM(U13:U79)</f>
        <v>0</v>
      </c>
      <c r="V80" s="79"/>
      <c r="W80" s="80">
        <f ca="1">SUM(W13:W79)</f>
        <v>0</v>
      </c>
      <c r="X80" s="79"/>
      <c r="Y80" s="80">
        <f ca="1">SUM(Y13:Y79)</f>
        <v>0</v>
      </c>
      <c r="Z80" s="80">
        <f ca="1">SUM(G80+I80+K80+M80+O80+Q80+S80+U80+W80+Y80)</f>
        <v>7879</v>
      </c>
      <c r="AA80" s="135"/>
      <c r="AB80" s="147"/>
    </row>
    <row r="81" spans="1:28" x14ac:dyDescent="0.2">
      <c r="C81" s="41" t="s">
        <v>24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>
        <f ca="1">SUM(Z13:Z77)</f>
        <v>7879</v>
      </c>
      <c r="AA81" s="3">
        <f>SUBTOTAL(9,AA13:AA79)</f>
        <v>0</v>
      </c>
      <c r="AB81" s="134">
        <f t="shared" ca="1" si="25"/>
        <v>7879</v>
      </c>
    </row>
    <row r="82" spans="1:28" x14ac:dyDescent="0.2">
      <c r="C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 spans="1:28" x14ac:dyDescent="0.2">
      <c r="A83" s="101"/>
      <c r="Z83" s="19"/>
    </row>
    <row r="92" spans="1:28" x14ac:dyDescent="0.2">
      <c r="Z92" s="21">
        <f>SUM(Z90-Z89)</f>
        <v>0</v>
      </c>
      <c r="AA92">
        <f>SUM(AA90-AA89)</f>
        <v>0</v>
      </c>
    </row>
  </sheetData>
  <autoFilter ref="A12:Z80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3"/>
  <sheetViews>
    <sheetView topLeftCell="A49" zoomScaleNormal="100" zoomScaleSheetLayoutView="110" workbookViewId="0">
      <pane xSplit="1" topLeftCell="M1" activePane="topRight" state="frozen"/>
      <selection activeCell="A61" sqref="A61"/>
      <selection pane="topRight" activeCell="A25" sqref="A25:XFD2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42491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SUM(H13+J13+L13+N13+P13+R13+T13+V13+X13)</f>
        <v>7.5</v>
      </c>
      <c r="F13" s="73"/>
      <c r="G13" s="74">
        <f ca="1">IF(D13="",0,D13*F13)</f>
        <v>0</v>
      </c>
      <c r="H13" s="73">
        <v>1.25</v>
      </c>
      <c r="I13" s="74">
        <f t="shared" ref="I13:I75" ca="1" si="1">IF(D13="",0,D13*H13)</f>
        <v>175</v>
      </c>
      <c r="J13" s="73"/>
      <c r="K13" s="111">
        <f ca="1">IF($D13="",0,$D13*J13)</f>
        <v>0</v>
      </c>
      <c r="L13" s="73">
        <v>3.25</v>
      </c>
      <c r="M13" s="74">
        <f ca="1">IF($D13="",0,$D13*L13)</f>
        <v>455</v>
      </c>
      <c r="N13" s="73">
        <v>1</v>
      </c>
      <c r="O13" s="111">
        <f t="shared" ref="O13:Q75" ca="1" si="2">IF($D13="",0,$D13*N13)</f>
        <v>140</v>
      </c>
      <c r="P13" s="99">
        <v>2</v>
      </c>
      <c r="Q13" s="74">
        <f t="shared" ca="1" si="2"/>
        <v>280</v>
      </c>
      <c r="R13" s="73"/>
      <c r="S13" s="111">
        <f ca="1">IF($D13="",0,$D13*R13)</f>
        <v>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5" ca="1" si="5">IF(D13="",0,D13*X13)</f>
        <v>0</v>
      </c>
      <c r="Z13" s="82">
        <f t="shared" ref="Z13:Z75" ca="1" si="6">IF(D13="",0,D13*E13)</f>
        <v>1050</v>
      </c>
      <c r="AA13" s="74"/>
      <c r="AB13" s="136">
        <f ca="1">SUM(Z13+AA13)</f>
        <v>1050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7">SUM(H14+J14+L14+N14+P14+R14+T14+V14+X14)</f>
        <v>0</v>
      </c>
      <c r="F14" s="73"/>
      <c r="G14" s="74">
        <f t="shared" ref="G14:G76" ca="1" si="8">IF(B14="",0,D14*F14)</f>
        <v>0</v>
      </c>
      <c r="H14" s="73"/>
      <c r="I14" s="74">
        <f t="shared" ca="1" si="1"/>
        <v>0</v>
      </c>
      <c r="J14" s="73"/>
      <c r="K14" s="111">
        <f t="shared" ref="K14:K76" ca="1" si="9">IF($D14="",0,$D14*J14)</f>
        <v>0</v>
      </c>
      <c r="L14" s="73"/>
      <c r="M14" s="74">
        <f t="shared" ref="M14:M76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6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7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7</v>
      </c>
      <c r="K15" s="111">
        <f t="shared" ca="1" si="9"/>
        <v>826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826</v>
      </c>
      <c r="AA15" s="74"/>
      <c r="AB15" s="137">
        <f t="shared" ca="1" si="12"/>
        <v>826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6.5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6.5</v>
      </c>
      <c r="O18" s="111">
        <f t="shared" ca="1" si="2"/>
        <v>910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910</v>
      </c>
      <c r="AA18" s="74"/>
      <c r="AB18" s="137">
        <f t="shared" ca="1" si="12"/>
        <v>910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2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>
        <v>2</v>
      </c>
      <c r="O21" s="111">
        <f t="shared" ca="1" si="2"/>
        <v>200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200</v>
      </c>
      <c r="AA21" s="74"/>
      <c r="AB21" s="137">
        <f t="shared" ca="1" si="12"/>
        <v>200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8</v>
      </c>
      <c r="F22" s="73"/>
      <c r="G22" s="74">
        <f t="shared" ca="1" si="8"/>
        <v>0</v>
      </c>
      <c r="H22" s="73"/>
      <c r="I22" s="74">
        <f t="shared" ca="1" si="1"/>
        <v>0</v>
      </c>
      <c r="J22" s="73">
        <v>2</v>
      </c>
      <c r="K22" s="111">
        <f t="shared" ca="1" si="9"/>
        <v>200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>
        <v>6</v>
      </c>
      <c r="S22" s="111">
        <f t="shared" ca="1" si="11"/>
        <v>600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800</v>
      </c>
      <c r="AA22" s="74"/>
      <c r="AB22" s="137">
        <f t="shared" ca="1" si="12"/>
        <v>800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18" t="s">
        <v>8</v>
      </c>
      <c r="D23" s="19">
        <f t="shared" si="0"/>
        <v>60</v>
      </c>
      <c r="E23" s="20">
        <f t="shared" si="7"/>
        <v>10</v>
      </c>
      <c r="F23" s="73"/>
      <c r="G23" s="74">
        <f t="shared" si="8"/>
        <v>0</v>
      </c>
      <c r="H23" s="73"/>
      <c r="I23" s="74">
        <f t="shared" si="1"/>
        <v>0</v>
      </c>
      <c r="J23" s="73"/>
      <c r="K23" s="111">
        <f t="shared" si="9"/>
        <v>0</v>
      </c>
      <c r="L23" s="73"/>
      <c r="M23" s="74">
        <f t="shared" si="10"/>
        <v>0</v>
      </c>
      <c r="N23" s="73"/>
      <c r="O23" s="111">
        <f t="shared" si="2"/>
        <v>0</v>
      </c>
      <c r="P23" s="99"/>
      <c r="Q23" s="74">
        <f t="shared" si="2"/>
        <v>0</v>
      </c>
      <c r="R23" s="73">
        <v>10</v>
      </c>
      <c r="S23" s="111">
        <f t="shared" si="11"/>
        <v>600</v>
      </c>
      <c r="T23" s="73"/>
      <c r="U23" s="74">
        <f t="shared" si="3"/>
        <v>0</v>
      </c>
      <c r="V23" s="73"/>
      <c r="W23" s="74">
        <f t="shared" si="4"/>
        <v>0</v>
      </c>
      <c r="X23" s="73"/>
      <c r="Y23" s="74">
        <f t="shared" si="5"/>
        <v>0</v>
      </c>
      <c r="Z23" s="82">
        <f t="shared" si="6"/>
        <v>600</v>
      </c>
      <c r="AA23" s="74"/>
      <c r="AB23" s="137">
        <f t="shared" si="12"/>
        <v>600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9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9</v>
      </c>
      <c r="S24" s="111">
        <f t="shared" ca="1" si="11"/>
        <v>1260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1260</v>
      </c>
      <c r="AA24" s="74"/>
      <c r="AB24" s="137">
        <f t="shared" ca="1" si="12"/>
        <v>1260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0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1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0</v>
      </c>
      <c r="F30" s="73"/>
      <c r="G30" s="74">
        <f t="shared" ca="1" si="8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0</v>
      </c>
      <c r="AA30" s="74"/>
      <c r="AB30" s="137">
        <f t="shared" ca="1" si="12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2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>
        <v>2</v>
      </c>
      <c r="Y32" s="74">
        <f t="shared" ca="1" si="5"/>
        <v>280</v>
      </c>
      <c r="Z32" s="82">
        <f t="shared" ca="1" si="6"/>
        <v>280</v>
      </c>
      <c r="AA32" s="74"/>
      <c r="AB32" s="137">
        <f t="shared" ca="1" si="12"/>
        <v>280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26.75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>
        <v>4.5</v>
      </c>
      <c r="M34" s="74">
        <f t="shared" si="10"/>
        <v>450</v>
      </c>
      <c r="N34" s="73">
        <v>22.25</v>
      </c>
      <c r="O34" s="111">
        <f t="shared" si="2"/>
        <v>2225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2675</v>
      </c>
      <c r="AA34" s="74"/>
      <c r="AB34" s="137">
        <f t="shared" si="12"/>
        <v>2675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6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7"/>
        <v>0</v>
      </c>
      <c r="F40" s="73"/>
      <c r="G40" s="74">
        <f t="shared" ca="1" si="8"/>
        <v>0</v>
      </c>
      <c r="H40" s="73"/>
      <c r="I40" s="74">
        <f t="shared" ca="1" si="1"/>
        <v>0</v>
      </c>
      <c r="J40" s="73"/>
      <c r="K40" s="111">
        <f t="shared" ca="1" si="9"/>
        <v>0</v>
      </c>
      <c r="L40" s="73"/>
      <c r="M40" s="74">
        <f t="shared" ca="1" si="10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1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6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7"/>
        <v>1</v>
      </c>
      <c r="F42" s="73"/>
      <c r="G42" s="74">
        <f t="shared" si="8"/>
        <v>0</v>
      </c>
      <c r="H42" s="73"/>
      <c r="I42" s="74">
        <f t="shared" si="1"/>
        <v>0</v>
      </c>
      <c r="J42" s="73"/>
      <c r="K42" s="111">
        <f t="shared" si="9"/>
        <v>0</v>
      </c>
      <c r="L42" s="73">
        <v>1</v>
      </c>
      <c r="M42" s="74">
        <f t="shared" si="10"/>
        <v>118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1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6"/>
        <v>118</v>
      </c>
      <c r="AA42" s="74"/>
      <c r="AB42" s="137">
        <f t="shared" si="12"/>
        <v>118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7"/>
        <v>0</v>
      </c>
      <c r="F43" s="73"/>
      <c r="G43" s="74">
        <f t="shared" ca="1" si="8"/>
        <v>0</v>
      </c>
      <c r="H43" s="73"/>
      <c r="I43" s="74">
        <f t="shared" ca="1" si="1"/>
        <v>0</v>
      </c>
      <c r="J43" s="73"/>
      <c r="K43" s="111">
        <f t="shared" ca="1" si="9"/>
        <v>0</v>
      </c>
      <c r="L43" s="73"/>
      <c r="M43" s="74">
        <f t="shared" ca="1" si="10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1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6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7"/>
        <v>0</v>
      </c>
      <c r="F44" s="73"/>
      <c r="G44" s="74">
        <f t="shared" si="8"/>
        <v>0</v>
      </c>
      <c r="H44" s="73"/>
      <c r="I44" s="74">
        <f t="shared" si="1"/>
        <v>0</v>
      </c>
      <c r="J44" s="73"/>
      <c r="K44" s="111">
        <f t="shared" si="9"/>
        <v>0</v>
      </c>
      <c r="L44" s="73"/>
      <c r="M44" s="74">
        <f t="shared" si="10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1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si="5"/>
        <v>0</v>
      </c>
      <c r="Z44" s="82">
        <f t="shared" si="6"/>
        <v>0</v>
      </c>
      <c r="AA44" s="74"/>
      <c r="AB44" s="137">
        <f t="shared" si="12"/>
        <v>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7"/>
        <v>0</v>
      </c>
      <c r="F45" s="73"/>
      <c r="G45" s="74">
        <f t="shared" ca="1" si="8"/>
        <v>0</v>
      </c>
      <c r="H45" s="73"/>
      <c r="I45" s="74">
        <f t="shared" ca="1" si="1"/>
        <v>0</v>
      </c>
      <c r="J45" s="73"/>
      <c r="K45" s="111">
        <f t="shared" ca="1" si="9"/>
        <v>0</v>
      </c>
      <c r="L45" s="73"/>
      <c r="M45" s="74">
        <f t="shared" ca="1" si="10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1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5"/>
        <v>0</v>
      </c>
      <c r="Z45" s="82">
        <f t="shared" ca="1" si="6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7"/>
        <v>0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1"/>
        <v>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0</v>
      </c>
      <c r="AA46" s="74"/>
      <c r="AB46" s="137">
        <f t="shared" si="12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7"/>
        <v>29</v>
      </c>
      <c r="F47" s="73"/>
      <c r="G47" s="74">
        <f t="shared" si="8"/>
        <v>0</v>
      </c>
      <c r="H47" s="73"/>
      <c r="I47" s="74">
        <f t="shared" si="1"/>
        <v>0</v>
      </c>
      <c r="J47" s="73"/>
      <c r="K47" s="111">
        <f t="shared" si="9"/>
        <v>0</v>
      </c>
      <c r="L47" s="73"/>
      <c r="M47" s="74">
        <f t="shared" si="10"/>
        <v>0</v>
      </c>
      <c r="N47" s="73"/>
      <c r="O47" s="111">
        <f t="shared" si="2"/>
        <v>0</v>
      </c>
      <c r="P47" s="99"/>
      <c r="Q47" s="74">
        <f t="shared" si="2"/>
        <v>0</v>
      </c>
      <c r="R47" s="73">
        <v>29</v>
      </c>
      <c r="S47" s="111">
        <f t="shared" si="11"/>
        <v>2900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5"/>
        <v>0</v>
      </c>
      <c r="Z47" s="82">
        <f t="shared" si="6"/>
        <v>2900</v>
      </c>
      <c r="AA47" s="74"/>
      <c r="AB47" s="137">
        <f t="shared" si="12"/>
        <v>2900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7"/>
        <v>8.5</v>
      </c>
      <c r="F48" s="73"/>
      <c r="G48" s="74">
        <f t="shared" ca="1" si="8"/>
        <v>0</v>
      </c>
      <c r="H48" s="73"/>
      <c r="I48" s="74">
        <f t="shared" ca="1" si="1"/>
        <v>0</v>
      </c>
      <c r="J48" s="73"/>
      <c r="K48" s="111">
        <f t="shared" ca="1" si="9"/>
        <v>0</v>
      </c>
      <c r="L48" s="73"/>
      <c r="M48" s="74">
        <f t="shared" ca="1" si="10"/>
        <v>0</v>
      </c>
      <c r="N48" s="73">
        <v>8.5</v>
      </c>
      <c r="O48" s="111">
        <f t="shared" ca="1" si="2"/>
        <v>1190</v>
      </c>
      <c r="P48" s="99"/>
      <c r="Q48" s="74">
        <f t="shared" ca="1" si="2"/>
        <v>0</v>
      </c>
      <c r="R48" s="73"/>
      <c r="S48" s="111">
        <f t="shared" ca="1" si="11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5"/>
        <v>0</v>
      </c>
      <c r="Z48" s="82">
        <f t="shared" ca="1" si="6"/>
        <v>1190</v>
      </c>
      <c r="AA48" s="74"/>
      <c r="AB48" s="137">
        <f t="shared" ca="1" si="12"/>
        <v>1190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7"/>
        <v>0</v>
      </c>
      <c r="F51" s="73"/>
      <c r="G51" s="74">
        <f t="shared" si="8"/>
        <v>0</v>
      </c>
      <c r="H51" s="73"/>
      <c r="I51" s="74">
        <f t="shared" si="1"/>
        <v>0</v>
      </c>
      <c r="J51" s="73"/>
      <c r="K51" s="111">
        <f t="shared" si="9"/>
        <v>0</v>
      </c>
      <c r="L51" s="73"/>
      <c r="M51" s="74">
        <f t="shared" si="10"/>
        <v>0</v>
      </c>
      <c r="N51" s="73"/>
      <c r="O51" s="111">
        <f t="shared" si="2"/>
        <v>0</v>
      </c>
      <c r="P51" s="99"/>
      <c r="Q51" s="74">
        <f t="shared" si="2"/>
        <v>0</v>
      </c>
      <c r="R51" s="73"/>
      <c r="S51" s="111">
        <f t="shared" si="11"/>
        <v>0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6"/>
        <v>0</v>
      </c>
      <c r="AA51" s="74"/>
      <c r="AB51" s="137">
        <f t="shared" si="12"/>
        <v>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ref="W52:W78" ca="1" si="15">IF(D52="",0,D52*V52)</f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7"/>
        <v>0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1"/>
        <v>0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7"/>
        <v>0</v>
      </c>
      <c r="F58" s="73"/>
      <c r="G58" s="74">
        <f t="shared" ca="1" si="8"/>
        <v>0</v>
      </c>
      <c r="H58" s="73"/>
      <c r="I58" s="74">
        <f t="shared" ca="1" si="1"/>
        <v>0</v>
      </c>
      <c r="J58" s="73"/>
      <c r="K58" s="111">
        <f t="shared" ca="1" si="9"/>
        <v>0</v>
      </c>
      <c r="L58" s="73"/>
      <c r="M58" s="74">
        <f t="shared" ca="1" si="10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1"/>
        <v>0</v>
      </c>
      <c r="T58" s="73"/>
      <c r="U58" s="74">
        <v>0</v>
      </c>
      <c r="V58" s="73"/>
      <c r="W58" s="74">
        <f t="shared" ca="1" si="15"/>
        <v>0</v>
      </c>
      <c r="X58" s="73"/>
      <c r="Y58" s="74">
        <f t="shared" ca="1" si="5"/>
        <v>0</v>
      </c>
      <c r="Z58" s="82">
        <f t="shared" ca="1" si="6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7"/>
        <v>0</v>
      </c>
      <c r="F60" s="73"/>
      <c r="G60" s="74">
        <f t="shared" si="8"/>
        <v>0</v>
      </c>
      <c r="H60" s="73"/>
      <c r="I60" s="74">
        <f t="shared" si="1"/>
        <v>0</v>
      </c>
      <c r="J60" s="73"/>
      <c r="K60" s="111">
        <f t="shared" si="9"/>
        <v>0</v>
      </c>
      <c r="L60" s="73"/>
      <c r="M60" s="74">
        <f t="shared" si="10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1"/>
        <v>0</v>
      </c>
      <c r="T60" s="73"/>
      <c r="U60" s="74">
        <v>0</v>
      </c>
      <c r="V60" s="73"/>
      <c r="W60" s="74">
        <f t="shared" si="15"/>
        <v>0</v>
      </c>
      <c r="X60" s="73"/>
      <c r="Y60" s="74">
        <f t="shared" si="5"/>
        <v>0</v>
      </c>
      <c r="Z60" s="82">
        <f t="shared" si="6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7"/>
        <v>0</v>
      </c>
      <c r="F61" s="73"/>
      <c r="G61" s="74">
        <f t="shared" ca="1" si="8"/>
        <v>0</v>
      </c>
      <c r="H61" s="73"/>
      <c r="I61" s="74">
        <f t="shared" ca="1" si="1"/>
        <v>0</v>
      </c>
      <c r="J61" s="73"/>
      <c r="K61" s="111">
        <f t="shared" ca="1" si="9"/>
        <v>0</v>
      </c>
      <c r="L61" s="73"/>
      <c r="M61" s="74">
        <f t="shared" ca="1" si="10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1"/>
        <v>0</v>
      </c>
      <c r="T61" s="73"/>
      <c r="U61" s="74">
        <v>0</v>
      </c>
      <c r="V61" s="73"/>
      <c r="W61" s="74">
        <f t="shared" ca="1" si="15"/>
        <v>0</v>
      </c>
      <c r="X61" s="73"/>
      <c r="Y61" s="74">
        <f t="shared" ca="1" si="5"/>
        <v>0</v>
      </c>
      <c r="Z61" s="82">
        <f t="shared" ca="1" si="6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7"/>
        <v>3.5</v>
      </c>
      <c r="F62" s="73"/>
      <c r="G62" s="74">
        <f t="shared" si="8"/>
        <v>0</v>
      </c>
      <c r="H62" s="73">
        <v>3.5</v>
      </c>
      <c r="I62" s="74">
        <f t="shared" si="1"/>
        <v>350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350</v>
      </c>
      <c r="AA62" s="74"/>
      <c r="AB62" s="137">
        <f t="shared" si="12"/>
        <v>350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7"/>
        <v>0</v>
      </c>
      <c r="F65" s="73"/>
      <c r="G65" s="74">
        <f t="shared" si="8"/>
        <v>0</v>
      </c>
      <c r="H65" s="73"/>
      <c r="I65" s="74">
        <f t="shared" si="1"/>
        <v>0</v>
      </c>
      <c r="J65" s="73"/>
      <c r="K65" s="111">
        <f t="shared" si="9"/>
        <v>0</v>
      </c>
      <c r="L65" s="73"/>
      <c r="M65" s="74">
        <f t="shared" si="10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1"/>
        <v>0</v>
      </c>
      <c r="T65" s="73"/>
      <c r="U65" s="74">
        <v>0</v>
      </c>
      <c r="V65" s="73"/>
      <c r="W65" s="74">
        <f t="shared" si="15"/>
        <v>0</v>
      </c>
      <c r="X65" s="73"/>
      <c r="Y65" s="74">
        <f t="shared" si="5"/>
        <v>0</v>
      </c>
      <c r="Z65" s="82">
        <f t="shared" si="6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7"/>
        <v>0</v>
      </c>
      <c r="F66" s="73"/>
      <c r="G66" s="74">
        <f t="shared" ca="1" si="8"/>
        <v>0</v>
      </c>
      <c r="H66" s="73"/>
      <c r="I66" s="74">
        <f t="shared" ca="1" si="1"/>
        <v>0</v>
      </c>
      <c r="J66" s="73"/>
      <c r="K66" s="111">
        <f t="shared" ca="1" si="9"/>
        <v>0</v>
      </c>
      <c r="L66" s="73"/>
      <c r="M66" s="74">
        <f t="shared" ca="1" si="10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1"/>
        <v>0</v>
      </c>
      <c r="T66" s="73"/>
      <c r="U66" s="74">
        <v>0</v>
      </c>
      <c r="V66" s="73"/>
      <c r="W66" s="74">
        <f t="shared" ca="1" si="15"/>
        <v>0</v>
      </c>
      <c r="X66" s="73"/>
      <c r="Y66" s="74">
        <f t="shared" ca="1" si="5"/>
        <v>0</v>
      </c>
      <c r="Z66" s="82">
        <f t="shared" ca="1" si="6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2"/>
        <v>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7"/>
        <v>39.25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39.25</v>
      </c>
      <c r="S70" s="111">
        <f t="shared" si="11"/>
        <v>4631.5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4631.5</v>
      </c>
      <c r="AA70" s="74"/>
      <c r="AB70" s="145">
        <f t="shared" si="12"/>
        <v>4631.5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2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7"/>
        <v>0</v>
      </c>
      <c r="F74" s="73"/>
      <c r="G74" s="74">
        <f t="shared" si="8"/>
        <v>0</v>
      </c>
      <c r="H74" s="73"/>
      <c r="I74" s="74">
        <f t="shared" si="1"/>
        <v>0</v>
      </c>
      <c r="J74" s="73"/>
      <c r="K74" s="111">
        <f t="shared" si="9"/>
        <v>0</v>
      </c>
      <c r="L74" s="73"/>
      <c r="M74" s="74">
        <f t="shared" si="10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1"/>
        <v>0</v>
      </c>
      <c r="T74" s="73"/>
      <c r="U74" s="74">
        <v>0</v>
      </c>
      <c r="V74" s="73"/>
      <c r="W74" s="74">
        <f t="shared" si="15"/>
        <v>0</v>
      </c>
      <c r="X74" s="73"/>
      <c r="Y74" s="74">
        <f t="shared" si="5"/>
        <v>0</v>
      </c>
      <c r="Z74" s="82">
        <f t="shared" si="6"/>
        <v>0</v>
      </c>
      <c r="AA74" s="74"/>
      <c r="AB74" s="145">
        <f t="shared" si="12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7"/>
        <v>0</v>
      </c>
      <c r="F75" s="73"/>
      <c r="G75" s="74">
        <f t="shared" ca="1" si="8"/>
        <v>0</v>
      </c>
      <c r="H75" s="73"/>
      <c r="I75" s="74">
        <f t="shared" ca="1" si="1"/>
        <v>0</v>
      </c>
      <c r="J75" s="73"/>
      <c r="K75" s="111">
        <f t="shared" ca="1" si="9"/>
        <v>0</v>
      </c>
      <c r="L75" s="73"/>
      <c r="M75" s="74">
        <f t="shared" ca="1" si="10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1"/>
        <v>0</v>
      </c>
      <c r="T75" s="73"/>
      <c r="U75" s="74">
        <v>0</v>
      </c>
      <c r="V75" s="73"/>
      <c r="W75" s="74">
        <f t="shared" ca="1" si="15"/>
        <v>0</v>
      </c>
      <c r="X75" s="73"/>
      <c r="Y75" s="74">
        <f t="shared" ca="1" si="5"/>
        <v>0</v>
      </c>
      <c r="Z75" s="82">
        <f t="shared" ca="1" si="6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7"/>
        <v>0</v>
      </c>
      <c r="F76" s="73"/>
      <c r="G76" s="74">
        <f t="shared" si="8"/>
        <v>0</v>
      </c>
      <c r="H76" s="73"/>
      <c r="I76" s="74">
        <f t="shared" ref="I76:I78" si="16">IF(D76="",0,D76*H76)</f>
        <v>0</v>
      </c>
      <c r="J76" s="73"/>
      <c r="K76" s="111">
        <f t="shared" si="9"/>
        <v>0</v>
      </c>
      <c r="L76" s="73"/>
      <c r="M76" s="74">
        <f t="shared" si="10"/>
        <v>0</v>
      </c>
      <c r="N76" s="73"/>
      <c r="O76" s="111">
        <f t="shared" ref="O76:O78" si="17">IF($D76="",0,$D76*N76)</f>
        <v>0</v>
      </c>
      <c r="P76" s="73"/>
      <c r="Q76" s="74">
        <f t="shared" ref="Q76:Q78" si="18">IF($D76="",0,$D76*P76)</f>
        <v>0</v>
      </c>
      <c r="R76" s="73"/>
      <c r="S76" s="111">
        <f t="shared" si="11"/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ref="Y76:Y78" si="19">IF(D76="",0,D76*X76)</f>
        <v>0</v>
      </c>
      <c r="Z76" s="82">
        <f t="shared" ref="Z76:Z78" si="20">IF(D76="",0,D76*E76)</f>
        <v>0</v>
      </c>
      <c r="AA76" s="74"/>
      <c r="AB76" s="145">
        <f t="shared" si="12"/>
        <v>0</v>
      </c>
      <c r="AC76" s="139"/>
    </row>
    <row r="77" spans="1:29" ht="15" customHeight="1" x14ac:dyDescent="0.2">
      <c r="A77" s="90" t="s">
        <v>293</v>
      </c>
      <c r="B77" s="14" t="s">
        <v>65</v>
      </c>
      <c r="C77" s="18" t="s">
        <v>9</v>
      </c>
      <c r="D77" s="19">
        <v>35</v>
      </c>
      <c r="E77" s="20">
        <f t="shared" ref="E77" si="21">SUM(H77+J77+L77+N77+P77+R77+T77+V77+X77)</f>
        <v>22.75</v>
      </c>
      <c r="F77" s="73"/>
      <c r="G77" s="74">
        <f t="shared" ref="G77" si="22">IF(B77="",0,D77*F77)</f>
        <v>0</v>
      </c>
      <c r="H77" s="73"/>
      <c r="I77" s="74">
        <f t="shared" ref="I77" si="23">IF(D77="",0,D77*H77)</f>
        <v>0</v>
      </c>
      <c r="J77" s="73">
        <v>22.75</v>
      </c>
      <c r="K77" s="111">
        <f t="shared" ref="K77" si="24">IF($D77="",0,$D77*J77)</f>
        <v>796.25</v>
      </c>
      <c r="L77" s="73"/>
      <c r="M77" s="74">
        <f t="shared" ref="M77" si="25">IF($D77="",0,$D77*L77)</f>
        <v>0</v>
      </c>
      <c r="N77" s="73"/>
      <c r="O77" s="111">
        <f t="shared" ref="O77" si="26">IF($D77="",0,$D77*N77)</f>
        <v>0</v>
      </c>
      <c r="P77" s="73"/>
      <c r="Q77" s="74">
        <f t="shared" ref="Q77" si="27">IF($D77="",0,$D77*P77)</f>
        <v>0</v>
      </c>
      <c r="R77" s="73"/>
      <c r="S77" s="111">
        <f t="shared" ref="S77" si="28">IF($D77="",0,$D77*R77)</f>
        <v>0</v>
      </c>
      <c r="T77" s="73"/>
      <c r="U77" s="74">
        <v>0</v>
      </c>
      <c r="V77" s="73"/>
      <c r="W77" s="74">
        <f t="shared" ref="W77" si="29">IF(D77="",0,D77*V77)</f>
        <v>0</v>
      </c>
      <c r="X77" s="73"/>
      <c r="Y77" s="74">
        <f t="shared" ref="Y77" si="30">IF(D77="",0,D77*X77)</f>
        <v>0</v>
      </c>
      <c r="Z77" s="82">
        <f t="shared" ref="Z77" si="31">IF(D77="",0,D77*E77)</f>
        <v>796.25</v>
      </c>
      <c r="AA77" s="74"/>
      <c r="AB77" s="145">
        <f t="shared" ref="AB77" si="32">SUM(Z77+AA77)</f>
        <v>796.25</v>
      </c>
      <c r="AC77" s="139"/>
    </row>
    <row r="78" spans="1:29" ht="15" customHeight="1" x14ac:dyDescent="0.2">
      <c r="A78" s="84"/>
      <c r="D78" s="19"/>
      <c r="E78" s="20">
        <f t="shared" ref="E78:E79" si="33">SUM(H78+J78+L78+N78+P78+R78+T78+V78+X78)</f>
        <v>0</v>
      </c>
      <c r="F78" s="73"/>
      <c r="G78" s="74">
        <f t="shared" ref="G78" si="34">IF(B78="",0,D78*F78)</f>
        <v>0</v>
      </c>
      <c r="H78" s="73"/>
      <c r="I78" s="74">
        <f t="shared" si="16"/>
        <v>0</v>
      </c>
      <c r="J78" s="73"/>
      <c r="K78" s="111">
        <f t="shared" ref="K78" si="35">IF($D78="",0,$D78*J78)</f>
        <v>0</v>
      </c>
      <c r="L78" s="73"/>
      <c r="M78" s="74">
        <f t="shared" ref="M78" si="36">IF($D78="",0,$D78*L78)</f>
        <v>0</v>
      </c>
      <c r="N78" s="73"/>
      <c r="O78" s="111">
        <f t="shared" si="17"/>
        <v>0</v>
      </c>
      <c r="P78" s="73"/>
      <c r="Q78" s="74">
        <f t="shared" si="18"/>
        <v>0</v>
      </c>
      <c r="R78" s="73"/>
      <c r="S78" s="111">
        <f>IF($D78="",0,$D78*R78)</f>
        <v>0</v>
      </c>
      <c r="T78" s="73"/>
      <c r="U78" s="74">
        <f>IF(D78="",0,D78*T78)</f>
        <v>0</v>
      </c>
      <c r="V78" s="73"/>
      <c r="W78" s="74">
        <f t="shared" si="15"/>
        <v>0</v>
      </c>
      <c r="X78" s="73"/>
      <c r="Y78" s="74">
        <f t="shared" si="19"/>
        <v>0</v>
      </c>
      <c r="Z78" s="82">
        <f t="shared" si="20"/>
        <v>0</v>
      </c>
      <c r="AA78" s="74"/>
      <c r="AB78" s="145">
        <f t="shared" ref="AB78:AB82" si="37">SUM(Z78+AA78)</f>
        <v>0</v>
      </c>
      <c r="AC78" s="139"/>
    </row>
    <row r="79" spans="1:29" s="62" customFormat="1" ht="15" customHeight="1" x14ac:dyDescent="0.2">
      <c r="A79" s="85"/>
      <c r="C79" s="63" t="s">
        <v>154</v>
      </c>
      <c r="D79" s="57"/>
      <c r="E79" s="20">
        <f t="shared" si="33"/>
        <v>182.75</v>
      </c>
      <c r="F79" s="142">
        <f>SUM(F13:F78)</f>
        <v>0</v>
      </c>
      <c r="G79" s="141"/>
      <c r="H79" s="75">
        <f>SUM(H13:H78)</f>
        <v>4.75</v>
      </c>
      <c r="I79" s="76"/>
      <c r="J79" s="92">
        <f>SUM(J12:J78)</f>
        <v>31.75</v>
      </c>
      <c r="K79" s="92"/>
      <c r="L79" s="75">
        <f>SUM(L13:L78)</f>
        <v>8.75</v>
      </c>
      <c r="M79" s="76"/>
      <c r="N79" s="92">
        <f>SUM(N12:N78)</f>
        <v>40.25</v>
      </c>
      <c r="O79" s="92"/>
      <c r="P79" s="75">
        <f>SUM(P13:P78)</f>
        <v>2</v>
      </c>
      <c r="Q79" s="76"/>
      <c r="R79" s="92">
        <f>SUM(R12:R78)</f>
        <v>93.25</v>
      </c>
      <c r="S79" s="92"/>
      <c r="T79" s="75">
        <f>SUM(T13:T78)</f>
        <v>0</v>
      </c>
      <c r="U79" s="76">
        <f ca="1">SUM(U13:U78)</f>
        <v>0</v>
      </c>
      <c r="V79" s="75">
        <f>SUM(V13:V78)</f>
        <v>0</v>
      </c>
      <c r="W79" s="76">
        <f ca="1">SUM(W13:W78)</f>
        <v>0</v>
      </c>
      <c r="X79" s="75">
        <f>SUM(X13:X78)</f>
        <v>2</v>
      </c>
      <c r="Y79" s="76"/>
      <c r="Z79" s="76"/>
      <c r="AA79" s="138"/>
      <c r="AB79" s="146">
        <f t="shared" si="37"/>
        <v>0</v>
      </c>
      <c r="AC79" s="140"/>
    </row>
    <row r="80" spans="1:29" ht="4.5" customHeight="1" x14ac:dyDescent="0.2">
      <c r="A80" s="86"/>
      <c r="B80" s="40"/>
      <c r="C80" s="68"/>
      <c r="D80" s="69"/>
      <c r="E80" s="69"/>
      <c r="F80" s="69"/>
      <c r="G80" s="69"/>
      <c r="H80" s="77"/>
      <c r="I80" s="78"/>
      <c r="J80" s="69"/>
      <c r="K80" s="69"/>
      <c r="L80" s="77"/>
      <c r="M80" s="78"/>
      <c r="N80" s="69"/>
      <c r="O80" s="69"/>
      <c r="P80" s="77"/>
      <c r="Q80" s="78"/>
      <c r="R80" s="69"/>
      <c r="S80" s="69"/>
      <c r="T80" s="77"/>
      <c r="U80" s="78"/>
      <c r="V80" s="77"/>
      <c r="W80" s="78"/>
      <c r="X80" s="77"/>
      <c r="Y80" s="78"/>
      <c r="Z80" s="69"/>
      <c r="AA80" s="69"/>
      <c r="AB80" s="78"/>
    </row>
    <row r="81" spans="1:28" ht="15" customHeight="1" x14ac:dyDescent="0.2">
      <c r="A81" s="65"/>
      <c r="B81" s="65"/>
      <c r="C81" s="66" t="s">
        <v>155</v>
      </c>
      <c r="D81" s="67"/>
      <c r="E81" s="19"/>
      <c r="F81" s="143"/>
      <c r="G81" s="144">
        <f ca="1">SUM(G13:G80)</f>
        <v>0</v>
      </c>
      <c r="H81" s="79"/>
      <c r="I81" s="80">
        <f ca="1">SUM(I13:I80)</f>
        <v>525</v>
      </c>
      <c r="J81" s="93"/>
      <c r="K81" s="93">
        <f ca="1">SUM(K12:K80)</f>
        <v>1822.25</v>
      </c>
      <c r="L81" s="79"/>
      <c r="M81" s="80">
        <f ca="1">SUM(M13:M80)</f>
        <v>1023</v>
      </c>
      <c r="N81" s="93"/>
      <c r="O81" s="93">
        <f ca="1">SUM(O12:O80)</f>
        <v>4665</v>
      </c>
      <c r="P81" s="79"/>
      <c r="Q81" s="80">
        <f ca="1">SUM(Q13:Q80)</f>
        <v>280</v>
      </c>
      <c r="R81" s="93"/>
      <c r="S81" s="93">
        <f ca="1">SUM(S12:S80)</f>
        <v>9991.5</v>
      </c>
      <c r="T81" s="79"/>
      <c r="U81" s="80">
        <f ca="1">SUM(U13:U80)</f>
        <v>0</v>
      </c>
      <c r="V81" s="79"/>
      <c r="W81" s="80">
        <f ca="1">SUM(W13:W80)</f>
        <v>0</v>
      </c>
      <c r="X81" s="79"/>
      <c r="Y81" s="80">
        <f ca="1">SUM(Y13:Y80)</f>
        <v>280</v>
      </c>
      <c r="Z81" s="80">
        <f ca="1">SUM(G81+I81+K81+M81+O81+Q81+S81+U81+W81+Y81)</f>
        <v>18586.75</v>
      </c>
      <c r="AA81" s="135"/>
      <c r="AB81" s="147"/>
    </row>
    <row r="82" spans="1:28" x14ac:dyDescent="0.2">
      <c r="C82" s="41" t="s">
        <v>24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>
        <f ca="1">SUM(Z13:Z78)</f>
        <v>18586.75</v>
      </c>
      <c r="AA82" s="3">
        <f>SUBTOTAL(9,AA13:AA80)</f>
        <v>0</v>
      </c>
      <c r="AB82" s="134">
        <f t="shared" ca="1" si="37"/>
        <v>18586.75</v>
      </c>
    </row>
    <row r="83" spans="1:28" x14ac:dyDescent="0.2">
      <c r="C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spans="1:28" x14ac:dyDescent="0.2">
      <c r="A84" s="101"/>
      <c r="Z84" s="19"/>
    </row>
    <row r="93" spans="1:28" x14ac:dyDescent="0.2">
      <c r="Z93" s="21">
        <f>SUM(Z91-Z90)</f>
        <v>0</v>
      </c>
      <c r="AA93">
        <f>SUM(AA91-AA90)</f>
        <v>0</v>
      </c>
    </row>
  </sheetData>
  <autoFilter ref="A12:Z81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1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3"/>
  <sheetViews>
    <sheetView topLeftCell="B28" zoomScale="110" zoomScaleNormal="110" zoomScaleSheetLayoutView="110" workbookViewId="0">
      <selection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42522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SUM(H13+J13+L13+N13+P13+R13+T13+V13+X13)</f>
        <v>24.75</v>
      </c>
      <c r="F13" s="73"/>
      <c r="G13" s="74">
        <f ca="1">IF(D13="",0,D13*F13)</f>
        <v>0</v>
      </c>
      <c r="H13" s="73">
        <v>0.5</v>
      </c>
      <c r="I13" s="74">
        <f t="shared" ref="I13:I75" ca="1" si="1">IF(D13="",0,D13*H13)</f>
        <v>70</v>
      </c>
      <c r="J13" s="73">
        <v>3</v>
      </c>
      <c r="K13" s="111">
        <f ca="1">IF($D13="",0,$D13*J13)</f>
        <v>420</v>
      </c>
      <c r="L13" s="73">
        <v>8.5</v>
      </c>
      <c r="M13" s="74">
        <f ca="1">IF($D13="",0,$D13*L13)</f>
        <v>1190</v>
      </c>
      <c r="N13" s="73">
        <v>5</v>
      </c>
      <c r="O13" s="111">
        <f t="shared" ref="O13:Q75" ca="1" si="2">IF($D13="",0,$D13*N13)</f>
        <v>700</v>
      </c>
      <c r="P13" s="99">
        <v>1.25</v>
      </c>
      <c r="Q13" s="74">
        <f t="shared" ca="1" si="2"/>
        <v>175</v>
      </c>
      <c r="R13" s="73">
        <v>6.5</v>
      </c>
      <c r="S13" s="111">
        <f ca="1">IF($D13="",0,$D13*R13)</f>
        <v>910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5" ca="1" si="5">IF(D13="",0,D13*X13)</f>
        <v>0</v>
      </c>
      <c r="Z13" s="82">
        <f t="shared" ref="Z13:Z75" ca="1" si="6">IF(D13="",0,D13*E13)</f>
        <v>3465</v>
      </c>
      <c r="AA13" s="74"/>
      <c r="AB13" s="136">
        <f ca="1">SUM(Z13+AA13)</f>
        <v>3465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7">SUM(H14+J14+L14+N14+P14+R14+T14+V14+X14)</f>
        <v>0</v>
      </c>
      <c r="F14" s="73"/>
      <c r="G14" s="74">
        <f t="shared" ref="G14:G76" ca="1" si="8">IF(D14="",0,D14*F14)</f>
        <v>0</v>
      </c>
      <c r="H14" s="73"/>
      <c r="I14" s="74">
        <f t="shared" ca="1" si="1"/>
        <v>0</v>
      </c>
      <c r="J14" s="73"/>
      <c r="K14" s="111">
        <f t="shared" ref="K14:K76" ca="1" si="9">IF($D14="",0,$D14*J14)</f>
        <v>0</v>
      </c>
      <c r="L14" s="73"/>
      <c r="M14" s="74">
        <f t="shared" ref="M14:M76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6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7.25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7.25</v>
      </c>
      <c r="K15" s="111">
        <f t="shared" ca="1" si="9"/>
        <v>855.5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855.5</v>
      </c>
      <c r="AA15" s="74"/>
      <c r="AB15" s="137">
        <f t="shared" ca="1" si="12"/>
        <v>855.5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0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/>
      <c r="O18" s="111">
        <f t="shared" ca="1" si="2"/>
        <v>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0</v>
      </c>
      <c r="AA18" s="74"/>
      <c r="AB18" s="137">
        <f t="shared" ca="1" si="12"/>
        <v>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0</v>
      </c>
      <c r="AA21" s="74"/>
      <c r="AB21" s="137">
        <f t="shared" ca="1" si="12"/>
        <v>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36.75</v>
      </c>
      <c r="F23" s="73"/>
      <c r="G23" s="74">
        <f t="shared" ca="1" si="8"/>
        <v>0</v>
      </c>
      <c r="H23" s="73"/>
      <c r="I23" s="74">
        <f t="shared" ca="1" si="1"/>
        <v>0</v>
      </c>
      <c r="J23" s="73"/>
      <c r="K23" s="111">
        <f t="shared" ca="1" si="9"/>
        <v>0</v>
      </c>
      <c r="L23" s="73"/>
      <c r="M23" s="74">
        <f t="shared" ca="1" si="10"/>
        <v>0</v>
      </c>
      <c r="N23" s="73"/>
      <c r="O23" s="111">
        <f t="shared" ca="1" si="2"/>
        <v>0</v>
      </c>
      <c r="P23" s="99"/>
      <c r="Q23" s="74">
        <f t="shared" ca="1" si="2"/>
        <v>0</v>
      </c>
      <c r="R23" s="73">
        <v>36.75</v>
      </c>
      <c r="S23" s="111">
        <f t="shared" ca="1" si="11"/>
        <v>2205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2205</v>
      </c>
      <c r="AA23" s="74"/>
      <c r="AB23" s="137">
        <f t="shared" ca="1" si="12"/>
        <v>2205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4.75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4.75</v>
      </c>
      <c r="S24" s="111">
        <f t="shared" ca="1" si="11"/>
        <v>665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665</v>
      </c>
      <c r="AA24" s="74"/>
      <c r="AB24" s="137">
        <f t="shared" ca="1" si="12"/>
        <v>665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0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1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 t="shared" si="7"/>
        <v>0</v>
      </c>
      <c r="F30" s="73"/>
      <c r="G30" s="74">
        <f t="shared" ca="1" si="8"/>
        <v>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0</v>
      </c>
      <c r="AA30" s="74"/>
      <c r="AB30" s="137">
        <f t="shared" ca="1" si="12"/>
        <v>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12</v>
      </c>
      <c r="F32" s="73"/>
      <c r="G32" s="74">
        <f t="shared" ca="1" si="8"/>
        <v>0</v>
      </c>
      <c r="H32" s="73"/>
      <c r="I32" s="74">
        <f t="shared" ca="1" si="1"/>
        <v>0</v>
      </c>
      <c r="J32" s="73">
        <v>2</v>
      </c>
      <c r="K32" s="111">
        <f t="shared" ca="1" si="9"/>
        <v>280</v>
      </c>
      <c r="L32" s="73"/>
      <c r="M32" s="74">
        <f t="shared" ca="1" si="10"/>
        <v>0</v>
      </c>
      <c r="N32" s="73"/>
      <c r="O32" s="111">
        <f t="shared" ca="1" si="2"/>
        <v>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>
        <v>10</v>
      </c>
      <c r="Y32" s="74">
        <f t="shared" ca="1" si="5"/>
        <v>1400</v>
      </c>
      <c r="Z32" s="82">
        <f t="shared" ca="1" si="6"/>
        <v>1680</v>
      </c>
      <c r="AA32" s="74"/>
      <c r="AB32" s="137">
        <f t="shared" ca="1" si="12"/>
        <v>1680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33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/>
      <c r="M34" s="74">
        <f t="shared" si="10"/>
        <v>0</v>
      </c>
      <c r="N34" s="73">
        <v>33</v>
      </c>
      <c r="O34" s="111">
        <f t="shared" si="2"/>
        <v>3300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3300</v>
      </c>
      <c r="AA34" s="74"/>
      <c r="AB34" s="137">
        <f t="shared" si="12"/>
        <v>3300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3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>
        <v>3</v>
      </c>
      <c r="S38" s="111">
        <f t="shared" ca="1" si="11"/>
        <v>420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420</v>
      </c>
      <c r="AA38" s="74"/>
      <c r="AB38" s="137">
        <f t="shared" ca="1" si="12"/>
        <v>420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7"/>
        <v>0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/>
      <c r="Y39" s="74">
        <f t="shared" ca="1" si="5"/>
        <v>0</v>
      </c>
      <c r="Z39" s="82">
        <f t="shared" ca="1" si="6"/>
        <v>0</v>
      </c>
      <c r="AA39" s="74"/>
      <c r="AB39" s="137">
        <f t="shared" ca="1" si="12"/>
        <v>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7"/>
        <v>0</v>
      </c>
      <c r="F40" s="73"/>
      <c r="G40" s="74">
        <f t="shared" ca="1" si="8"/>
        <v>0</v>
      </c>
      <c r="H40" s="73"/>
      <c r="I40" s="74">
        <f t="shared" ca="1" si="1"/>
        <v>0</v>
      </c>
      <c r="J40" s="73"/>
      <c r="K40" s="111">
        <f t="shared" ca="1" si="9"/>
        <v>0</v>
      </c>
      <c r="L40" s="73"/>
      <c r="M40" s="74">
        <f t="shared" ca="1" si="10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1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6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7"/>
        <v>0</v>
      </c>
      <c r="F42" s="73"/>
      <c r="G42" s="74">
        <f t="shared" si="8"/>
        <v>0</v>
      </c>
      <c r="H42" s="73"/>
      <c r="I42" s="74">
        <f t="shared" si="1"/>
        <v>0</v>
      </c>
      <c r="J42" s="73"/>
      <c r="K42" s="111">
        <f t="shared" si="9"/>
        <v>0</v>
      </c>
      <c r="L42" s="73"/>
      <c r="M42" s="74">
        <f t="shared" si="10"/>
        <v>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1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6"/>
        <v>0</v>
      </c>
      <c r="AA42" s="74"/>
      <c r="AB42" s="137">
        <f t="shared" si="12"/>
        <v>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7"/>
        <v>0</v>
      </c>
      <c r="F43" s="73"/>
      <c r="G43" s="74">
        <f t="shared" ca="1" si="8"/>
        <v>0</v>
      </c>
      <c r="H43" s="73"/>
      <c r="I43" s="74">
        <f t="shared" ca="1" si="1"/>
        <v>0</v>
      </c>
      <c r="J43" s="73"/>
      <c r="K43" s="111">
        <f t="shared" ca="1" si="9"/>
        <v>0</v>
      </c>
      <c r="L43" s="73"/>
      <c r="M43" s="74">
        <f t="shared" ca="1" si="10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1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6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 t="shared" si="7"/>
        <v>0</v>
      </c>
      <c r="F44" s="73"/>
      <c r="G44" s="74">
        <f t="shared" si="8"/>
        <v>0</v>
      </c>
      <c r="H44" s="73"/>
      <c r="I44" s="74">
        <f t="shared" si="1"/>
        <v>0</v>
      </c>
      <c r="J44" s="73"/>
      <c r="K44" s="111">
        <f t="shared" si="9"/>
        <v>0</v>
      </c>
      <c r="L44" s="73"/>
      <c r="M44" s="74">
        <f t="shared" si="10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1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si="5"/>
        <v>0</v>
      </c>
      <c r="Z44" s="82">
        <f t="shared" si="6"/>
        <v>0</v>
      </c>
      <c r="AA44" s="74"/>
      <c r="AB44" s="137">
        <f t="shared" si="12"/>
        <v>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7"/>
        <v>0</v>
      </c>
      <c r="F45" s="73"/>
      <c r="G45" s="74">
        <f t="shared" ca="1" si="8"/>
        <v>0</v>
      </c>
      <c r="H45" s="73"/>
      <c r="I45" s="74">
        <f t="shared" ca="1" si="1"/>
        <v>0</v>
      </c>
      <c r="J45" s="73"/>
      <c r="K45" s="111">
        <f t="shared" ca="1" si="9"/>
        <v>0</v>
      </c>
      <c r="L45" s="73"/>
      <c r="M45" s="74">
        <f t="shared" ca="1" si="10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1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5"/>
        <v>0</v>
      </c>
      <c r="Z45" s="82">
        <f t="shared" ca="1" si="6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7"/>
        <v>0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1"/>
        <v>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0</v>
      </c>
      <c r="AA46" s="74"/>
      <c r="AB46" s="137">
        <f t="shared" si="12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7"/>
        <v>91.5</v>
      </c>
      <c r="F47" s="73"/>
      <c r="G47" s="74">
        <f t="shared" si="8"/>
        <v>0</v>
      </c>
      <c r="H47" s="73"/>
      <c r="I47" s="74">
        <f t="shared" si="1"/>
        <v>0</v>
      </c>
      <c r="J47" s="73"/>
      <c r="K47" s="111">
        <f t="shared" si="9"/>
        <v>0</v>
      </c>
      <c r="L47" s="73"/>
      <c r="M47" s="74">
        <f t="shared" si="10"/>
        <v>0</v>
      </c>
      <c r="N47" s="73"/>
      <c r="O47" s="111">
        <f t="shared" si="2"/>
        <v>0</v>
      </c>
      <c r="P47" s="99"/>
      <c r="Q47" s="74">
        <f t="shared" si="2"/>
        <v>0</v>
      </c>
      <c r="R47" s="73">
        <v>91.5</v>
      </c>
      <c r="S47" s="111">
        <f t="shared" si="11"/>
        <v>9150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5"/>
        <v>0</v>
      </c>
      <c r="Z47" s="82">
        <f t="shared" si="6"/>
        <v>9150</v>
      </c>
      <c r="AA47" s="74"/>
      <c r="AB47" s="137">
        <f t="shared" si="12"/>
        <v>9150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7"/>
        <v>0</v>
      </c>
      <c r="F48" s="73"/>
      <c r="G48" s="74">
        <f t="shared" ca="1" si="8"/>
        <v>0</v>
      </c>
      <c r="H48" s="73"/>
      <c r="I48" s="74">
        <f t="shared" ca="1" si="1"/>
        <v>0</v>
      </c>
      <c r="J48" s="73"/>
      <c r="K48" s="111">
        <f t="shared" ca="1" si="9"/>
        <v>0</v>
      </c>
      <c r="L48" s="73"/>
      <c r="M48" s="74">
        <f t="shared" ca="1" si="10"/>
        <v>0</v>
      </c>
      <c r="N48" s="73"/>
      <c r="O48" s="111">
        <f t="shared" ca="1" si="2"/>
        <v>0</v>
      </c>
      <c r="P48" s="99"/>
      <c r="Q48" s="74">
        <f t="shared" ca="1" si="2"/>
        <v>0</v>
      </c>
      <c r="R48" s="73"/>
      <c r="S48" s="111">
        <f t="shared" ca="1" si="11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5"/>
        <v>0</v>
      </c>
      <c r="Z48" s="82">
        <f t="shared" ca="1" si="6"/>
        <v>0</v>
      </c>
      <c r="AA48" s="74"/>
      <c r="AB48" s="137">
        <f t="shared" ca="1" si="12"/>
        <v>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7"/>
        <v>41.25</v>
      </c>
      <c r="F51" s="73"/>
      <c r="G51" s="74">
        <f t="shared" si="8"/>
        <v>0</v>
      </c>
      <c r="H51" s="73"/>
      <c r="I51" s="74">
        <f t="shared" si="1"/>
        <v>0</v>
      </c>
      <c r="J51" s="73"/>
      <c r="K51" s="111">
        <f t="shared" si="9"/>
        <v>0</v>
      </c>
      <c r="L51" s="73"/>
      <c r="M51" s="74">
        <f t="shared" si="10"/>
        <v>0</v>
      </c>
      <c r="N51" s="73"/>
      <c r="O51" s="111">
        <f t="shared" si="2"/>
        <v>0</v>
      </c>
      <c r="P51" s="99"/>
      <c r="Q51" s="74">
        <f t="shared" si="2"/>
        <v>0</v>
      </c>
      <c r="R51" s="73">
        <v>41.25</v>
      </c>
      <c r="S51" s="111">
        <f t="shared" si="11"/>
        <v>1443.75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6"/>
        <v>1443.75</v>
      </c>
      <c r="AA51" s="74"/>
      <c r="AB51" s="137">
        <f t="shared" si="12"/>
        <v>1443.75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ref="W52:W78" ca="1" si="15">IF(D52="",0,D52*V52)</f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7"/>
        <v>0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1"/>
        <v>0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7"/>
        <v>0</v>
      </c>
      <c r="F58" s="73"/>
      <c r="G58" s="74">
        <f t="shared" ca="1" si="8"/>
        <v>0</v>
      </c>
      <c r="H58" s="73"/>
      <c r="I58" s="74">
        <f t="shared" ca="1" si="1"/>
        <v>0</v>
      </c>
      <c r="J58" s="73"/>
      <c r="K58" s="111">
        <f t="shared" ca="1" si="9"/>
        <v>0</v>
      </c>
      <c r="L58" s="73"/>
      <c r="M58" s="74">
        <f t="shared" ca="1" si="10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1"/>
        <v>0</v>
      </c>
      <c r="T58" s="73"/>
      <c r="U58" s="74">
        <v>0</v>
      </c>
      <c r="V58" s="73"/>
      <c r="W58" s="74">
        <f t="shared" ca="1" si="15"/>
        <v>0</v>
      </c>
      <c r="X58" s="73"/>
      <c r="Y58" s="74">
        <f t="shared" ca="1" si="5"/>
        <v>0</v>
      </c>
      <c r="Z58" s="82">
        <f t="shared" ca="1" si="6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7"/>
        <v>0</v>
      </c>
      <c r="F60" s="73"/>
      <c r="G60" s="74">
        <f t="shared" si="8"/>
        <v>0</v>
      </c>
      <c r="H60" s="73"/>
      <c r="I60" s="74">
        <f t="shared" si="1"/>
        <v>0</v>
      </c>
      <c r="J60" s="73"/>
      <c r="K60" s="111">
        <f t="shared" si="9"/>
        <v>0</v>
      </c>
      <c r="L60" s="73"/>
      <c r="M60" s="74">
        <f t="shared" si="10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1"/>
        <v>0</v>
      </c>
      <c r="T60" s="73"/>
      <c r="U60" s="74">
        <v>0</v>
      </c>
      <c r="V60" s="73"/>
      <c r="W60" s="74">
        <f t="shared" si="15"/>
        <v>0</v>
      </c>
      <c r="X60" s="73"/>
      <c r="Y60" s="74">
        <f t="shared" si="5"/>
        <v>0</v>
      </c>
      <c r="Z60" s="82">
        <f t="shared" si="6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7"/>
        <v>0</v>
      </c>
      <c r="F61" s="73"/>
      <c r="G61" s="74">
        <f t="shared" ca="1" si="8"/>
        <v>0</v>
      </c>
      <c r="H61" s="73"/>
      <c r="I61" s="74">
        <f t="shared" ca="1" si="1"/>
        <v>0</v>
      </c>
      <c r="J61" s="73"/>
      <c r="K61" s="111">
        <f t="shared" ca="1" si="9"/>
        <v>0</v>
      </c>
      <c r="L61" s="73"/>
      <c r="M61" s="74">
        <f t="shared" ca="1" si="10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1"/>
        <v>0</v>
      </c>
      <c r="T61" s="73"/>
      <c r="U61" s="74">
        <v>0</v>
      </c>
      <c r="V61" s="73"/>
      <c r="W61" s="74">
        <f t="shared" ca="1" si="15"/>
        <v>0</v>
      </c>
      <c r="X61" s="73"/>
      <c r="Y61" s="74">
        <f t="shared" ca="1" si="5"/>
        <v>0</v>
      </c>
      <c r="Z61" s="82">
        <f t="shared" ca="1" si="6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7"/>
        <v>11.5</v>
      </c>
      <c r="F62" s="73"/>
      <c r="G62" s="74">
        <f t="shared" si="8"/>
        <v>0</v>
      </c>
      <c r="H62" s="73">
        <v>11.5</v>
      </c>
      <c r="I62" s="74">
        <f t="shared" si="1"/>
        <v>1150</v>
      </c>
      <c r="J62" s="73"/>
      <c r="K62" s="111">
        <f t="shared" si="9"/>
        <v>0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1150</v>
      </c>
      <c r="AA62" s="74"/>
      <c r="AB62" s="137">
        <f t="shared" si="12"/>
        <v>1150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7"/>
        <v>0</v>
      </c>
      <c r="F65" s="73"/>
      <c r="G65" s="74">
        <f t="shared" si="8"/>
        <v>0</v>
      </c>
      <c r="H65" s="73"/>
      <c r="I65" s="74">
        <f t="shared" si="1"/>
        <v>0</v>
      </c>
      <c r="J65" s="73"/>
      <c r="K65" s="111">
        <f t="shared" si="9"/>
        <v>0</v>
      </c>
      <c r="L65" s="73"/>
      <c r="M65" s="74">
        <f t="shared" si="10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1"/>
        <v>0</v>
      </c>
      <c r="T65" s="73"/>
      <c r="U65" s="74">
        <v>0</v>
      </c>
      <c r="V65" s="73"/>
      <c r="W65" s="74">
        <f t="shared" si="15"/>
        <v>0</v>
      </c>
      <c r="X65" s="73"/>
      <c r="Y65" s="74">
        <f t="shared" si="5"/>
        <v>0</v>
      </c>
      <c r="Z65" s="82">
        <f t="shared" si="6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7"/>
        <v>0</v>
      </c>
      <c r="F66" s="73"/>
      <c r="G66" s="74">
        <f t="shared" ca="1" si="8"/>
        <v>0</v>
      </c>
      <c r="H66" s="73"/>
      <c r="I66" s="74">
        <f t="shared" ca="1" si="1"/>
        <v>0</v>
      </c>
      <c r="J66" s="73"/>
      <c r="K66" s="111">
        <f t="shared" ca="1" si="9"/>
        <v>0</v>
      </c>
      <c r="L66" s="73"/>
      <c r="M66" s="74">
        <f t="shared" ca="1" si="10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1"/>
        <v>0</v>
      </c>
      <c r="T66" s="73"/>
      <c r="U66" s="74">
        <v>0</v>
      </c>
      <c r="V66" s="73"/>
      <c r="W66" s="74">
        <f t="shared" ca="1" si="15"/>
        <v>0</v>
      </c>
      <c r="X66" s="73"/>
      <c r="Y66" s="74">
        <f t="shared" ca="1" si="5"/>
        <v>0</v>
      </c>
      <c r="Z66" s="82">
        <f t="shared" ca="1" si="6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7"/>
        <v>0</v>
      </c>
      <c r="F67" s="73"/>
      <c r="G67" s="74">
        <f t="shared" si="8"/>
        <v>0</v>
      </c>
      <c r="H67" s="73"/>
      <c r="I67" s="74">
        <f t="shared" si="1"/>
        <v>0</v>
      </c>
      <c r="J67" s="73"/>
      <c r="K67" s="111">
        <f t="shared" si="9"/>
        <v>0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0</v>
      </c>
      <c r="AA67" s="74"/>
      <c r="AB67" s="137">
        <f t="shared" si="12"/>
        <v>0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7"/>
        <v>66.25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66.25</v>
      </c>
      <c r="S70" s="111">
        <f t="shared" si="11"/>
        <v>7817.5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7817.5</v>
      </c>
      <c r="AA70" s="74"/>
      <c r="AB70" s="145">
        <f t="shared" si="12"/>
        <v>7817.5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7"/>
        <v>0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/>
      <c r="O73" s="111">
        <f t="shared" si="2"/>
        <v>0</v>
      </c>
      <c r="P73" s="99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0</v>
      </c>
      <c r="AA73" s="74"/>
      <c r="AB73" s="145">
        <f t="shared" si="12"/>
        <v>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7"/>
        <v>0</v>
      </c>
      <c r="F74" s="73"/>
      <c r="G74" s="74">
        <f t="shared" si="8"/>
        <v>0</v>
      </c>
      <c r="H74" s="73"/>
      <c r="I74" s="74">
        <f t="shared" si="1"/>
        <v>0</v>
      </c>
      <c r="J74" s="73"/>
      <c r="K74" s="111">
        <f t="shared" si="9"/>
        <v>0</v>
      </c>
      <c r="L74" s="73"/>
      <c r="M74" s="74">
        <f t="shared" si="10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1"/>
        <v>0</v>
      </c>
      <c r="T74" s="73"/>
      <c r="U74" s="74">
        <v>0</v>
      </c>
      <c r="V74" s="73"/>
      <c r="W74" s="74">
        <f t="shared" si="15"/>
        <v>0</v>
      </c>
      <c r="X74" s="73"/>
      <c r="Y74" s="74">
        <f t="shared" si="5"/>
        <v>0</v>
      </c>
      <c r="Z74" s="82">
        <f t="shared" si="6"/>
        <v>0</v>
      </c>
      <c r="AA74" s="74"/>
      <c r="AB74" s="145">
        <f t="shared" si="12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7"/>
        <v>0</v>
      </c>
      <c r="F75" s="73"/>
      <c r="G75" s="74">
        <f t="shared" ca="1" si="8"/>
        <v>0</v>
      </c>
      <c r="H75" s="73"/>
      <c r="I75" s="74">
        <f t="shared" ca="1" si="1"/>
        <v>0</v>
      </c>
      <c r="J75" s="73"/>
      <c r="K75" s="111">
        <f t="shared" ca="1" si="9"/>
        <v>0</v>
      </c>
      <c r="L75" s="73"/>
      <c r="M75" s="74">
        <f t="shared" ca="1" si="10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1"/>
        <v>0</v>
      </c>
      <c r="T75" s="73"/>
      <c r="U75" s="74">
        <v>0</v>
      </c>
      <c r="V75" s="73"/>
      <c r="W75" s="74">
        <f t="shared" ca="1" si="15"/>
        <v>0</v>
      </c>
      <c r="X75" s="73"/>
      <c r="Y75" s="74">
        <f t="shared" ca="1" si="5"/>
        <v>0</v>
      </c>
      <c r="Z75" s="82">
        <f t="shared" ca="1" si="6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7"/>
        <v>0</v>
      </c>
      <c r="F76" s="73"/>
      <c r="G76" s="74">
        <f t="shared" si="8"/>
        <v>0</v>
      </c>
      <c r="H76" s="73"/>
      <c r="I76" s="74">
        <f t="shared" ref="I76:I78" si="16">IF(D76="",0,D76*H76)</f>
        <v>0</v>
      </c>
      <c r="J76" s="73"/>
      <c r="K76" s="111">
        <f t="shared" si="9"/>
        <v>0</v>
      </c>
      <c r="L76" s="73"/>
      <c r="M76" s="74">
        <f t="shared" si="10"/>
        <v>0</v>
      </c>
      <c r="N76" s="73"/>
      <c r="O76" s="111">
        <f t="shared" ref="O76:O78" si="17">IF($D76="",0,$D76*N76)</f>
        <v>0</v>
      </c>
      <c r="P76" s="73"/>
      <c r="Q76" s="74">
        <f t="shared" ref="Q76:Q78" si="18">IF($D76="",0,$D76*P76)</f>
        <v>0</v>
      </c>
      <c r="R76" s="73"/>
      <c r="S76" s="111">
        <f t="shared" si="11"/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ref="Y76:Y78" si="19">IF(D76="",0,D76*X76)</f>
        <v>0</v>
      </c>
      <c r="Z76" s="82">
        <f t="shared" ref="Z76:Z78" si="20">IF(D76="",0,D76*E76)</f>
        <v>0</v>
      </c>
      <c r="AA76" s="74"/>
      <c r="AB76" s="145">
        <f t="shared" si="12"/>
        <v>0</v>
      </c>
      <c r="AC76" s="139"/>
    </row>
    <row r="77" spans="1:29" ht="15" customHeight="1" x14ac:dyDescent="0.2">
      <c r="A77" s="90" t="s">
        <v>293</v>
      </c>
      <c r="B77" s="14" t="s">
        <v>65</v>
      </c>
      <c r="C77" s="18" t="s">
        <v>9</v>
      </c>
      <c r="D77" s="19">
        <v>35</v>
      </c>
      <c r="E77" s="20">
        <f t="shared" ref="E77" si="21">SUM(H77+J77+L77+N77+P77+R77+T77+V77+X77)</f>
        <v>82</v>
      </c>
      <c r="F77" s="73"/>
      <c r="G77" s="74">
        <f t="shared" ref="G77" si="22">IF(D77="",0,D77*F77)</f>
        <v>0</v>
      </c>
      <c r="H77" s="73"/>
      <c r="I77" s="74">
        <f t="shared" ref="I77" si="23">IF(D77="",0,D77*H77)</f>
        <v>0</v>
      </c>
      <c r="J77" s="73">
        <v>24</v>
      </c>
      <c r="K77" s="111">
        <f t="shared" ref="K77:K78" si="24">IF($D77="",0,$D77*J77)</f>
        <v>840</v>
      </c>
      <c r="L77" s="73"/>
      <c r="M77" s="74">
        <f t="shared" ref="M77" si="25">IF($D77="",0,$D77*L77)</f>
        <v>0</v>
      </c>
      <c r="N77" s="73">
        <v>58</v>
      </c>
      <c r="O77" s="111">
        <f t="shared" ref="O77" si="26">IF($D77="",0,$D77*N77)</f>
        <v>2030</v>
      </c>
      <c r="P77" s="73"/>
      <c r="Q77" s="74">
        <f t="shared" ref="Q77" si="27">IF($D77="",0,$D77*P77)</f>
        <v>0</v>
      </c>
      <c r="R77" s="73"/>
      <c r="S77" s="111">
        <f t="shared" ref="S77" si="28">IF($D77="",0,$D77*R77)</f>
        <v>0</v>
      </c>
      <c r="T77" s="73"/>
      <c r="U77" s="74">
        <v>0</v>
      </c>
      <c r="V77" s="73"/>
      <c r="W77" s="74">
        <f t="shared" ref="W77" si="29">IF(D77="",0,D77*V77)</f>
        <v>0</v>
      </c>
      <c r="X77" s="73"/>
      <c r="Y77" s="74">
        <f t="shared" ref="Y77" si="30">IF(D77="",0,D77*X77)</f>
        <v>0</v>
      </c>
      <c r="Z77" s="82">
        <f t="shared" ref="Z77" si="31">IF(D77="",0,D77*E77)</f>
        <v>2870</v>
      </c>
      <c r="AA77" s="74"/>
      <c r="AB77" s="145">
        <f t="shared" ref="AB77" si="32">SUM(Z77+AA77)</f>
        <v>2870</v>
      </c>
      <c r="AC77" s="139"/>
    </row>
    <row r="78" spans="1:29" ht="15" customHeight="1" x14ac:dyDescent="0.2">
      <c r="A78" s="84"/>
      <c r="D78" s="19"/>
      <c r="E78" s="20">
        <f t="shared" ref="E78:E79" si="33">SUM(H78+J78+L78+N78+P78+R78+T78+V78+X78)</f>
        <v>0</v>
      </c>
      <c r="F78" s="73"/>
      <c r="G78" s="74">
        <f t="shared" ref="G78" si="34">IF(D78="",0,D78*F78)</f>
        <v>0</v>
      </c>
      <c r="H78" s="73"/>
      <c r="I78" s="74">
        <f t="shared" si="16"/>
        <v>0</v>
      </c>
      <c r="J78" s="73"/>
      <c r="K78" s="111">
        <f t="shared" si="24"/>
        <v>0</v>
      </c>
      <c r="L78" s="73"/>
      <c r="M78" s="74">
        <f t="shared" ref="M78" si="35">IF($D78="",0,$D78*L78)</f>
        <v>0</v>
      </c>
      <c r="N78" s="73"/>
      <c r="O78" s="111">
        <f t="shared" si="17"/>
        <v>0</v>
      </c>
      <c r="P78" s="73"/>
      <c r="Q78" s="74">
        <f t="shared" si="18"/>
        <v>0</v>
      </c>
      <c r="R78" s="73"/>
      <c r="S78" s="111">
        <f>IF($D78="",0,$D78*R78)</f>
        <v>0</v>
      </c>
      <c r="T78" s="73"/>
      <c r="U78" s="74">
        <f>IF(D78="",0,D78*T78)</f>
        <v>0</v>
      </c>
      <c r="V78" s="73"/>
      <c r="W78" s="74">
        <f t="shared" si="15"/>
        <v>0</v>
      </c>
      <c r="X78" s="73"/>
      <c r="Y78" s="74">
        <f t="shared" si="19"/>
        <v>0</v>
      </c>
      <c r="Z78" s="82">
        <f t="shared" si="20"/>
        <v>0</v>
      </c>
      <c r="AA78" s="74"/>
      <c r="AB78" s="145">
        <f t="shared" ref="AB78:AB82" si="36">SUM(Z78+AA78)</f>
        <v>0</v>
      </c>
      <c r="AC78" s="139"/>
    </row>
    <row r="79" spans="1:29" s="62" customFormat="1" ht="15" customHeight="1" x14ac:dyDescent="0.2">
      <c r="A79" s="85"/>
      <c r="C79" s="63" t="s">
        <v>154</v>
      </c>
      <c r="D79" s="57"/>
      <c r="E79" s="20">
        <f t="shared" si="33"/>
        <v>414</v>
      </c>
      <c r="F79" s="142">
        <f>SUM(F13:F78)</f>
        <v>0</v>
      </c>
      <c r="G79" s="141"/>
      <c r="H79" s="75">
        <f>SUM(H13:H78)</f>
        <v>12</v>
      </c>
      <c r="I79" s="76"/>
      <c r="J79" s="92">
        <f>SUM(J12:J78)</f>
        <v>36.25</v>
      </c>
      <c r="K79" s="92"/>
      <c r="L79" s="75">
        <f>SUM(L13:L78)</f>
        <v>8.5</v>
      </c>
      <c r="M79" s="76"/>
      <c r="N79" s="92">
        <f>SUM(N12:N78)</f>
        <v>96</v>
      </c>
      <c r="O79" s="92"/>
      <c r="P79" s="75">
        <f>SUM(P13:P78)</f>
        <v>1.25</v>
      </c>
      <c r="Q79" s="76"/>
      <c r="R79" s="92">
        <f>SUM(R12:R78)</f>
        <v>250</v>
      </c>
      <c r="S79" s="92"/>
      <c r="T79" s="75">
        <f>SUM(T13:T78)</f>
        <v>0</v>
      </c>
      <c r="U79" s="76">
        <f ca="1">SUM(U13:U78)</f>
        <v>0</v>
      </c>
      <c r="V79" s="75">
        <f>SUM(V13:V78)</f>
        <v>0</v>
      </c>
      <c r="W79" s="76">
        <f ca="1">SUM(W13:W78)</f>
        <v>0</v>
      </c>
      <c r="X79" s="75">
        <f>SUM(X13:X78)</f>
        <v>10</v>
      </c>
      <c r="Y79" s="76"/>
      <c r="Z79" s="76"/>
      <c r="AA79" s="138"/>
      <c r="AB79" s="146">
        <f t="shared" si="36"/>
        <v>0</v>
      </c>
      <c r="AC79" s="140"/>
    </row>
    <row r="80" spans="1:29" ht="4.5" customHeight="1" x14ac:dyDescent="0.2">
      <c r="A80" s="86"/>
      <c r="B80" s="40"/>
      <c r="C80" s="68"/>
      <c r="D80" s="69"/>
      <c r="E80" s="69"/>
      <c r="F80" s="69"/>
      <c r="G80" s="69"/>
      <c r="H80" s="77"/>
      <c r="I80" s="78"/>
      <c r="J80" s="69"/>
      <c r="K80" s="69"/>
      <c r="L80" s="77"/>
      <c r="M80" s="78"/>
      <c r="N80" s="69"/>
      <c r="O80" s="69"/>
      <c r="P80" s="77"/>
      <c r="Q80" s="78"/>
      <c r="R80" s="69"/>
      <c r="S80" s="69"/>
      <c r="T80" s="77"/>
      <c r="U80" s="78"/>
      <c r="V80" s="77"/>
      <c r="W80" s="78"/>
      <c r="X80" s="77"/>
      <c r="Y80" s="78"/>
      <c r="Z80" s="69"/>
      <c r="AA80" s="69"/>
      <c r="AB80" s="78"/>
    </row>
    <row r="81" spans="1:28" ht="15" customHeight="1" x14ac:dyDescent="0.2">
      <c r="A81" s="65"/>
      <c r="B81" s="65"/>
      <c r="C81" s="66" t="s">
        <v>155</v>
      </c>
      <c r="D81" s="67"/>
      <c r="E81" s="19"/>
      <c r="F81" s="143"/>
      <c r="G81" s="144">
        <f ca="1">SUM(G13:G80)</f>
        <v>0</v>
      </c>
      <c r="H81" s="79"/>
      <c r="I81" s="80">
        <f ca="1">SUM(I13:I80)</f>
        <v>1220</v>
      </c>
      <c r="J81" s="93"/>
      <c r="K81" s="93">
        <f ca="1">SUM(K12:K80)</f>
        <v>2395.5</v>
      </c>
      <c r="L81" s="79"/>
      <c r="M81" s="80">
        <f ca="1">SUM(M13:M80)</f>
        <v>1190</v>
      </c>
      <c r="N81" s="93"/>
      <c r="O81" s="93">
        <f ca="1">SUM(O12:O80)</f>
        <v>6030</v>
      </c>
      <c r="P81" s="79"/>
      <c r="Q81" s="80">
        <f ca="1">SUM(Q13:Q80)</f>
        <v>175</v>
      </c>
      <c r="R81" s="93"/>
      <c r="S81" s="93">
        <f ca="1">SUM(S12:S80)</f>
        <v>22611.25</v>
      </c>
      <c r="T81" s="79"/>
      <c r="U81" s="80">
        <f ca="1">SUM(U13:U80)</f>
        <v>0</v>
      </c>
      <c r="V81" s="79"/>
      <c r="W81" s="80">
        <f ca="1">SUM(W13:W80)</f>
        <v>0</v>
      </c>
      <c r="X81" s="79"/>
      <c r="Y81" s="80">
        <f ca="1">SUM(Y13:Y80)</f>
        <v>1400</v>
      </c>
      <c r="Z81" s="80">
        <f ca="1">SUM(G81+I81+K81+M81+O81+Q81+S81+U81+W81+Y81)</f>
        <v>35021.75</v>
      </c>
      <c r="AA81" s="135"/>
      <c r="AB81" s="147"/>
    </row>
    <row r="82" spans="1:28" x14ac:dyDescent="0.2">
      <c r="C82" s="41" t="s">
        <v>24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>
        <f ca="1">SUM(Z13:Z78)</f>
        <v>35021.75</v>
      </c>
      <c r="AA82" s="3">
        <f>SUBTOTAL(9,AA13:AA80)</f>
        <v>0</v>
      </c>
      <c r="AB82" s="134">
        <f t="shared" ca="1" si="36"/>
        <v>35021.75</v>
      </c>
    </row>
    <row r="83" spans="1:28" x14ac:dyDescent="0.2">
      <c r="C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spans="1:28" x14ac:dyDescent="0.2">
      <c r="A84" s="101"/>
      <c r="Z84" s="19"/>
    </row>
    <row r="93" spans="1:28" x14ac:dyDescent="0.2">
      <c r="Z93" s="21">
        <f>SUM(Z91-Z90)</f>
        <v>0</v>
      </c>
      <c r="AA93">
        <f>SUM(AA91-AA90)</f>
        <v>0</v>
      </c>
    </row>
  </sheetData>
  <autoFilter ref="A12:Z81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1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93"/>
  <sheetViews>
    <sheetView topLeftCell="A49" zoomScale="110" zoomScaleNormal="110" zoomScaleSheetLayoutView="110" workbookViewId="0">
      <pane xSplit="1" topLeftCell="B1" activePane="topRight" state="frozen"/>
      <selection activeCell="A70" sqref="A70"/>
      <selection pane="topRight" activeCell="B1" sqref="B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5" width="9.7109375" style="21" customWidth="1"/>
    <col min="26" max="26" width="11.85546875" style="21" customWidth="1"/>
    <col min="27" max="27" width="9.7109375" customWidth="1"/>
  </cols>
  <sheetData>
    <row r="1" spans="1:2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 s="15" customFormat="1" ht="15" customHeight="1" x14ac:dyDescent="0.25">
      <c r="A2" s="98" t="s">
        <v>283</v>
      </c>
    </row>
    <row r="3" spans="1:28" s="15" customFormat="1" ht="14.25" x14ac:dyDescent="0.2">
      <c r="A3" s="97"/>
    </row>
    <row r="4" spans="1:28" s="15" customFormat="1" ht="15" x14ac:dyDescent="0.25">
      <c r="A4" s="98" t="s">
        <v>158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8" s="15" customFormat="1" ht="8.25" customHeight="1" x14ac:dyDescent="0.25">
      <c r="A5" s="98"/>
      <c r="B5" s="89"/>
      <c r="C5" s="89"/>
      <c r="D5" s="89"/>
    </row>
    <row r="6" spans="1:28" s="15" customFormat="1" ht="15" x14ac:dyDescent="0.25">
      <c r="A6" s="98" t="s">
        <v>159</v>
      </c>
      <c r="B6" s="197" t="str">
        <f>Vertragsdaten!B8</f>
        <v>070017/000025</v>
      </c>
      <c r="C6" s="197"/>
      <c r="D6" s="19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3"/>
      <c r="AA6" s="83"/>
    </row>
    <row r="7" spans="1:28" s="15" customFormat="1" ht="15" customHeight="1" x14ac:dyDescent="0.25">
      <c r="A7" s="98"/>
      <c r="Z7" s="64"/>
      <c r="AA7" s="64"/>
    </row>
    <row r="8" spans="1:28" s="8" customFormat="1" ht="15" x14ac:dyDescent="0.25">
      <c r="A8" s="98" t="s">
        <v>160</v>
      </c>
      <c r="B8" s="200">
        <v>42552</v>
      </c>
      <c r="C8" s="201"/>
      <c r="D8" s="20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3"/>
      <c r="AA8" s="83"/>
    </row>
    <row r="9" spans="1:28" x14ac:dyDescent="0.2">
      <c r="A9" s="6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s="126" customFormat="1" ht="27.75" customHeight="1" x14ac:dyDescent="0.2">
      <c r="A10" s="125"/>
      <c r="F10" s="198" t="s">
        <v>285</v>
      </c>
      <c r="G10" s="202"/>
      <c r="H10" s="198" t="s">
        <v>277</v>
      </c>
      <c r="I10" s="202"/>
      <c r="J10" s="198" t="s">
        <v>278</v>
      </c>
      <c r="K10" s="202"/>
      <c r="L10" s="198" t="s">
        <v>275</v>
      </c>
      <c r="M10" s="202"/>
      <c r="N10" s="198" t="s">
        <v>280</v>
      </c>
      <c r="O10" s="202"/>
      <c r="P10" s="198" t="s">
        <v>276</v>
      </c>
      <c r="Q10" s="202"/>
      <c r="R10" s="198" t="s">
        <v>279</v>
      </c>
      <c r="S10" s="202"/>
      <c r="T10" s="198" t="s">
        <v>199</v>
      </c>
      <c r="U10" s="203"/>
      <c r="V10" s="198" t="s">
        <v>200</v>
      </c>
      <c r="W10" s="199"/>
      <c r="X10" s="198" t="s">
        <v>201</v>
      </c>
      <c r="Y10" s="199"/>
      <c r="Z10" s="129"/>
      <c r="AA10" s="131" t="s">
        <v>281</v>
      </c>
      <c r="AB10" s="127" t="s">
        <v>282</v>
      </c>
    </row>
    <row r="11" spans="1:2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0"/>
      <c r="I11" s="71"/>
      <c r="J11" s="65"/>
      <c r="K11" s="65"/>
      <c r="L11" s="70"/>
      <c r="M11" s="71"/>
      <c r="N11" s="65"/>
      <c r="O11" s="65"/>
      <c r="P11" s="70"/>
      <c r="Q11" s="71"/>
      <c r="R11" s="65"/>
      <c r="S11" s="65"/>
      <c r="T11" s="70"/>
      <c r="U11" s="71"/>
      <c r="V11" s="70"/>
      <c r="W11" s="71"/>
      <c r="X11" s="70"/>
      <c r="Y11" s="71"/>
      <c r="Z11"/>
      <c r="AA11" s="1"/>
      <c r="AB11" s="132"/>
    </row>
    <row r="12" spans="1:28" s="1" customFormat="1" ht="31.5" customHeight="1" x14ac:dyDescent="0.2">
      <c r="A12" s="44" t="s">
        <v>23</v>
      </c>
      <c r="B12" s="45" t="s">
        <v>18</v>
      </c>
      <c r="C12" s="87" t="str">
        <f>'MA-Liste'!K7</f>
        <v>Kategorie</v>
      </c>
      <c r="D12" s="88" t="s">
        <v>157</v>
      </c>
      <c r="E12" s="60" t="s">
        <v>152</v>
      </c>
      <c r="F12" s="60" t="s">
        <v>22</v>
      </c>
      <c r="G12" s="60" t="s">
        <v>156</v>
      </c>
      <c r="H12" s="72" t="s">
        <v>22</v>
      </c>
      <c r="I12" s="46" t="s">
        <v>156</v>
      </c>
      <c r="J12" s="110" t="s">
        <v>22</v>
      </c>
      <c r="K12" s="110" t="s">
        <v>156</v>
      </c>
      <c r="L12" s="72" t="s">
        <v>22</v>
      </c>
      <c r="M12" s="46" t="s">
        <v>156</v>
      </c>
      <c r="N12" s="110" t="s">
        <v>22</v>
      </c>
      <c r="O12" s="110" t="s">
        <v>156</v>
      </c>
      <c r="P12" s="72" t="s">
        <v>22</v>
      </c>
      <c r="Q12" s="46" t="s">
        <v>156</v>
      </c>
      <c r="R12" s="110" t="s">
        <v>22</v>
      </c>
      <c r="S12" s="110" t="s">
        <v>156</v>
      </c>
      <c r="T12" s="81" t="s">
        <v>22</v>
      </c>
      <c r="U12" s="13" t="s">
        <v>156</v>
      </c>
      <c r="V12" s="81" t="s">
        <v>22</v>
      </c>
      <c r="W12" s="13" t="s">
        <v>156</v>
      </c>
      <c r="X12" s="81" t="s">
        <v>22</v>
      </c>
      <c r="Y12" s="13" t="s">
        <v>156</v>
      </c>
      <c r="Z12" s="128" t="s">
        <v>153</v>
      </c>
      <c r="AA12" s="130" t="s">
        <v>286</v>
      </c>
      <c r="AB12" s="133"/>
    </row>
    <row r="13" spans="1:28" ht="15" customHeight="1" x14ac:dyDescent="0.2">
      <c r="A13" s="90" t="s">
        <v>145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SUM(F13+H13+J13+L13+N13+P13+R13+T13+V13+X13)</f>
        <v>23.25</v>
      </c>
      <c r="F13" s="73">
        <v>12.25</v>
      </c>
      <c r="G13" s="74">
        <f ca="1">IF(D13="",0,D13*F13)</f>
        <v>1715</v>
      </c>
      <c r="H13" s="73"/>
      <c r="I13" s="74">
        <f t="shared" ref="I13:I75" ca="1" si="1">IF(D13="",0,D13*H13)</f>
        <v>0</v>
      </c>
      <c r="J13" s="73"/>
      <c r="K13" s="111">
        <f ca="1">IF($D13="",0,$D13*J13)</f>
        <v>0</v>
      </c>
      <c r="L13" s="73"/>
      <c r="M13" s="74">
        <f ca="1">IF($D13="",0,$D13*L13)</f>
        <v>0</v>
      </c>
      <c r="N13" s="73">
        <v>1</v>
      </c>
      <c r="O13" s="111">
        <f t="shared" ref="O13:Q75" ca="1" si="2">IF($D13="",0,$D13*N13)</f>
        <v>140</v>
      </c>
      <c r="P13" s="99"/>
      <c r="Q13" s="74">
        <f t="shared" ca="1" si="2"/>
        <v>0</v>
      </c>
      <c r="R13" s="73">
        <v>10</v>
      </c>
      <c r="S13" s="111">
        <f ca="1">IF($D13="",0,$D13*R13)</f>
        <v>1400</v>
      </c>
      <c r="T13" s="73"/>
      <c r="U13" s="74">
        <f t="shared" ref="U13:U41" ca="1" si="3">IF(D13="",0,D13*T13)</f>
        <v>0</v>
      </c>
      <c r="V13" s="73"/>
      <c r="W13" s="74">
        <f t="shared" ref="W13:W41" ca="1" si="4">IF(D13="",0,D13*V13)</f>
        <v>0</v>
      </c>
      <c r="X13" s="73"/>
      <c r="Y13" s="74">
        <f t="shared" ref="Y13:Y75" ca="1" si="5">IF(D13="",0,D13*X13)</f>
        <v>0</v>
      </c>
      <c r="Z13" s="82">
        <f t="shared" ref="Z13:Z75" ca="1" si="6">IF(D13="",0,D13*E13)</f>
        <v>3255</v>
      </c>
      <c r="AA13" s="74"/>
      <c r="AB13" s="136">
        <f ca="1">SUM(Z13+AA13)</f>
        <v>3255</v>
      </c>
    </row>
    <row r="14" spans="1:28" ht="15" customHeight="1" x14ac:dyDescent="0.2">
      <c r="A14" s="90" t="s">
        <v>162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6" si="7">SUM(H14+J14+L14+N14+P14+R14+T14+V14+X14)</f>
        <v>0</v>
      </c>
      <c r="F14" s="73"/>
      <c r="G14" s="74">
        <f t="shared" ref="G14:G76" ca="1" si="8">IF(D14="",0,D14*F14)</f>
        <v>0</v>
      </c>
      <c r="H14" s="73"/>
      <c r="I14" s="74">
        <f t="shared" ca="1" si="1"/>
        <v>0</v>
      </c>
      <c r="J14" s="73"/>
      <c r="K14" s="111">
        <f t="shared" ref="K14:K76" ca="1" si="9">IF($D14="",0,$D14*J14)</f>
        <v>0</v>
      </c>
      <c r="L14" s="73"/>
      <c r="M14" s="74">
        <f t="shared" ref="M14:M76" ca="1" si="10">IF($D14="",0,$D14*L14)</f>
        <v>0</v>
      </c>
      <c r="N14" s="73"/>
      <c r="O14" s="111">
        <f t="shared" ca="1" si="2"/>
        <v>0</v>
      </c>
      <c r="P14" s="99"/>
      <c r="Q14" s="74">
        <f t="shared" ca="1" si="2"/>
        <v>0</v>
      </c>
      <c r="R14" s="73"/>
      <c r="S14" s="111">
        <f t="shared" ref="S14:S76" ca="1" si="11">IF($D14="",0,$D14*R14)</f>
        <v>0</v>
      </c>
      <c r="T14" s="73"/>
      <c r="U14" s="74">
        <f t="shared" ca="1" si="3"/>
        <v>0</v>
      </c>
      <c r="V14" s="73"/>
      <c r="W14" s="74">
        <f t="shared" ca="1" si="4"/>
        <v>0</v>
      </c>
      <c r="X14" s="73"/>
      <c r="Y14" s="74">
        <f t="shared" ca="1" si="5"/>
        <v>0</v>
      </c>
      <c r="Z14" s="82">
        <f t="shared" ca="1" si="6"/>
        <v>0</v>
      </c>
      <c r="AA14" s="74"/>
      <c r="AB14" s="137">
        <f t="shared" ref="AB14:AB76" ca="1" si="12">SUM(Z14+AA14)</f>
        <v>0</v>
      </c>
    </row>
    <row r="15" spans="1:28" ht="15" customHeight="1" x14ac:dyDescent="0.2">
      <c r="A15" s="90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7"/>
        <v>14.5</v>
      </c>
      <c r="F15" s="73"/>
      <c r="G15" s="74">
        <f t="shared" ca="1" si="8"/>
        <v>0</v>
      </c>
      <c r="H15" s="73"/>
      <c r="I15" s="74">
        <f t="shared" ca="1" si="1"/>
        <v>0</v>
      </c>
      <c r="J15" s="73">
        <v>14.5</v>
      </c>
      <c r="K15" s="111">
        <f t="shared" ca="1" si="9"/>
        <v>1711</v>
      </c>
      <c r="L15" s="73"/>
      <c r="M15" s="74">
        <f t="shared" ca="1" si="10"/>
        <v>0</v>
      </c>
      <c r="N15" s="73"/>
      <c r="O15" s="111">
        <f t="shared" ca="1" si="2"/>
        <v>0</v>
      </c>
      <c r="P15" s="99"/>
      <c r="Q15" s="74">
        <f t="shared" ca="1" si="2"/>
        <v>0</v>
      </c>
      <c r="R15" s="73"/>
      <c r="S15" s="111">
        <f t="shared" ca="1" si="11"/>
        <v>0</v>
      </c>
      <c r="T15" s="73"/>
      <c r="U15" s="74">
        <f t="shared" ca="1" si="3"/>
        <v>0</v>
      </c>
      <c r="V15" s="73"/>
      <c r="W15" s="74">
        <f t="shared" ca="1" si="4"/>
        <v>0</v>
      </c>
      <c r="X15" s="73"/>
      <c r="Y15" s="74">
        <f t="shared" ca="1" si="5"/>
        <v>0</v>
      </c>
      <c r="Z15" s="82">
        <f t="shared" ca="1" si="6"/>
        <v>1711</v>
      </c>
      <c r="AA15" s="74"/>
      <c r="AB15" s="137">
        <f t="shared" ca="1" si="12"/>
        <v>1711</v>
      </c>
    </row>
    <row r="16" spans="1:28" ht="15" customHeight="1" x14ac:dyDescent="0.2">
      <c r="A16" s="90" t="s">
        <v>149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7"/>
        <v>0</v>
      </c>
      <c r="F16" s="73"/>
      <c r="G16" s="74">
        <f t="shared" ca="1" si="8"/>
        <v>0</v>
      </c>
      <c r="H16" s="73"/>
      <c r="I16" s="74">
        <f t="shared" ca="1" si="1"/>
        <v>0</v>
      </c>
      <c r="J16" s="73"/>
      <c r="K16" s="111">
        <f t="shared" ca="1" si="9"/>
        <v>0</v>
      </c>
      <c r="L16" s="73"/>
      <c r="M16" s="74">
        <f t="shared" ca="1" si="10"/>
        <v>0</v>
      </c>
      <c r="N16" s="73"/>
      <c r="O16" s="111">
        <f t="shared" ca="1" si="2"/>
        <v>0</v>
      </c>
      <c r="P16" s="99"/>
      <c r="Q16" s="74">
        <f t="shared" ca="1" si="2"/>
        <v>0</v>
      </c>
      <c r="R16" s="73"/>
      <c r="S16" s="111">
        <f t="shared" ca="1" si="11"/>
        <v>0</v>
      </c>
      <c r="T16" s="73"/>
      <c r="U16" s="74">
        <f t="shared" ca="1" si="3"/>
        <v>0</v>
      </c>
      <c r="V16" s="73"/>
      <c r="W16" s="74">
        <f t="shared" ca="1" si="4"/>
        <v>0</v>
      </c>
      <c r="X16" s="73"/>
      <c r="Y16" s="74">
        <f t="shared" ca="1" si="5"/>
        <v>0</v>
      </c>
      <c r="Z16" s="82">
        <f t="shared" ca="1" si="6"/>
        <v>0</v>
      </c>
      <c r="AA16" s="74"/>
      <c r="AB16" s="137">
        <f t="shared" ca="1" si="12"/>
        <v>0</v>
      </c>
    </row>
    <row r="17" spans="1:28" ht="15" customHeight="1" x14ac:dyDescent="0.2">
      <c r="A17" s="90" t="s">
        <v>236</v>
      </c>
      <c r="B17" t="s">
        <v>65</v>
      </c>
      <c r="C17" s="4" t="s">
        <v>4</v>
      </c>
      <c r="D17" s="19">
        <f t="shared" si="0"/>
        <v>140</v>
      </c>
      <c r="E17" s="20">
        <f t="shared" si="7"/>
        <v>0</v>
      </c>
      <c r="F17" s="73"/>
      <c r="G17" s="74">
        <f t="shared" si="8"/>
        <v>0</v>
      </c>
      <c r="H17" s="73"/>
      <c r="I17" s="74">
        <f t="shared" si="1"/>
        <v>0</v>
      </c>
      <c r="J17" s="73"/>
      <c r="K17" s="111">
        <f t="shared" si="9"/>
        <v>0</v>
      </c>
      <c r="L17" s="73"/>
      <c r="M17" s="74">
        <f t="shared" si="10"/>
        <v>0</v>
      </c>
      <c r="N17" s="73"/>
      <c r="O17" s="111">
        <f t="shared" si="2"/>
        <v>0</v>
      </c>
      <c r="P17" s="99"/>
      <c r="Q17" s="74">
        <f t="shared" si="2"/>
        <v>0</v>
      </c>
      <c r="R17" s="73"/>
      <c r="S17" s="111">
        <f t="shared" si="11"/>
        <v>0</v>
      </c>
      <c r="T17" s="73"/>
      <c r="U17" s="74">
        <f t="shared" si="3"/>
        <v>0</v>
      </c>
      <c r="V17" s="73"/>
      <c r="W17" s="74">
        <f t="shared" si="4"/>
        <v>0</v>
      </c>
      <c r="X17" s="73"/>
      <c r="Y17" s="74">
        <f t="shared" si="5"/>
        <v>0</v>
      </c>
      <c r="Z17" s="82">
        <f t="shared" si="6"/>
        <v>0</v>
      </c>
      <c r="AA17" s="74"/>
      <c r="AB17" s="137">
        <f t="shared" si="12"/>
        <v>0</v>
      </c>
    </row>
    <row r="18" spans="1:28" ht="15" customHeight="1" x14ac:dyDescent="0.2">
      <c r="A18" s="90" t="s">
        <v>151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7"/>
        <v>30.5</v>
      </c>
      <c r="F18" s="73"/>
      <c r="G18" s="74">
        <f t="shared" ca="1" si="8"/>
        <v>0</v>
      </c>
      <c r="H18" s="73"/>
      <c r="I18" s="74">
        <f t="shared" ca="1" si="1"/>
        <v>0</v>
      </c>
      <c r="J18" s="73"/>
      <c r="K18" s="111">
        <f t="shared" ca="1" si="9"/>
        <v>0</v>
      </c>
      <c r="L18" s="73"/>
      <c r="M18" s="74">
        <f t="shared" ca="1" si="10"/>
        <v>0</v>
      </c>
      <c r="N18" s="73">
        <v>30.5</v>
      </c>
      <c r="O18" s="111">
        <f t="shared" ca="1" si="2"/>
        <v>4270</v>
      </c>
      <c r="P18" s="99"/>
      <c r="Q18" s="74">
        <f t="shared" ca="1" si="2"/>
        <v>0</v>
      </c>
      <c r="R18" s="73"/>
      <c r="S18" s="111">
        <f t="shared" ca="1" si="11"/>
        <v>0</v>
      </c>
      <c r="T18" s="73"/>
      <c r="U18" s="74">
        <f t="shared" ca="1" si="3"/>
        <v>0</v>
      </c>
      <c r="V18" s="73"/>
      <c r="W18" s="74">
        <f t="shared" ca="1" si="4"/>
        <v>0</v>
      </c>
      <c r="X18" s="73"/>
      <c r="Y18" s="74">
        <f t="shared" ca="1" si="5"/>
        <v>0</v>
      </c>
      <c r="Z18" s="82">
        <f t="shared" ca="1" si="6"/>
        <v>4270</v>
      </c>
      <c r="AA18" s="74"/>
      <c r="AB18" s="137">
        <f t="shared" ca="1" si="12"/>
        <v>4270</v>
      </c>
    </row>
    <row r="19" spans="1:28" ht="15" customHeight="1" x14ac:dyDescent="0.2">
      <c r="A19" s="90" t="s">
        <v>164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7"/>
        <v>0</v>
      </c>
      <c r="F19" s="73"/>
      <c r="G19" s="74">
        <f t="shared" ca="1" si="8"/>
        <v>0</v>
      </c>
      <c r="H19" s="73"/>
      <c r="I19" s="74">
        <f t="shared" ca="1" si="1"/>
        <v>0</v>
      </c>
      <c r="J19" s="73"/>
      <c r="K19" s="111">
        <f t="shared" ca="1" si="9"/>
        <v>0</v>
      </c>
      <c r="L19" s="73"/>
      <c r="M19" s="74">
        <f t="shared" ca="1" si="10"/>
        <v>0</v>
      </c>
      <c r="N19" s="73"/>
      <c r="O19" s="111">
        <f t="shared" ca="1" si="2"/>
        <v>0</v>
      </c>
      <c r="P19" s="99"/>
      <c r="Q19" s="74">
        <f t="shared" ca="1" si="2"/>
        <v>0</v>
      </c>
      <c r="R19" s="73"/>
      <c r="S19" s="111">
        <f t="shared" ca="1" si="11"/>
        <v>0</v>
      </c>
      <c r="T19" s="73"/>
      <c r="U19" s="74">
        <f t="shared" ca="1" si="3"/>
        <v>0</v>
      </c>
      <c r="V19" s="73"/>
      <c r="W19" s="74">
        <f t="shared" ca="1" si="4"/>
        <v>0</v>
      </c>
      <c r="X19" s="73"/>
      <c r="Y19" s="74">
        <f t="shared" ca="1" si="5"/>
        <v>0</v>
      </c>
      <c r="Z19" s="82">
        <f t="shared" ca="1" si="6"/>
        <v>0</v>
      </c>
      <c r="AA19" s="74"/>
      <c r="AB19" s="137">
        <f t="shared" ca="1" si="12"/>
        <v>0</v>
      </c>
    </row>
    <row r="20" spans="1:28" ht="15" customHeight="1" x14ac:dyDescent="0.2">
      <c r="A20" s="90" t="s">
        <v>168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7"/>
        <v>0</v>
      </c>
      <c r="F20" s="73"/>
      <c r="G20" s="74">
        <f t="shared" ca="1" si="8"/>
        <v>0</v>
      </c>
      <c r="H20" s="73"/>
      <c r="I20" s="74">
        <f t="shared" ca="1" si="1"/>
        <v>0</v>
      </c>
      <c r="J20" s="73"/>
      <c r="K20" s="111">
        <f t="shared" ca="1" si="9"/>
        <v>0</v>
      </c>
      <c r="L20" s="73"/>
      <c r="M20" s="74">
        <f t="shared" ca="1" si="10"/>
        <v>0</v>
      </c>
      <c r="N20" s="73"/>
      <c r="O20" s="111">
        <f t="shared" ca="1" si="2"/>
        <v>0</v>
      </c>
      <c r="P20" s="99"/>
      <c r="Q20" s="74">
        <f t="shared" ca="1" si="2"/>
        <v>0</v>
      </c>
      <c r="R20" s="73"/>
      <c r="S20" s="111">
        <f t="shared" ca="1" si="11"/>
        <v>0</v>
      </c>
      <c r="T20" s="73"/>
      <c r="U20" s="74">
        <f t="shared" ca="1" si="3"/>
        <v>0</v>
      </c>
      <c r="V20" s="73"/>
      <c r="W20" s="74">
        <f t="shared" ca="1" si="4"/>
        <v>0</v>
      </c>
      <c r="X20" s="73"/>
      <c r="Y20" s="74">
        <f t="shared" ca="1" si="5"/>
        <v>0</v>
      </c>
      <c r="Z20" s="82">
        <f t="shared" ca="1" si="6"/>
        <v>0</v>
      </c>
      <c r="AA20" s="74"/>
      <c r="AB20" s="137">
        <f t="shared" ca="1" si="12"/>
        <v>0</v>
      </c>
    </row>
    <row r="21" spans="1:28" ht="15" customHeight="1" x14ac:dyDescent="0.2">
      <c r="A21" s="90" t="s">
        <v>169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7"/>
        <v>0</v>
      </c>
      <c r="F21" s="73"/>
      <c r="G21" s="74">
        <f t="shared" ca="1" si="8"/>
        <v>0</v>
      </c>
      <c r="H21" s="73"/>
      <c r="I21" s="74">
        <f t="shared" ca="1" si="1"/>
        <v>0</v>
      </c>
      <c r="J21" s="73"/>
      <c r="K21" s="111">
        <f t="shared" ca="1" si="9"/>
        <v>0</v>
      </c>
      <c r="L21" s="73"/>
      <c r="M21" s="74">
        <f t="shared" ca="1" si="10"/>
        <v>0</v>
      </c>
      <c r="N21" s="73"/>
      <c r="O21" s="111">
        <f t="shared" ca="1" si="2"/>
        <v>0</v>
      </c>
      <c r="P21" s="99"/>
      <c r="Q21" s="74">
        <f t="shared" ca="1" si="2"/>
        <v>0</v>
      </c>
      <c r="R21" s="73"/>
      <c r="S21" s="111">
        <f t="shared" ca="1" si="11"/>
        <v>0</v>
      </c>
      <c r="T21" s="73"/>
      <c r="U21" s="74">
        <f t="shared" ca="1" si="3"/>
        <v>0</v>
      </c>
      <c r="V21" s="73"/>
      <c r="W21" s="74">
        <f t="shared" ca="1" si="4"/>
        <v>0</v>
      </c>
      <c r="X21" s="73"/>
      <c r="Y21" s="74">
        <f t="shared" ca="1" si="5"/>
        <v>0</v>
      </c>
      <c r="Z21" s="82">
        <f t="shared" ca="1" si="6"/>
        <v>0</v>
      </c>
      <c r="AA21" s="74"/>
      <c r="AB21" s="137">
        <f t="shared" ca="1" si="12"/>
        <v>0</v>
      </c>
    </row>
    <row r="22" spans="1:28" ht="15" customHeight="1" x14ac:dyDescent="0.2">
      <c r="A22" s="90" t="s">
        <v>170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7"/>
        <v>0</v>
      </c>
      <c r="F22" s="73"/>
      <c r="G22" s="74">
        <f t="shared" ca="1" si="8"/>
        <v>0</v>
      </c>
      <c r="H22" s="73"/>
      <c r="I22" s="74">
        <f t="shared" ca="1" si="1"/>
        <v>0</v>
      </c>
      <c r="J22" s="73"/>
      <c r="K22" s="111">
        <f t="shared" ca="1" si="9"/>
        <v>0</v>
      </c>
      <c r="L22" s="73"/>
      <c r="M22" s="74">
        <f t="shared" ca="1" si="10"/>
        <v>0</v>
      </c>
      <c r="N22" s="73"/>
      <c r="O22" s="111">
        <f t="shared" ca="1" si="2"/>
        <v>0</v>
      </c>
      <c r="P22" s="99"/>
      <c r="Q22" s="74">
        <f t="shared" ca="1" si="2"/>
        <v>0</v>
      </c>
      <c r="R22" s="73"/>
      <c r="S22" s="111">
        <f t="shared" ca="1" si="11"/>
        <v>0</v>
      </c>
      <c r="T22" s="73"/>
      <c r="U22" s="74">
        <f t="shared" ca="1" si="3"/>
        <v>0</v>
      </c>
      <c r="V22" s="73"/>
      <c r="W22" s="74">
        <f t="shared" ca="1" si="4"/>
        <v>0</v>
      </c>
      <c r="X22" s="73"/>
      <c r="Y22" s="74">
        <f t="shared" ca="1" si="5"/>
        <v>0</v>
      </c>
      <c r="Z22" s="82">
        <f t="shared" ca="1" si="6"/>
        <v>0</v>
      </c>
      <c r="AA22" s="74"/>
      <c r="AB22" s="137">
        <f t="shared" ca="1" si="12"/>
        <v>0</v>
      </c>
    </row>
    <row r="23" spans="1:28" ht="15" customHeight="1" x14ac:dyDescent="0.2">
      <c r="A23" s="90" t="s">
        <v>171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7"/>
        <v>62</v>
      </c>
      <c r="F23" s="73"/>
      <c r="G23" s="74">
        <f t="shared" ca="1" si="8"/>
        <v>0</v>
      </c>
      <c r="H23" s="73"/>
      <c r="I23" s="74">
        <f t="shared" ca="1" si="1"/>
        <v>0</v>
      </c>
      <c r="J23" s="73">
        <v>1.5</v>
      </c>
      <c r="K23" s="111">
        <f t="shared" ca="1" si="9"/>
        <v>90</v>
      </c>
      <c r="L23" s="73"/>
      <c r="M23" s="74">
        <f t="shared" ca="1" si="10"/>
        <v>0</v>
      </c>
      <c r="N23" s="73">
        <v>53.5</v>
      </c>
      <c r="O23" s="111">
        <f t="shared" ca="1" si="2"/>
        <v>3210</v>
      </c>
      <c r="P23" s="99"/>
      <c r="Q23" s="74">
        <f t="shared" ca="1" si="2"/>
        <v>0</v>
      </c>
      <c r="R23" s="73">
        <v>7</v>
      </c>
      <c r="S23" s="111">
        <f t="shared" ca="1" si="11"/>
        <v>420</v>
      </c>
      <c r="T23" s="73"/>
      <c r="U23" s="74">
        <f t="shared" ca="1" si="3"/>
        <v>0</v>
      </c>
      <c r="V23" s="73"/>
      <c r="W23" s="74">
        <f t="shared" ca="1" si="4"/>
        <v>0</v>
      </c>
      <c r="X23" s="73"/>
      <c r="Y23" s="74">
        <f t="shared" ca="1" si="5"/>
        <v>0</v>
      </c>
      <c r="Z23" s="82">
        <f t="shared" ca="1" si="6"/>
        <v>3720</v>
      </c>
      <c r="AA23" s="74"/>
      <c r="AB23" s="137">
        <f t="shared" ca="1" si="12"/>
        <v>3720</v>
      </c>
    </row>
    <row r="24" spans="1:28" ht="15" customHeight="1" x14ac:dyDescent="0.2">
      <c r="A24" s="90" t="s">
        <v>150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7"/>
        <v>55.25</v>
      </c>
      <c r="F24" s="73"/>
      <c r="G24" s="74">
        <f t="shared" ca="1" si="8"/>
        <v>0</v>
      </c>
      <c r="H24" s="73"/>
      <c r="I24" s="74">
        <f t="shared" ca="1" si="1"/>
        <v>0</v>
      </c>
      <c r="J24" s="73"/>
      <c r="K24" s="111">
        <f t="shared" ca="1" si="9"/>
        <v>0</v>
      </c>
      <c r="L24" s="73"/>
      <c r="M24" s="74">
        <f t="shared" ca="1" si="10"/>
        <v>0</v>
      </c>
      <c r="N24" s="73"/>
      <c r="O24" s="111">
        <f t="shared" ca="1" si="2"/>
        <v>0</v>
      </c>
      <c r="P24" s="99"/>
      <c r="Q24" s="74">
        <f t="shared" ca="1" si="2"/>
        <v>0</v>
      </c>
      <c r="R24" s="73">
        <v>55.25</v>
      </c>
      <c r="S24" s="111">
        <f t="shared" ca="1" si="11"/>
        <v>7735</v>
      </c>
      <c r="T24" s="73"/>
      <c r="U24" s="74">
        <f t="shared" ca="1" si="3"/>
        <v>0</v>
      </c>
      <c r="V24" s="73"/>
      <c r="W24" s="74">
        <f t="shared" ca="1" si="4"/>
        <v>0</v>
      </c>
      <c r="X24" s="73"/>
      <c r="Y24" s="74">
        <f t="shared" ca="1" si="5"/>
        <v>0</v>
      </c>
      <c r="Z24" s="82">
        <f t="shared" ca="1" si="6"/>
        <v>7735</v>
      </c>
      <c r="AA24" s="74"/>
      <c r="AB24" s="137">
        <f t="shared" ca="1" si="12"/>
        <v>7735</v>
      </c>
    </row>
    <row r="25" spans="1:28" ht="15" customHeight="1" x14ac:dyDescent="0.2">
      <c r="A25" s="90" t="s">
        <v>174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7"/>
        <v>0</v>
      </c>
      <c r="F25" s="73"/>
      <c r="G25" s="74">
        <f t="shared" ca="1" si="8"/>
        <v>0</v>
      </c>
      <c r="H25" s="73"/>
      <c r="I25" s="74">
        <f t="shared" ca="1" si="1"/>
        <v>0</v>
      </c>
      <c r="J25" s="73"/>
      <c r="K25" s="111">
        <f t="shared" ca="1" si="9"/>
        <v>0</v>
      </c>
      <c r="L25" s="73"/>
      <c r="M25" s="74">
        <f t="shared" ca="1" si="10"/>
        <v>0</v>
      </c>
      <c r="N25" s="73"/>
      <c r="O25" s="111">
        <f t="shared" ca="1" si="2"/>
        <v>0</v>
      </c>
      <c r="P25" s="99"/>
      <c r="Q25" s="74">
        <f t="shared" ca="1" si="2"/>
        <v>0</v>
      </c>
      <c r="R25" s="73"/>
      <c r="S25" s="111">
        <f t="shared" ca="1" si="11"/>
        <v>0</v>
      </c>
      <c r="T25" s="73"/>
      <c r="U25" s="74">
        <f t="shared" ca="1" si="3"/>
        <v>0</v>
      </c>
      <c r="V25" s="73"/>
      <c r="W25" s="74">
        <f t="shared" ca="1" si="4"/>
        <v>0</v>
      </c>
      <c r="X25" s="73"/>
      <c r="Y25" s="74">
        <f t="shared" ca="1" si="5"/>
        <v>0</v>
      </c>
      <c r="Z25" s="82">
        <f t="shared" ca="1" si="6"/>
        <v>0</v>
      </c>
      <c r="AA25" s="74"/>
      <c r="AB25" s="137">
        <f t="shared" ca="1" si="12"/>
        <v>0</v>
      </c>
    </row>
    <row r="26" spans="1:28" ht="15" customHeight="1" x14ac:dyDescent="0.2">
      <c r="A26" s="90" t="s">
        <v>202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7"/>
        <v>0</v>
      </c>
      <c r="F26" s="73"/>
      <c r="G26" s="74">
        <f t="shared" ca="1" si="8"/>
        <v>0</v>
      </c>
      <c r="H26" s="73"/>
      <c r="I26" s="74">
        <f t="shared" ca="1" si="1"/>
        <v>0</v>
      </c>
      <c r="J26" s="73"/>
      <c r="K26" s="111">
        <f t="shared" ca="1" si="9"/>
        <v>0</v>
      </c>
      <c r="L26" s="73"/>
      <c r="M26" s="74">
        <f t="shared" ca="1" si="10"/>
        <v>0</v>
      </c>
      <c r="N26" s="73"/>
      <c r="O26" s="111">
        <f t="shared" ca="1" si="2"/>
        <v>0</v>
      </c>
      <c r="P26" s="99"/>
      <c r="Q26" s="74">
        <f t="shared" ca="1" si="2"/>
        <v>0</v>
      </c>
      <c r="R26" s="73"/>
      <c r="S26" s="111">
        <f t="shared" ca="1" si="11"/>
        <v>0</v>
      </c>
      <c r="T26" s="73"/>
      <c r="U26" s="74">
        <f t="shared" ca="1" si="3"/>
        <v>0</v>
      </c>
      <c r="V26" s="73"/>
      <c r="W26" s="74">
        <f t="shared" ca="1" si="4"/>
        <v>0</v>
      </c>
      <c r="X26" s="73"/>
      <c r="Y26" s="74">
        <f t="shared" ca="1" si="5"/>
        <v>0</v>
      </c>
      <c r="Z26" s="82">
        <f t="shared" ca="1" si="6"/>
        <v>0</v>
      </c>
      <c r="AA26" s="74"/>
      <c r="AB26" s="137">
        <f t="shared" ca="1" si="12"/>
        <v>0</v>
      </c>
    </row>
    <row r="27" spans="1:28" ht="15" customHeight="1" x14ac:dyDescent="0.2">
      <c r="A27" s="90" t="s">
        <v>166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D</v>
      </c>
      <c r="D27" s="19">
        <f t="shared" ca="1" si="0"/>
        <v>100</v>
      </c>
      <c r="E27" s="20">
        <f t="shared" si="7"/>
        <v>0</v>
      </c>
      <c r="F27" s="73"/>
      <c r="G27" s="74">
        <f t="shared" ca="1" si="8"/>
        <v>0</v>
      </c>
      <c r="H27" s="73"/>
      <c r="I27" s="74">
        <f t="shared" ca="1" si="1"/>
        <v>0</v>
      </c>
      <c r="J27" s="73"/>
      <c r="K27" s="111">
        <f t="shared" ca="1" si="9"/>
        <v>0</v>
      </c>
      <c r="L27" s="73"/>
      <c r="M27" s="74">
        <f t="shared" ca="1" si="10"/>
        <v>0</v>
      </c>
      <c r="N27" s="73"/>
      <c r="O27" s="111">
        <f t="shared" ca="1" si="2"/>
        <v>0</v>
      </c>
      <c r="P27" s="99"/>
      <c r="Q27" s="74">
        <f t="shared" ca="1" si="2"/>
        <v>0</v>
      </c>
      <c r="R27" s="73"/>
      <c r="S27" s="111">
        <f t="shared" ca="1" si="11"/>
        <v>0</v>
      </c>
      <c r="T27" s="73"/>
      <c r="U27" s="74">
        <f t="shared" ca="1" si="3"/>
        <v>0</v>
      </c>
      <c r="V27" s="73"/>
      <c r="W27" s="74">
        <f t="shared" ca="1" si="4"/>
        <v>0</v>
      </c>
      <c r="X27" s="73"/>
      <c r="Y27" s="74">
        <f t="shared" ca="1" si="5"/>
        <v>0</v>
      </c>
      <c r="Z27" s="82">
        <f t="shared" ca="1" si="6"/>
        <v>0</v>
      </c>
      <c r="AA27" s="74"/>
      <c r="AB27" s="137">
        <f t="shared" ca="1" si="12"/>
        <v>0</v>
      </c>
    </row>
    <row r="28" spans="1:28" ht="15" customHeight="1" x14ac:dyDescent="0.2">
      <c r="A28" s="90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F</v>
      </c>
      <c r="D28" s="19">
        <f t="shared" ca="1" si="0"/>
        <v>60</v>
      </c>
      <c r="E28" s="20">
        <f t="shared" si="7"/>
        <v>0</v>
      </c>
      <c r="F28" s="73"/>
      <c r="G28" s="74">
        <f t="shared" ca="1" si="8"/>
        <v>0</v>
      </c>
      <c r="H28" s="73"/>
      <c r="I28" s="74">
        <f t="shared" ca="1" si="1"/>
        <v>0</v>
      </c>
      <c r="J28" s="73"/>
      <c r="K28" s="111">
        <f t="shared" ca="1" si="9"/>
        <v>0</v>
      </c>
      <c r="L28" s="73"/>
      <c r="M28" s="74">
        <f t="shared" ca="1" si="10"/>
        <v>0</v>
      </c>
      <c r="N28" s="73"/>
      <c r="O28" s="111">
        <f t="shared" ca="1" si="2"/>
        <v>0</v>
      </c>
      <c r="P28" s="99"/>
      <c r="Q28" s="74">
        <f t="shared" ca="1" si="2"/>
        <v>0</v>
      </c>
      <c r="R28" s="73"/>
      <c r="S28" s="111">
        <f t="shared" ca="1" si="11"/>
        <v>0</v>
      </c>
      <c r="T28" s="73"/>
      <c r="U28" s="74">
        <f t="shared" ca="1" si="3"/>
        <v>0</v>
      </c>
      <c r="V28" s="73"/>
      <c r="W28" s="74">
        <f t="shared" ca="1" si="4"/>
        <v>0</v>
      </c>
      <c r="X28" s="73"/>
      <c r="Y28" s="74">
        <f t="shared" ca="1" si="5"/>
        <v>0</v>
      </c>
      <c r="Z28" s="82">
        <f t="shared" ca="1" si="6"/>
        <v>0</v>
      </c>
      <c r="AA28" s="74"/>
      <c r="AB28" s="137">
        <f t="shared" ca="1" si="12"/>
        <v>0</v>
      </c>
    </row>
    <row r="29" spans="1:28" ht="15" customHeight="1" x14ac:dyDescent="0.2">
      <c r="A29" s="90" t="s">
        <v>176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G</v>
      </c>
      <c r="D29" s="19">
        <f t="shared" ca="1" si="0"/>
        <v>35</v>
      </c>
      <c r="E29" s="20">
        <f t="shared" si="7"/>
        <v>0</v>
      </c>
      <c r="F29" s="73"/>
      <c r="G29" s="74">
        <f t="shared" ca="1" si="8"/>
        <v>0</v>
      </c>
      <c r="H29" s="73"/>
      <c r="I29" s="74">
        <f t="shared" ca="1" si="1"/>
        <v>0</v>
      </c>
      <c r="J29" s="73"/>
      <c r="K29" s="111">
        <f t="shared" ca="1" si="9"/>
        <v>0</v>
      </c>
      <c r="L29" s="73"/>
      <c r="M29" s="74">
        <f t="shared" ca="1" si="10"/>
        <v>0</v>
      </c>
      <c r="N29" s="73"/>
      <c r="O29" s="111">
        <f t="shared" ca="1" si="2"/>
        <v>0</v>
      </c>
      <c r="P29" s="99"/>
      <c r="Q29" s="74">
        <f t="shared" ca="1" si="2"/>
        <v>0</v>
      </c>
      <c r="R29" s="73"/>
      <c r="S29" s="111">
        <f t="shared" ca="1" si="11"/>
        <v>0</v>
      </c>
      <c r="T29" s="73"/>
      <c r="U29" s="74">
        <f t="shared" ca="1" si="3"/>
        <v>0</v>
      </c>
      <c r="V29" s="73"/>
      <c r="W29" s="74">
        <f t="shared" ca="1" si="4"/>
        <v>0</v>
      </c>
      <c r="X29" s="73"/>
      <c r="Y29" s="74">
        <f t="shared" ca="1" si="5"/>
        <v>0</v>
      </c>
      <c r="Z29" s="82">
        <f t="shared" ca="1" si="6"/>
        <v>0</v>
      </c>
      <c r="AA29" s="74"/>
      <c r="AB29" s="137">
        <f t="shared" ca="1" si="12"/>
        <v>0</v>
      </c>
    </row>
    <row r="30" spans="1:28" ht="15" customHeight="1" x14ac:dyDescent="0.2">
      <c r="A30" s="84" t="s">
        <v>143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D</v>
      </c>
      <c r="D30" s="19">
        <f t="shared" ca="1" si="0"/>
        <v>100</v>
      </c>
      <c r="E30" s="20">
        <f>SUM(F30+H30+J30+L30+N30+P30+R30+T30+V30+X30)</f>
        <v>0.5</v>
      </c>
      <c r="F30" s="73">
        <v>0.5</v>
      </c>
      <c r="G30" s="74">
        <f t="shared" ca="1" si="8"/>
        <v>50</v>
      </c>
      <c r="H30" s="73"/>
      <c r="I30" s="74">
        <f t="shared" ca="1" si="1"/>
        <v>0</v>
      </c>
      <c r="J30" s="73"/>
      <c r="K30" s="111">
        <f t="shared" ca="1" si="9"/>
        <v>0</v>
      </c>
      <c r="L30" s="73"/>
      <c r="M30" s="74">
        <f t="shared" ca="1" si="10"/>
        <v>0</v>
      </c>
      <c r="N30" s="73"/>
      <c r="O30" s="111">
        <f t="shared" ca="1" si="2"/>
        <v>0</v>
      </c>
      <c r="P30" s="99"/>
      <c r="Q30" s="74">
        <f t="shared" ca="1" si="2"/>
        <v>0</v>
      </c>
      <c r="R30" s="73"/>
      <c r="S30" s="111">
        <f t="shared" ca="1" si="11"/>
        <v>0</v>
      </c>
      <c r="T30" s="73"/>
      <c r="U30" s="74">
        <f t="shared" ca="1" si="3"/>
        <v>0</v>
      </c>
      <c r="V30" s="73"/>
      <c r="W30" s="74">
        <f t="shared" ca="1" si="4"/>
        <v>0</v>
      </c>
      <c r="X30" s="73"/>
      <c r="Y30" s="74">
        <f t="shared" ca="1" si="5"/>
        <v>0</v>
      </c>
      <c r="Z30" s="82">
        <f t="shared" ca="1" si="6"/>
        <v>50</v>
      </c>
      <c r="AA30" s="74"/>
      <c r="AB30" s="137">
        <f t="shared" ca="1" si="12"/>
        <v>50</v>
      </c>
    </row>
    <row r="31" spans="1:28" ht="15" customHeight="1" x14ac:dyDescent="0.2">
      <c r="A31" s="84" t="s">
        <v>182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7"/>
        <v>0</v>
      </c>
      <c r="F31" s="73"/>
      <c r="G31" s="74">
        <f t="shared" ca="1" si="8"/>
        <v>0</v>
      </c>
      <c r="H31" s="73"/>
      <c r="I31" s="74">
        <f t="shared" ca="1" si="1"/>
        <v>0</v>
      </c>
      <c r="J31" s="73"/>
      <c r="K31" s="111">
        <f t="shared" ca="1" si="9"/>
        <v>0</v>
      </c>
      <c r="L31" s="73"/>
      <c r="M31" s="74">
        <f t="shared" ca="1" si="10"/>
        <v>0</v>
      </c>
      <c r="N31" s="73"/>
      <c r="O31" s="111">
        <f t="shared" ca="1" si="2"/>
        <v>0</v>
      </c>
      <c r="P31" s="99"/>
      <c r="Q31" s="74">
        <f t="shared" ca="1" si="2"/>
        <v>0</v>
      </c>
      <c r="R31" s="73"/>
      <c r="S31" s="111">
        <f t="shared" ca="1" si="11"/>
        <v>0</v>
      </c>
      <c r="T31" s="73"/>
      <c r="U31" s="74">
        <f t="shared" ca="1" si="3"/>
        <v>0</v>
      </c>
      <c r="V31" s="73"/>
      <c r="W31" s="74">
        <f t="shared" ca="1" si="4"/>
        <v>0</v>
      </c>
      <c r="X31" s="73"/>
      <c r="Y31" s="74">
        <f t="shared" ca="1" si="5"/>
        <v>0</v>
      </c>
      <c r="Z31" s="82">
        <f t="shared" ca="1" si="6"/>
        <v>0</v>
      </c>
      <c r="AA31" s="74"/>
      <c r="AB31" s="137">
        <f t="shared" ca="1" si="12"/>
        <v>0</v>
      </c>
    </row>
    <row r="32" spans="1:28" ht="15" customHeight="1" x14ac:dyDescent="0.2">
      <c r="A32" s="84" t="s">
        <v>147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B</v>
      </c>
      <c r="D32" s="19">
        <f t="shared" ca="1" si="0"/>
        <v>140</v>
      </c>
      <c r="E32" s="20">
        <f t="shared" si="7"/>
        <v>3</v>
      </c>
      <c r="F32" s="73"/>
      <c r="G32" s="74">
        <f t="shared" ca="1" si="8"/>
        <v>0</v>
      </c>
      <c r="H32" s="73"/>
      <c r="I32" s="74">
        <f t="shared" ca="1" si="1"/>
        <v>0</v>
      </c>
      <c r="J32" s="73"/>
      <c r="K32" s="111">
        <f t="shared" ca="1" si="9"/>
        <v>0</v>
      </c>
      <c r="L32" s="73"/>
      <c r="M32" s="74">
        <f t="shared" ca="1" si="10"/>
        <v>0</v>
      </c>
      <c r="N32" s="73">
        <v>3</v>
      </c>
      <c r="O32" s="111">
        <f t="shared" ca="1" si="2"/>
        <v>420</v>
      </c>
      <c r="P32" s="99"/>
      <c r="Q32" s="74">
        <f t="shared" ca="1" si="2"/>
        <v>0</v>
      </c>
      <c r="R32" s="73"/>
      <c r="S32" s="111">
        <f t="shared" ca="1" si="11"/>
        <v>0</v>
      </c>
      <c r="T32" s="73"/>
      <c r="U32" s="74">
        <f t="shared" ca="1" si="3"/>
        <v>0</v>
      </c>
      <c r="V32" s="73"/>
      <c r="W32" s="74">
        <f t="shared" ca="1" si="4"/>
        <v>0</v>
      </c>
      <c r="X32" s="73"/>
      <c r="Y32" s="74">
        <f t="shared" ca="1" si="5"/>
        <v>0</v>
      </c>
      <c r="Z32" s="82">
        <f t="shared" ca="1" si="6"/>
        <v>420</v>
      </c>
      <c r="AA32" s="74"/>
      <c r="AB32" s="137">
        <f t="shared" ca="1" si="12"/>
        <v>420</v>
      </c>
    </row>
    <row r="33" spans="1:28" ht="15" customHeight="1" x14ac:dyDescent="0.2">
      <c r="A33" s="84" t="s">
        <v>205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D</v>
      </c>
      <c r="D33" s="19">
        <f t="shared" ca="1" si="0"/>
        <v>100</v>
      </c>
      <c r="E33" s="20">
        <f t="shared" si="7"/>
        <v>0</v>
      </c>
      <c r="F33" s="73"/>
      <c r="G33" s="74">
        <f t="shared" ca="1" si="8"/>
        <v>0</v>
      </c>
      <c r="H33" s="73"/>
      <c r="I33" s="74">
        <f t="shared" ca="1" si="1"/>
        <v>0</v>
      </c>
      <c r="J33" s="73"/>
      <c r="K33" s="111">
        <f t="shared" ca="1" si="9"/>
        <v>0</v>
      </c>
      <c r="L33" s="73"/>
      <c r="M33" s="74">
        <f t="shared" ca="1" si="10"/>
        <v>0</v>
      </c>
      <c r="N33" s="73"/>
      <c r="O33" s="111">
        <f t="shared" ca="1" si="2"/>
        <v>0</v>
      </c>
      <c r="P33" s="99"/>
      <c r="Q33" s="74">
        <f t="shared" ca="1" si="2"/>
        <v>0</v>
      </c>
      <c r="R33" s="73"/>
      <c r="S33" s="111">
        <f t="shared" ca="1" si="11"/>
        <v>0</v>
      </c>
      <c r="T33" s="73"/>
      <c r="U33" s="74">
        <f t="shared" ca="1" si="3"/>
        <v>0</v>
      </c>
      <c r="V33" s="73"/>
      <c r="W33" s="74">
        <f t="shared" ca="1" si="4"/>
        <v>0</v>
      </c>
      <c r="X33" s="73"/>
      <c r="Y33" s="74">
        <f t="shared" ca="1" si="5"/>
        <v>0</v>
      </c>
      <c r="Z33" s="82">
        <f t="shared" ca="1" si="6"/>
        <v>0</v>
      </c>
      <c r="AA33" s="74"/>
      <c r="AB33" s="137">
        <f t="shared" ca="1" si="12"/>
        <v>0</v>
      </c>
    </row>
    <row r="34" spans="1:28" ht="15" customHeight="1" x14ac:dyDescent="0.2">
      <c r="A34" s="84" t="s">
        <v>208</v>
      </c>
      <c r="B34" t="s">
        <v>65</v>
      </c>
      <c r="C34" s="4" t="s">
        <v>6</v>
      </c>
      <c r="D34" s="19">
        <f t="shared" si="0"/>
        <v>100</v>
      </c>
      <c r="E34" s="20">
        <f t="shared" si="7"/>
        <v>22</v>
      </c>
      <c r="F34" s="73"/>
      <c r="G34" s="74">
        <f t="shared" si="8"/>
        <v>0</v>
      </c>
      <c r="H34" s="73"/>
      <c r="I34" s="74">
        <f t="shared" si="1"/>
        <v>0</v>
      </c>
      <c r="J34" s="73"/>
      <c r="K34" s="111">
        <f t="shared" si="9"/>
        <v>0</v>
      </c>
      <c r="L34" s="73"/>
      <c r="M34" s="74">
        <f t="shared" si="10"/>
        <v>0</v>
      </c>
      <c r="N34" s="73">
        <v>22</v>
      </c>
      <c r="O34" s="111">
        <f t="shared" si="2"/>
        <v>2200</v>
      </c>
      <c r="P34" s="99"/>
      <c r="Q34" s="74">
        <f t="shared" si="2"/>
        <v>0</v>
      </c>
      <c r="R34" s="73"/>
      <c r="S34" s="111">
        <f t="shared" si="11"/>
        <v>0</v>
      </c>
      <c r="T34" s="73"/>
      <c r="U34" s="74">
        <f t="shared" si="3"/>
        <v>0</v>
      </c>
      <c r="V34" s="73"/>
      <c r="W34" s="74">
        <f t="shared" si="4"/>
        <v>0</v>
      </c>
      <c r="X34" s="73"/>
      <c r="Y34" s="74">
        <f t="shared" si="5"/>
        <v>0</v>
      </c>
      <c r="Z34" s="82">
        <f t="shared" si="6"/>
        <v>2200</v>
      </c>
      <c r="AA34" s="74"/>
      <c r="AB34" s="137">
        <f t="shared" si="12"/>
        <v>2200</v>
      </c>
    </row>
    <row r="35" spans="1:28" ht="15" customHeight="1" x14ac:dyDescent="0.2">
      <c r="A35" s="84" t="s">
        <v>148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7"/>
        <v>0</v>
      </c>
      <c r="F35" s="73"/>
      <c r="G35" s="74">
        <f t="shared" ca="1" si="8"/>
        <v>0</v>
      </c>
      <c r="H35" s="73"/>
      <c r="I35" s="74">
        <f t="shared" ca="1" si="1"/>
        <v>0</v>
      </c>
      <c r="J35" s="73"/>
      <c r="K35" s="111">
        <f t="shared" ca="1" si="9"/>
        <v>0</v>
      </c>
      <c r="L35" s="73"/>
      <c r="M35" s="74">
        <f t="shared" ca="1" si="10"/>
        <v>0</v>
      </c>
      <c r="N35" s="73"/>
      <c r="O35" s="111">
        <f t="shared" ca="1" si="2"/>
        <v>0</v>
      </c>
      <c r="P35" s="99"/>
      <c r="Q35" s="74">
        <f t="shared" ca="1" si="2"/>
        <v>0</v>
      </c>
      <c r="R35" s="73"/>
      <c r="S35" s="111">
        <f t="shared" ca="1" si="11"/>
        <v>0</v>
      </c>
      <c r="T35" s="73"/>
      <c r="U35" s="74">
        <f t="shared" ca="1" si="3"/>
        <v>0</v>
      </c>
      <c r="V35" s="73"/>
      <c r="W35" s="74">
        <f t="shared" ca="1" si="4"/>
        <v>0</v>
      </c>
      <c r="X35" s="73"/>
      <c r="Y35" s="74">
        <f t="shared" ca="1" si="5"/>
        <v>0</v>
      </c>
      <c r="Z35" s="82">
        <f t="shared" ca="1" si="6"/>
        <v>0</v>
      </c>
      <c r="AA35" s="74"/>
      <c r="AB35" s="137">
        <f t="shared" ca="1" si="12"/>
        <v>0</v>
      </c>
    </row>
    <row r="36" spans="1:28" ht="15" customHeight="1" x14ac:dyDescent="0.2">
      <c r="A36" s="84" t="s">
        <v>214</v>
      </c>
      <c r="B36" s="14" t="s">
        <v>65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7"/>
        <v>0</v>
      </c>
      <c r="F36" s="73"/>
      <c r="G36" s="74">
        <f t="shared" ca="1" si="8"/>
        <v>0</v>
      </c>
      <c r="H36" s="73"/>
      <c r="I36" s="74">
        <f t="shared" ca="1" si="1"/>
        <v>0</v>
      </c>
      <c r="J36" s="73"/>
      <c r="K36" s="111">
        <f t="shared" ca="1" si="9"/>
        <v>0</v>
      </c>
      <c r="L36" s="73"/>
      <c r="M36" s="74">
        <f t="shared" ca="1" si="10"/>
        <v>0</v>
      </c>
      <c r="N36" s="73"/>
      <c r="O36" s="111">
        <f t="shared" ca="1" si="2"/>
        <v>0</v>
      </c>
      <c r="P36" s="99"/>
      <c r="Q36" s="74">
        <f t="shared" ca="1" si="2"/>
        <v>0</v>
      </c>
      <c r="R36" s="73"/>
      <c r="S36" s="111">
        <f t="shared" ca="1" si="11"/>
        <v>0</v>
      </c>
      <c r="T36" s="73"/>
      <c r="U36" s="74">
        <f t="shared" ca="1" si="3"/>
        <v>0</v>
      </c>
      <c r="V36" s="73"/>
      <c r="W36" s="74">
        <f t="shared" ca="1" si="4"/>
        <v>0</v>
      </c>
      <c r="X36" s="73"/>
      <c r="Y36" s="74">
        <f t="shared" ca="1" si="5"/>
        <v>0</v>
      </c>
      <c r="Z36" s="82">
        <f t="shared" ca="1" si="6"/>
        <v>0</v>
      </c>
      <c r="AA36" s="74"/>
      <c r="AB36" s="137">
        <f t="shared" ca="1" si="12"/>
        <v>0</v>
      </c>
    </row>
    <row r="37" spans="1:28" ht="15" customHeight="1" x14ac:dyDescent="0.2">
      <c r="A37" s="84" t="s">
        <v>183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7"/>
        <v>0</v>
      </c>
      <c r="F37" s="73"/>
      <c r="G37" s="74">
        <f t="shared" ca="1" si="8"/>
        <v>0</v>
      </c>
      <c r="H37" s="73"/>
      <c r="I37" s="74">
        <f t="shared" ca="1" si="1"/>
        <v>0</v>
      </c>
      <c r="J37" s="73"/>
      <c r="K37" s="111">
        <f t="shared" ca="1" si="9"/>
        <v>0</v>
      </c>
      <c r="L37" s="73"/>
      <c r="M37" s="74">
        <f t="shared" ca="1" si="10"/>
        <v>0</v>
      </c>
      <c r="N37" s="73"/>
      <c r="O37" s="111">
        <f t="shared" ca="1" si="2"/>
        <v>0</v>
      </c>
      <c r="P37" s="99"/>
      <c r="Q37" s="74">
        <f t="shared" ca="1" si="2"/>
        <v>0</v>
      </c>
      <c r="R37" s="73"/>
      <c r="S37" s="111">
        <f t="shared" ca="1" si="11"/>
        <v>0</v>
      </c>
      <c r="T37" s="73"/>
      <c r="U37" s="74">
        <f t="shared" ca="1" si="3"/>
        <v>0</v>
      </c>
      <c r="V37" s="73"/>
      <c r="W37" s="74">
        <f t="shared" ca="1" si="4"/>
        <v>0</v>
      </c>
      <c r="X37" s="73"/>
      <c r="Y37" s="74">
        <f t="shared" ca="1" si="5"/>
        <v>0</v>
      </c>
      <c r="Z37" s="82">
        <f t="shared" ca="1" si="6"/>
        <v>0</v>
      </c>
      <c r="AA37" s="74"/>
      <c r="AB37" s="137">
        <f t="shared" ca="1" si="12"/>
        <v>0</v>
      </c>
    </row>
    <row r="38" spans="1:28" ht="15" customHeight="1" x14ac:dyDescent="0.2">
      <c r="A38" s="84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7"/>
        <v>0</v>
      </c>
      <c r="F38" s="73"/>
      <c r="G38" s="74">
        <f t="shared" ca="1" si="8"/>
        <v>0</v>
      </c>
      <c r="H38" s="73"/>
      <c r="I38" s="74">
        <f t="shared" ca="1" si="1"/>
        <v>0</v>
      </c>
      <c r="J38" s="73"/>
      <c r="K38" s="111">
        <f t="shared" ca="1" si="9"/>
        <v>0</v>
      </c>
      <c r="L38" s="73"/>
      <c r="M38" s="74">
        <f t="shared" ca="1" si="10"/>
        <v>0</v>
      </c>
      <c r="N38" s="73"/>
      <c r="O38" s="111">
        <f t="shared" ca="1" si="2"/>
        <v>0</v>
      </c>
      <c r="P38" s="99"/>
      <c r="Q38" s="74">
        <f t="shared" ca="1" si="2"/>
        <v>0</v>
      </c>
      <c r="R38" s="73"/>
      <c r="S38" s="111">
        <f t="shared" ca="1" si="11"/>
        <v>0</v>
      </c>
      <c r="T38" s="73"/>
      <c r="U38" s="74">
        <f t="shared" ca="1" si="3"/>
        <v>0</v>
      </c>
      <c r="V38" s="73"/>
      <c r="W38" s="74">
        <f t="shared" ca="1" si="4"/>
        <v>0</v>
      </c>
      <c r="X38" s="73"/>
      <c r="Y38" s="74">
        <f t="shared" ca="1" si="5"/>
        <v>0</v>
      </c>
      <c r="Z38" s="82">
        <f t="shared" ca="1" si="6"/>
        <v>0</v>
      </c>
      <c r="AA38" s="74"/>
      <c r="AB38" s="137">
        <f t="shared" ca="1" si="12"/>
        <v>0</v>
      </c>
    </row>
    <row r="39" spans="1:28" ht="15" customHeight="1" x14ac:dyDescent="0.2">
      <c r="A39" s="84" t="s">
        <v>147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7"/>
        <v>6</v>
      </c>
      <c r="F39" s="73"/>
      <c r="G39" s="74">
        <f t="shared" ca="1" si="8"/>
        <v>0</v>
      </c>
      <c r="H39" s="73"/>
      <c r="I39" s="74">
        <f t="shared" ca="1" si="1"/>
        <v>0</v>
      </c>
      <c r="J39" s="73"/>
      <c r="K39" s="111">
        <f t="shared" ca="1" si="9"/>
        <v>0</v>
      </c>
      <c r="L39" s="73"/>
      <c r="M39" s="74">
        <f t="shared" ca="1" si="10"/>
        <v>0</v>
      </c>
      <c r="N39" s="73"/>
      <c r="O39" s="111">
        <f t="shared" ca="1" si="2"/>
        <v>0</v>
      </c>
      <c r="P39" s="99"/>
      <c r="Q39" s="74">
        <f t="shared" ca="1" si="2"/>
        <v>0</v>
      </c>
      <c r="R39" s="73"/>
      <c r="S39" s="111">
        <f t="shared" ca="1" si="11"/>
        <v>0</v>
      </c>
      <c r="T39" s="73"/>
      <c r="U39" s="74">
        <f t="shared" ca="1" si="3"/>
        <v>0</v>
      </c>
      <c r="V39" s="73"/>
      <c r="W39" s="74">
        <f t="shared" ca="1" si="4"/>
        <v>0</v>
      </c>
      <c r="X39" s="73">
        <v>6</v>
      </c>
      <c r="Y39" s="74">
        <f t="shared" ca="1" si="5"/>
        <v>840</v>
      </c>
      <c r="Z39" s="82">
        <f t="shared" ca="1" si="6"/>
        <v>840</v>
      </c>
      <c r="AA39" s="74"/>
      <c r="AB39" s="137">
        <f t="shared" ca="1" si="12"/>
        <v>840</v>
      </c>
    </row>
    <row r="40" spans="1:28" ht="15" customHeight="1" x14ac:dyDescent="0.2">
      <c r="A40" s="84" t="s">
        <v>211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7"/>
        <v>0</v>
      </c>
      <c r="F40" s="73"/>
      <c r="G40" s="74">
        <f t="shared" ca="1" si="8"/>
        <v>0</v>
      </c>
      <c r="H40" s="73"/>
      <c r="I40" s="74">
        <f t="shared" ca="1" si="1"/>
        <v>0</v>
      </c>
      <c r="J40" s="73"/>
      <c r="K40" s="111">
        <f t="shared" ca="1" si="9"/>
        <v>0</v>
      </c>
      <c r="L40" s="73"/>
      <c r="M40" s="74">
        <f t="shared" ca="1" si="10"/>
        <v>0</v>
      </c>
      <c r="N40" s="73"/>
      <c r="O40" s="111">
        <f t="shared" ca="1" si="2"/>
        <v>0</v>
      </c>
      <c r="P40" s="99"/>
      <c r="Q40" s="74">
        <f t="shared" ca="1" si="2"/>
        <v>0</v>
      </c>
      <c r="R40" s="73"/>
      <c r="S40" s="111">
        <f t="shared" ca="1" si="11"/>
        <v>0</v>
      </c>
      <c r="T40" s="73"/>
      <c r="U40" s="74">
        <f t="shared" ca="1" si="3"/>
        <v>0</v>
      </c>
      <c r="V40" s="73"/>
      <c r="W40" s="74">
        <f t="shared" ca="1" si="4"/>
        <v>0</v>
      </c>
      <c r="X40" s="73"/>
      <c r="Y40" s="74">
        <f t="shared" ca="1" si="5"/>
        <v>0</v>
      </c>
      <c r="Z40" s="82">
        <f t="shared" ca="1" si="6"/>
        <v>0</v>
      </c>
      <c r="AA40" s="74"/>
      <c r="AB40" s="137">
        <f t="shared" ca="1" si="12"/>
        <v>0</v>
      </c>
    </row>
    <row r="41" spans="1:28" ht="15" customHeight="1" x14ac:dyDescent="0.2">
      <c r="A41" s="84" t="s">
        <v>237</v>
      </c>
      <c r="B41" t="s">
        <v>65</v>
      </c>
      <c r="C41" s="4" t="s">
        <v>7</v>
      </c>
      <c r="D41" s="19">
        <f t="shared" si="0"/>
        <v>75</v>
      </c>
      <c r="E41" s="20">
        <f t="shared" si="7"/>
        <v>0</v>
      </c>
      <c r="F41" s="73"/>
      <c r="G41" s="74">
        <f t="shared" si="8"/>
        <v>0</v>
      </c>
      <c r="H41" s="73"/>
      <c r="I41" s="74">
        <f t="shared" si="1"/>
        <v>0</v>
      </c>
      <c r="J41" s="73"/>
      <c r="K41" s="111">
        <f t="shared" si="9"/>
        <v>0</v>
      </c>
      <c r="L41" s="73"/>
      <c r="M41" s="74">
        <f t="shared" si="10"/>
        <v>0</v>
      </c>
      <c r="N41" s="73"/>
      <c r="O41" s="111">
        <f t="shared" si="2"/>
        <v>0</v>
      </c>
      <c r="P41" s="99"/>
      <c r="Q41" s="74">
        <f t="shared" si="2"/>
        <v>0</v>
      </c>
      <c r="R41" s="73"/>
      <c r="S41" s="111">
        <f t="shared" si="11"/>
        <v>0</v>
      </c>
      <c r="T41" s="73"/>
      <c r="U41" s="74">
        <f t="shared" si="3"/>
        <v>0</v>
      </c>
      <c r="V41" s="73"/>
      <c r="W41" s="74">
        <f t="shared" si="4"/>
        <v>0</v>
      </c>
      <c r="X41" s="73"/>
      <c r="Y41" s="74">
        <f t="shared" si="5"/>
        <v>0</v>
      </c>
      <c r="Z41" s="82">
        <f t="shared" si="6"/>
        <v>0</v>
      </c>
      <c r="AA41" s="74"/>
      <c r="AB41" s="137">
        <f t="shared" si="12"/>
        <v>0</v>
      </c>
    </row>
    <row r="42" spans="1:28" ht="15" customHeight="1" x14ac:dyDescent="0.2">
      <c r="A42" s="84" t="s">
        <v>212</v>
      </c>
      <c r="B42" t="s">
        <v>65</v>
      </c>
      <c r="C42" s="4" t="s">
        <v>5</v>
      </c>
      <c r="D42" s="19">
        <v>118</v>
      </c>
      <c r="E42" s="20">
        <f t="shared" si="7"/>
        <v>0</v>
      </c>
      <c r="F42" s="73"/>
      <c r="G42" s="74">
        <f t="shared" si="8"/>
        <v>0</v>
      </c>
      <c r="H42" s="73"/>
      <c r="I42" s="74">
        <f t="shared" si="1"/>
        <v>0</v>
      </c>
      <c r="J42" s="73"/>
      <c r="K42" s="111">
        <f t="shared" si="9"/>
        <v>0</v>
      </c>
      <c r="L42" s="73"/>
      <c r="M42" s="74">
        <f t="shared" si="10"/>
        <v>0</v>
      </c>
      <c r="N42" s="73"/>
      <c r="O42" s="111">
        <f t="shared" si="2"/>
        <v>0</v>
      </c>
      <c r="P42" s="99"/>
      <c r="Q42" s="74">
        <f t="shared" si="2"/>
        <v>0</v>
      </c>
      <c r="R42" s="73"/>
      <c r="S42" s="111">
        <f t="shared" si="11"/>
        <v>0</v>
      </c>
      <c r="T42" s="73"/>
      <c r="U42" s="74">
        <v>0</v>
      </c>
      <c r="V42" s="73"/>
      <c r="W42" s="74">
        <v>0</v>
      </c>
      <c r="X42" s="73"/>
      <c r="Y42" s="74">
        <f t="shared" si="5"/>
        <v>0</v>
      </c>
      <c r="Z42" s="82">
        <f t="shared" si="6"/>
        <v>0</v>
      </c>
      <c r="AA42" s="74"/>
      <c r="AB42" s="137">
        <f t="shared" si="12"/>
        <v>0</v>
      </c>
    </row>
    <row r="43" spans="1:28" ht="15.75" customHeight="1" x14ac:dyDescent="0.2">
      <c r="A43" s="90" t="s">
        <v>187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7"/>
        <v>0</v>
      </c>
      <c r="F43" s="73"/>
      <c r="G43" s="74">
        <f t="shared" ca="1" si="8"/>
        <v>0</v>
      </c>
      <c r="H43" s="73"/>
      <c r="I43" s="74">
        <f t="shared" ca="1" si="1"/>
        <v>0</v>
      </c>
      <c r="J43" s="73"/>
      <c r="K43" s="111">
        <f t="shared" ca="1" si="9"/>
        <v>0</v>
      </c>
      <c r="L43" s="73"/>
      <c r="M43" s="74">
        <f t="shared" ca="1" si="10"/>
        <v>0</v>
      </c>
      <c r="N43" s="73"/>
      <c r="O43" s="111">
        <f t="shared" ca="1" si="2"/>
        <v>0</v>
      </c>
      <c r="P43" s="99"/>
      <c r="Q43" s="74">
        <f t="shared" ca="1" si="2"/>
        <v>0</v>
      </c>
      <c r="R43" s="73"/>
      <c r="S43" s="111">
        <f t="shared" ca="1" si="11"/>
        <v>0</v>
      </c>
      <c r="T43" s="73"/>
      <c r="U43" s="74">
        <f t="shared" ref="U43:U50" ca="1" si="13">IF(D43="",0,D43*T43)</f>
        <v>0</v>
      </c>
      <c r="V43" s="73"/>
      <c r="W43" s="74">
        <f t="shared" ref="W43:W50" ca="1" si="14">IF(D43="",0,D43*V43)</f>
        <v>0</v>
      </c>
      <c r="X43" s="73"/>
      <c r="Y43" s="74">
        <f t="shared" ca="1" si="5"/>
        <v>0</v>
      </c>
      <c r="Z43" s="82">
        <f t="shared" ca="1" si="6"/>
        <v>0</v>
      </c>
      <c r="AA43" s="74"/>
      <c r="AB43" s="137">
        <f t="shared" ca="1" si="12"/>
        <v>0</v>
      </c>
    </row>
    <row r="44" spans="1:28" ht="15.75" customHeight="1" x14ac:dyDescent="0.2">
      <c r="A44" s="90" t="s">
        <v>144</v>
      </c>
      <c r="B44" t="s">
        <v>65</v>
      </c>
      <c r="C44" s="4" t="s">
        <v>6</v>
      </c>
      <c r="D44" s="19">
        <v>100</v>
      </c>
      <c r="E44" s="20">
        <f>SUM(F44+H44+J44+L44+N44+P44+R44+T44+V44+X44)</f>
        <v>0.5</v>
      </c>
      <c r="F44" s="73">
        <v>0.5</v>
      </c>
      <c r="G44" s="74">
        <f t="shared" si="8"/>
        <v>50</v>
      </c>
      <c r="H44" s="73"/>
      <c r="I44" s="74">
        <f t="shared" si="1"/>
        <v>0</v>
      </c>
      <c r="J44" s="73"/>
      <c r="K44" s="111">
        <f t="shared" si="9"/>
        <v>0</v>
      </c>
      <c r="L44" s="73"/>
      <c r="M44" s="74">
        <f t="shared" si="10"/>
        <v>0</v>
      </c>
      <c r="N44" s="73"/>
      <c r="O44" s="111">
        <f t="shared" si="2"/>
        <v>0</v>
      </c>
      <c r="P44" s="99"/>
      <c r="Q44" s="74">
        <f t="shared" si="2"/>
        <v>0</v>
      </c>
      <c r="R44" s="73"/>
      <c r="S44" s="111">
        <f t="shared" si="11"/>
        <v>0</v>
      </c>
      <c r="T44" s="73"/>
      <c r="U44" s="74">
        <f t="shared" si="13"/>
        <v>0</v>
      </c>
      <c r="V44" s="73"/>
      <c r="W44" s="74">
        <f t="shared" si="14"/>
        <v>0</v>
      </c>
      <c r="X44" s="73"/>
      <c r="Y44" s="74">
        <f t="shared" si="5"/>
        <v>0</v>
      </c>
      <c r="Z44" s="82">
        <f t="shared" si="6"/>
        <v>50</v>
      </c>
      <c r="AA44" s="74"/>
      <c r="AB44" s="137">
        <f t="shared" si="12"/>
        <v>50</v>
      </c>
    </row>
    <row r="45" spans="1:28" ht="15" customHeight="1" x14ac:dyDescent="0.2">
      <c r="A45" s="84" t="s">
        <v>188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7"/>
        <v>0</v>
      </c>
      <c r="F45" s="73"/>
      <c r="G45" s="74">
        <f t="shared" ca="1" si="8"/>
        <v>0</v>
      </c>
      <c r="H45" s="73"/>
      <c r="I45" s="74">
        <f t="shared" ca="1" si="1"/>
        <v>0</v>
      </c>
      <c r="J45" s="73"/>
      <c r="K45" s="111">
        <f t="shared" ca="1" si="9"/>
        <v>0</v>
      </c>
      <c r="L45" s="73"/>
      <c r="M45" s="74">
        <f t="shared" ca="1" si="10"/>
        <v>0</v>
      </c>
      <c r="N45" s="73"/>
      <c r="O45" s="111">
        <f t="shared" ca="1" si="2"/>
        <v>0</v>
      </c>
      <c r="P45" s="99"/>
      <c r="Q45" s="74">
        <f t="shared" ca="1" si="2"/>
        <v>0</v>
      </c>
      <c r="R45" s="73"/>
      <c r="S45" s="111">
        <f t="shared" ca="1" si="11"/>
        <v>0</v>
      </c>
      <c r="T45" s="73"/>
      <c r="U45" s="74">
        <f t="shared" ca="1" si="13"/>
        <v>0</v>
      </c>
      <c r="V45" s="73"/>
      <c r="W45" s="74">
        <f t="shared" ca="1" si="14"/>
        <v>0</v>
      </c>
      <c r="X45" s="73"/>
      <c r="Y45" s="74">
        <f t="shared" ca="1" si="5"/>
        <v>0</v>
      </c>
      <c r="Z45" s="82">
        <f t="shared" ca="1" si="6"/>
        <v>0</v>
      </c>
      <c r="AA45" s="74"/>
      <c r="AB45" s="137">
        <f t="shared" ca="1" si="12"/>
        <v>0</v>
      </c>
    </row>
    <row r="46" spans="1:28" ht="15" customHeight="1" x14ac:dyDescent="0.2">
      <c r="A46" s="84" t="s">
        <v>213</v>
      </c>
      <c r="B46" t="s">
        <v>65</v>
      </c>
      <c r="C46" s="4" t="s">
        <v>7</v>
      </c>
      <c r="D46" s="19">
        <v>75</v>
      </c>
      <c r="E46" s="20">
        <f t="shared" si="7"/>
        <v>0</v>
      </c>
      <c r="F46" s="73"/>
      <c r="G46" s="74">
        <f t="shared" si="8"/>
        <v>0</v>
      </c>
      <c r="H46" s="73"/>
      <c r="I46" s="74">
        <f t="shared" si="1"/>
        <v>0</v>
      </c>
      <c r="J46" s="73"/>
      <c r="K46" s="111">
        <f t="shared" si="9"/>
        <v>0</v>
      </c>
      <c r="L46" s="73"/>
      <c r="M46" s="74">
        <f t="shared" si="10"/>
        <v>0</v>
      </c>
      <c r="N46" s="73"/>
      <c r="O46" s="111">
        <f t="shared" si="2"/>
        <v>0</v>
      </c>
      <c r="P46" s="99"/>
      <c r="Q46" s="74">
        <f t="shared" si="2"/>
        <v>0</v>
      </c>
      <c r="R46" s="73"/>
      <c r="S46" s="111">
        <f t="shared" si="11"/>
        <v>0</v>
      </c>
      <c r="T46" s="73"/>
      <c r="U46" s="74">
        <f t="shared" si="13"/>
        <v>0</v>
      </c>
      <c r="V46" s="73"/>
      <c r="W46" s="74">
        <f t="shared" si="14"/>
        <v>0</v>
      </c>
      <c r="X46" s="73"/>
      <c r="Y46" s="74">
        <f t="shared" si="5"/>
        <v>0</v>
      </c>
      <c r="Z46" s="82">
        <f t="shared" si="6"/>
        <v>0</v>
      </c>
      <c r="AA46" s="74"/>
      <c r="AB46" s="137">
        <f t="shared" si="12"/>
        <v>0</v>
      </c>
    </row>
    <row r="47" spans="1:28" ht="15" customHeight="1" x14ac:dyDescent="0.2">
      <c r="A47" s="84" t="s">
        <v>216</v>
      </c>
      <c r="B47" t="s">
        <v>65</v>
      </c>
      <c r="C47" s="4" t="s">
        <v>6</v>
      </c>
      <c r="D47" s="19">
        <v>100</v>
      </c>
      <c r="E47" s="20">
        <f t="shared" si="7"/>
        <v>17</v>
      </c>
      <c r="F47" s="73"/>
      <c r="G47" s="74">
        <f t="shared" si="8"/>
        <v>0</v>
      </c>
      <c r="H47" s="73"/>
      <c r="I47" s="74">
        <f t="shared" si="1"/>
        <v>0</v>
      </c>
      <c r="J47" s="73"/>
      <c r="K47" s="111">
        <f t="shared" si="9"/>
        <v>0</v>
      </c>
      <c r="L47" s="73"/>
      <c r="M47" s="74">
        <f t="shared" si="10"/>
        <v>0</v>
      </c>
      <c r="N47" s="73"/>
      <c r="O47" s="111">
        <f t="shared" si="2"/>
        <v>0</v>
      </c>
      <c r="P47" s="99"/>
      <c r="Q47" s="74">
        <f t="shared" si="2"/>
        <v>0</v>
      </c>
      <c r="R47" s="73">
        <v>17</v>
      </c>
      <c r="S47" s="111">
        <f t="shared" si="11"/>
        <v>1700</v>
      </c>
      <c r="T47" s="73"/>
      <c r="U47" s="74">
        <f t="shared" si="13"/>
        <v>0</v>
      </c>
      <c r="V47" s="73"/>
      <c r="W47" s="74">
        <f t="shared" si="14"/>
        <v>0</v>
      </c>
      <c r="X47" s="73"/>
      <c r="Y47" s="74">
        <f t="shared" si="5"/>
        <v>0</v>
      </c>
      <c r="Z47" s="82">
        <f t="shared" si="6"/>
        <v>1700</v>
      </c>
      <c r="AA47" s="74"/>
      <c r="AB47" s="137">
        <f t="shared" si="12"/>
        <v>1700</v>
      </c>
    </row>
    <row r="48" spans="1:28" ht="15" customHeight="1" x14ac:dyDescent="0.2">
      <c r="A48" s="84" t="s">
        <v>191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7"/>
        <v>0</v>
      </c>
      <c r="F48" s="73"/>
      <c r="G48" s="74">
        <f t="shared" ca="1" si="8"/>
        <v>0</v>
      </c>
      <c r="H48" s="73"/>
      <c r="I48" s="74">
        <f t="shared" ca="1" si="1"/>
        <v>0</v>
      </c>
      <c r="J48" s="73"/>
      <c r="K48" s="111">
        <f t="shared" ca="1" si="9"/>
        <v>0</v>
      </c>
      <c r="L48" s="73"/>
      <c r="M48" s="74">
        <f t="shared" ca="1" si="10"/>
        <v>0</v>
      </c>
      <c r="N48" s="73"/>
      <c r="O48" s="111">
        <f t="shared" ca="1" si="2"/>
        <v>0</v>
      </c>
      <c r="P48" s="99"/>
      <c r="Q48" s="74">
        <f t="shared" ca="1" si="2"/>
        <v>0</v>
      </c>
      <c r="R48" s="73"/>
      <c r="S48" s="111">
        <f t="shared" ca="1" si="11"/>
        <v>0</v>
      </c>
      <c r="T48" s="73"/>
      <c r="U48" s="74">
        <f t="shared" ca="1" si="13"/>
        <v>0</v>
      </c>
      <c r="V48" s="73"/>
      <c r="W48" s="74">
        <f t="shared" ca="1" si="14"/>
        <v>0</v>
      </c>
      <c r="X48" s="73"/>
      <c r="Y48" s="74">
        <f t="shared" ca="1" si="5"/>
        <v>0</v>
      </c>
      <c r="Z48" s="82">
        <f t="shared" ca="1" si="6"/>
        <v>0</v>
      </c>
      <c r="AA48" s="74"/>
      <c r="AB48" s="137">
        <f t="shared" ca="1" si="12"/>
        <v>0</v>
      </c>
    </row>
    <row r="49" spans="1:28" ht="15" customHeight="1" x14ac:dyDescent="0.2">
      <c r="A49" s="84" t="s">
        <v>219</v>
      </c>
      <c r="B49" s="14" t="s">
        <v>65</v>
      </c>
      <c r="C49" s="18" t="s">
        <v>6</v>
      </c>
      <c r="D49" s="19">
        <v>100</v>
      </c>
      <c r="E49" s="20">
        <f t="shared" si="7"/>
        <v>0</v>
      </c>
      <c r="F49" s="73"/>
      <c r="G49" s="74">
        <f t="shared" si="8"/>
        <v>0</v>
      </c>
      <c r="H49" s="73"/>
      <c r="I49" s="74">
        <f t="shared" si="1"/>
        <v>0</v>
      </c>
      <c r="J49" s="73"/>
      <c r="K49" s="111">
        <f t="shared" si="9"/>
        <v>0</v>
      </c>
      <c r="L49" s="73"/>
      <c r="M49" s="74">
        <f t="shared" si="10"/>
        <v>0</v>
      </c>
      <c r="N49" s="73"/>
      <c r="O49" s="111">
        <f t="shared" si="2"/>
        <v>0</v>
      </c>
      <c r="P49" s="99"/>
      <c r="Q49" s="74">
        <f t="shared" si="2"/>
        <v>0</v>
      </c>
      <c r="R49" s="73"/>
      <c r="S49" s="111">
        <f t="shared" si="11"/>
        <v>0</v>
      </c>
      <c r="T49" s="73"/>
      <c r="U49" s="74">
        <f t="shared" si="13"/>
        <v>0</v>
      </c>
      <c r="V49" s="73"/>
      <c r="W49" s="74">
        <f t="shared" si="14"/>
        <v>0</v>
      </c>
      <c r="X49" s="73"/>
      <c r="Y49" s="74">
        <f t="shared" si="5"/>
        <v>0</v>
      </c>
      <c r="Z49" s="82">
        <f t="shared" si="6"/>
        <v>0</v>
      </c>
      <c r="AA49" s="74"/>
      <c r="AB49" s="137">
        <f t="shared" si="12"/>
        <v>0</v>
      </c>
    </row>
    <row r="50" spans="1:28" ht="15" customHeight="1" x14ac:dyDescent="0.2">
      <c r="A50" s="84" t="s">
        <v>220</v>
      </c>
      <c r="B50" s="14" t="s">
        <v>65</v>
      </c>
      <c r="C50" s="18" t="s">
        <v>8</v>
      </c>
      <c r="D50" s="19">
        <v>60</v>
      </c>
      <c r="E50" s="20">
        <f t="shared" si="7"/>
        <v>0</v>
      </c>
      <c r="F50" s="73"/>
      <c r="G50" s="74">
        <f t="shared" si="8"/>
        <v>0</v>
      </c>
      <c r="H50" s="73"/>
      <c r="I50" s="74">
        <f t="shared" si="1"/>
        <v>0</v>
      </c>
      <c r="J50" s="73"/>
      <c r="K50" s="111">
        <f t="shared" si="9"/>
        <v>0</v>
      </c>
      <c r="L50" s="73"/>
      <c r="M50" s="74">
        <f t="shared" si="10"/>
        <v>0</v>
      </c>
      <c r="N50" s="73"/>
      <c r="O50" s="111">
        <f t="shared" si="2"/>
        <v>0</v>
      </c>
      <c r="P50" s="99"/>
      <c r="Q50" s="74">
        <f t="shared" si="2"/>
        <v>0</v>
      </c>
      <c r="R50" s="73"/>
      <c r="S50" s="111">
        <f t="shared" si="11"/>
        <v>0</v>
      </c>
      <c r="T50" s="73"/>
      <c r="U50" s="74">
        <f t="shared" si="13"/>
        <v>0</v>
      </c>
      <c r="V50" s="73"/>
      <c r="W50" s="74">
        <f t="shared" si="14"/>
        <v>0</v>
      </c>
      <c r="X50" s="73"/>
      <c r="Y50" s="74">
        <f t="shared" si="5"/>
        <v>0</v>
      </c>
      <c r="Z50" s="82">
        <f t="shared" si="6"/>
        <v>0</v>
      </c>
      <c r="AA50" s="74"/>
      <c r="AB50" s="137">
        <f t="shared" si="12"/>
        <v>0</v>
      </c>
    </row>
    <row r="51" spans="1:28" ht="15" customHeight="1" x14ac:dyDescent="0.2">
      <c r="A51" s="84" t="s">
        <v>217</v>
      </c>
      <c r="B51" s="14" t="s">
        <v>65</v>
      </c>
      <c r="C51" s="18" t="s">
        <v>9</v>
      </c>
      <c r="D51" s="19">
        <v>35</v>
      </c>
      <c r="E51" s="20">
        <f t="shared" si="7"/>
        <v>8</v>
      </c>
      <c r="F51" s="73"/>
      <c r="G51" s="74">
        <f t="shared" si="8"/>
        <v>0</v>
      </c>
      <c r="H51" s="73"/>
      <c r="I51" s="74">
        <f t="shared" si="1"/>
        <v>0</v>
      </c>
      <c r="J51" s="73"/>
      <c r="K51" s="111">
        <f t="shared" si="9"/>
        <v>0</v>
      </c>
      <c r="L51" s="73"/>
      <c r="M51" s="74">
        <f t="shared" si="10"/>
        <v>0</v>
      </c>
      <c r="N51" s="73"/>
      <c r="O51" s="111">
        <f t="shared" si="2"/>
        <v>0</v>
      </c>
      <c r="P51" s="99"/>
      <c r="Q51" s="74">
        <f t="shared" si="2"/>
        <v>0</v>
      </c>
      <c r="R51" s="73">
        <v>8</v>
      </c>
      <c r="S51" s="111">
        <f t="shared" si="11"/>
        <v>280</v>
      </c>
      <c r="T51" s="73"/>
      <c r="U51" s="74">
        <v>0</v>
      </c>
      <c r="V51" s="73"/>
      <c r="W51" s="74">
        <v>0</v>
      </c>
      <c r="X51" s="73"/>
      <c r="Y51" s="74">
        <f t="shared" si="5"/>
        <v>0</v>
      </c>
      <c r="Z51" s="82">
        <f t="shared" si="6"/>
        <v>280</v>
      </c>
      <c r="AA51" s="74"/>
      <c r="AB51" s="137">
        <f t="shared" si="12"/>
        <v>280</v>
      </c>
    </row>
    <row r="52" spans="1:28" ht="15" customHeight="1" x14ac:dyDescent="0.2">
      <c r="A52" s="84" t="s">
        <v>194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7"/>
        <v>0</v>
      </c>
      <c r="F52" s="73"/>
      <c r="G52" s="74">
        <f t="shared" ca="1" si="8"/>
        <v>0</v>
      </c>
      <c r="H52" s="73"/>
      <c r="I52" s="74">
        <f t="shared" ca="1" si="1"/>
        <v>0</v>
      </c>
      <c r="J52" s="73"/>
      <c r="K52" s="111">
        <f t="shared" ca="1" si="9"/>
        <v>0</v>
      </c>
      <c r="L52" s="73"/>
      <c r="M52" s="74">
        <f t="shared" ca="1" si="10"/>
        <v>0</v>
      </c>
      <c r="N52" s="73"/>
      <c r="O52" s="111">
        <f t="shared" ca="1" si="2"/>
        <v>0</v>
      </c>
      <c r="P52" s="99"/>
      <c r="Q52" s="74">
        <f t="shared" ca="1" si="2"/>
        <v>0</v>
      </c>
      <c r="R52" s="73"/>
      <c r="S52" s="111">
        <f t="shared" ca="1" si="11"/>
        <v>0</v>
      </c>
      <c r="T52" s="73"/>
      <c r="U52" s="74">
        <v>0</v>
      </c>
      <c r="V52" s="73"/>
      <c r="W52" s="74">
        <f t="shared" ref="W52:W78" ca="1" si="15">IF(D52="",0,D52*V52)</f>
        <v>0</v>
      </c>
      <c r="X52" s="73"/>
      <c r="Y52" s="74">
        <f t="shared" ca="1" si="5"/>
        <v>0</v>
      </c>
      <c r="Z52" s="82">
        <f t="shared" ca="1" si="6"/>
        <v>0</v>
      </c>
      <c r="AA52" s="74"/>
      <c r="AB52" s="137">
        <f t="shared" ca="1" si="12"/>
        <v>0</v>
      </c>
    </row>
    <row r="53" spans="1:28" ht="15" customHeight="1" x14ac:dyDescent="0.2">
      <c r="A53" s="84" t="s">
        <v>215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7"/>
        <v>0</v>
      </c>
      <c r="F53" s="73"/>
      <c r="G53" s="74">
        <f t="shared" ca="1" si="8"/>
        <v>0</v>
      </c>
      <c r="H53" s="73"/>
      <c r="I53" s="74">
        <f t="shared" ca="1" si="1"/>
        <v>0</v>
      </c>
      <c r="J53" s="73"/>
      <c r="K53" s="111">
        <f t="shared" ca="1" si="9"/>
        <v>0</v>
      </c>
      <c r="L53" s="73"/>
      <c r="M53" s="74">
        <f t="shared" ca="1" si="10"/>
        <v>0</v>
      </c>
      <c r="N53" s="73"/>
      <c r="O53" s="111">
        <f t="shared" ca="1" si="2"/>
        <v>0</v>
      </c>
      <c r="P53" s="99"/>
      <c r="Q53" s="74">
        <f t="shared" ca="1" si="2"/>
        <v>0</v>
      </c>
      <c r="R53" s="73"/>
      <c r="S53" s="111">
        <f t="shared" ca="1" si="11"/>
        <v>0</v>
      </c>
      <c r="T53" s="73"/>
      <c r="U53" s="74">
        <v>0</v>
      </c>
      <c r="V53" s="73"/>
      <c r="W53" s="74">
        <f t="shared" ca="1" si="15"/>
        <v>0</v>
      </c>
      <c r="X53" s="73"/>
      <c r="Y53" s="74">
        <f t="shared" ca="1" si="5"/>
        <v>0</v>
      </c>
      <c r="Z53" s="82">
        <f t="shared" ca="1" si="6"/>
        <v>0</v>
      </c>
      <c r="AA53" s="74"/>
      <c r="AB53" s="137">
        <f t="shared" ca="1" si="12"/>
        <v>0</v>
      </c>
    </row>
    <row r="54" spans="1:28" ht="15" customHeight="1" x14ac:dyDescent="0.2">
      <c r="A54" s="84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7"/>
        <v>0</v>
      </c>
      <c r="F54" s="73"/>
      <c r="G54" s="74">
        <f t="shared" ca="1" si="8"/>
        <v>0</v>
      </c>
      <c r="H54" s="73"/>
      <c r="I54" s="74">
        <f t="shared" ca="1" si="1"/>
        <v>0</v>
      </c>
      <c r="J54" s="73"/>
      <c r="K54" s="111">
        <f t="shared" ca="1" si="9"/>
        <v>0</v>
      </c>
      <c r="L54" s="73"/>
      <c r="M54" s="74">
        <f t="shared" ca="1" si="10"/>
        <v>0</v>
      </c>
      <c r="N54" s="73"/>
      <c r="O54" s="111">
        <f t="shared" ca="1" si="2"/>
        <v>0</v>
      </c>
      <c r="P54" s="99"/>
      <c r="Q54" s="74">
        <f t="shared" ca="1" si="2"/>
        <v>0</v>
      </c>
      <c r="R54" s="73"/>
      <c r="S54" s="111">
        <f t="shared" ca="1" si="11"/>
        <v>0</v>
      </c>
      <c r="T54" s="73"/>
      <c r="U54" s="74">
        <v>0</v>
      </c>
      <c r="V54" s="73"/>
      <c r="W54" s="74">
        <f t="shared" ca="1" si="15"/>
        <v>0</v>
      </c>
      <c r="X54" s="73"/>
      <c r="Y54" s="74">
        <f t="shared" ca="1" si="5"/>
        <v>0</v>
      </c>
      <c r="Z54" s="82">
        <f t="shared" ca="1" si="6"/>
        <v>0</v>
      </c>
      <c r="AA54" s="74"/>
      <c r="AB54" s="137">
        <f t="shared" ca="1" si="12"/>
        <v>0</v>
      </c>
    </row>
    <row r="55" spans="1:28" ht="15" customHeight="1" x14ac:dyDescent="0.2">
      <c r="A55" s="84" t="s">
        <v>163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7"/>
        <v>0</v>
      </c>
      <c r="F55" s="73"/>
      <c r="G55" s="74">
        <f t="shared" ca="1" si="8"/>
        <v>0</v>
      </c>
      <c r="H55" s="73"/>
      <c r="I55" s="74">
        <f t="shared" ca="1" si="1"/>
        <v>0</v>
      </c>
      <c r="J55" s="73"/>
      <c r="K55" s="111">
        <f t="shared" ca="1" si="9"/>
        <v>0</v>
      </c>
      <c r="L55" s="73"/>
      <c r="M55" s="74">
        <f t="shared" ca="1" si="10"/>
        <v>0</v>
      </c>
      <c r="N55" s="73"/>
      <c r="O55" s="111">
        <f t="shared" ca="1" si="2"/>
        <v>0</v>
      </c>
      <c r="P55" s="99"/>
      <c r="Q55" s="74">
        <f t="shared" ca="1" si="2"/>
        <v>0</v>
      </c>
      <c r="R55" s="73"/>
      <c r="S55" s="111">
        <f t="shared" ca="1" si="11"/>
        <v>0</v>
      </c>
      <c r="T55" s="73"/>
      <c r="U55" s="74">
        <v>0</v>
      </c>
      <c r="V55" s="73"/>
      <c r="W55" s="74">
        <f t="shared" ca="1" si="15"/>
        <v>0</v>
      </c>
      <c r="X55" s="73"/>
      <c r="Y55" s="74">
        <f t="shared" ca="1" si="5"/>
        <v>0</v>
      </c>
      <c r="Z55" s="82">
        <f t="shared" ca="1" si="6"/>
        <v>0</v>
      </c>
      <c r="AA55" s="74"/>
      <c r="AB55" s="137">
        <f t="shared" ca="1" si="12"/>
        <v>0</v>
      </c>
    </row>
    <row r="56" spans="1:28" ht="15" customHeight="1" x14ac:dyDescent="0.2">
      <c r="A56" s="84" t="s">
        <v>227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7"/>
        <v>0</v>
      </c>
      <c r="F56" s="73"/>
      <c r="G56" s="74">
        <f t="shared" ca="1" si="8"/>
        <v>0</v>
      </c>
      <c r="H56" s="73"/>
      <c r="I56" s="74">
        <f t="shared" ca="1" si="1"/>
        <v>0</v>
      </c>
      <c r="J56" s="73"/>
      <c r="K56" s="111">
        <f t="shared" ca="1" si="9"/>
        <v>0</v>
      </c>
      <c r="L56" s="73"/>
      <c r="M56" s="74">
        <f t="shared" ca="1" si="10"/>
        <v>0</v>
      </c>
      <c r="N56" s="73"/>
      <c r="O56" s="111">
        <f t="shared" ca="1" si="2"/>
        <v>0</v>
      </c>
      <c r="P56" s="99"/>
      <c r="Q56" s="74">
        <f t="shared" ca="1" si="2"/>
        <v>0</v>
      </c>
      <c r="R56" s="73"/>
      <c r="S56" s="111">
        <f t="shared" ca="1" si="11"/>
        <v>0</v>
      </c>
      <c r="T56" s="73"/>
      <c r="U56" s="74">
        <v>0</v>
      </c>
      <c r="V56" s="73"/>
      <c r="W56" s="74">
        <f t="shared" ca="1" si="15"/>
        <v>0</v>
      </c>
      <c r="X56" s="73"/>
      <c r="Y56" s="74">
        <f t="shared" ca="1" si="5"/>
        <v>0</v>
      </c>
      <c r="Z56" s="82">
        <f t="shared" ca="1" si="6"/>
        <v>0</v>
      </c>
      <c r="AA56" s="74"/>
      <c r="AB56" s="137">
        <f t="shared" ca="1" si="12"/>
        <v>0</v>
      </c>
    </row>
    <row r="57" spans="1:28" ht="15" customHeight="1" x14ac:dyDescent="0.2">
      <c r="A57" s="84" t="s">
        <v>238</v>
      </c>
      <c r="B57" t="s">
        <v>65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7"/>
        <v>0</v>
      </c>
      <c r="F57" s="73"/>
      <c r="G57" s="74">
        <f t="shared" ca="1" si="8"/>
        <v>0</v>
      </c>
      <c r="H57" s="73"/>
      <c r="I57" s="74">
        <f t="shared" ca="1" si="1"/>
        <v>0</v>
      </c>
      <c r="J57" s="73"/>
      <c r="K57" s="111">
        <f t="shared" ca="1" si="9"/>
        <v>0</v>
      </c>
      <c r="L57" s="73"/>
      <c r="M57" s="74">
        <f t="shared" ca="1" si="10"/>
        <v>0</v>
      </c>
      <c r="N57" s="73"/>
      <c r="O57" s="111">
        <f t="shared" ca="1" si="2"/>
        <v>0</v>
      </c>
      <c r="P57" s="99"/>
      <c r="Q57" s="74">
        <f t="shared" ca="1" si="2"/>
        <v>0</v>
      </c>
      <c r="R57" s="73"/>
      <c r="S57" s="111">
        <f t="shared" ca="1" si="11"/>
        <v>0</v>
      </c>
      <c r="T57" s="73"/>
      <c r="U57" s="74">
        <v>0</v>
      </c>
      <c r="V57" s="73"/>
      <c r="W57" s="74">
        <f t="shared" ca="1" si="15"/>
        <v>0</v>
      </c>
      <c r="X57" s="73"/>
      <c r="Y57" s="74">
        <f t="shared" ca="1" si="5"/>
        <v>0</v>
      </c>
      <c r="Z57" s="82">
        <f t="shared" ca="1" si="6"/>
        <v>0</v>
      </c>
      <c r="AA57" s="74"/>
      <c r="AB57" s="137">
        <f t="shared" ca="1" si="12"/>
        <v>0</v>
      </c>
    </row>
    <row r="58" spans="1:28" ht="15" customHeight="1" x14ac:dyDescent="0.2">
      <c r="A58" s="84" t="s">
        <v>229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7"/>
        <v>0</v>
      </c>
      <c r="F58" s="73"/>
      <c r="G58" s="74">
        <f t="shared" ca="1" si="8"/>
        <v>0</v>
      </c>
      <c r="H58" s="73"/>
      <c r="I58" s="74">
        <f t="shared" ca="1" si="1"/>
        <v>0</v>
      </c>
      <c r="J58" s="73"/>
      <c r="K58" s="111">
        <f t="shared" ca="1" si="9"/>
        <v>0</v>
      </c>
      <c r="L58" s="73"/>
      <c r="M58" s="74">
        <f t="shared" ca="1" si="10"/>
        <v>0</v>
      </c>
      <c r="N58" s="73"/>
      <c r="O58" s="111">
        <f t="shared" ca="1" si="2"/>
        <v>0</v>
      </c>
      <c r="P58" s="99"/>
      <c r="Q58" s="74">
        <f t="shared" ca="1" si="2"/>
        <v>0</v>
      </c>
      <c r="R58" s="73"/>
      <c r="S58" s="111">
        <f t="shared" ca="1" si="11"/>
        <v>0</v>
      </c>
      <c r="T58" s="73"/>
      <c r="U58" s="74">
        <v>0</v>
      </c>
      <c r="V58" s="73"/>
      <c r="W58" s="74">
        <f t="shared" ca="1" si="15"/>
        <v>0</v>
      </c>
      <c r="X58" s="73"/>
      <c r="Y58" s="74">
        <f t="shared" ca="1" si="5"/>
        <v>0</v>
      </c>
      <c r="Z58" s="82">
        <f t="shared" ca="1" si="6"/>
        <v>0</v>
      </c>
      <c r="AA58" s="74"/>
      <c r="AB58" s="137">
        <f t="shared" ca="1" si="12"/>
        <v>0</v>
      </c>
    </row>
    <row r="59" spans="1:28" ht="15" customHeight="1" x14ac:dyDescent="0.2">
      <c r="A59" s="84" t="s">
        <v>234</v>
      </c>
      <c r="B59" t="s">
        <v>65</v>
      </c>
      <c r="C59" s="4" t="s">
        <v>7</v>
      </c>
      <c r="D59" s="19">
        <f t="shared" si="0"/>
        <v>75</v>
      </c>
      <c r="E59" s="20">
        <f t="shared" si="7"/>
        <v>0</v>
      </c>
      <c r="F59" s="73"/>
      <c r="G59" s="74">
        <f t="shared" si="8"/>
        <v>0</v>
      </c>
      <c r="H59" s="73"/>
      <c r="I59" s="74">
        <f t="shared" si="1"/>
        <v>0</v>
      </c>
      <c r="J59" s="73"/>
      <c r="K59" s="111">
        <f t="shared" si="9"/>
        <v>0</v>
      </c>
      <c r="L59" s="73"/>
      <c r="M59" s="74">
        <f t="shared" si="10"/>
        <v>0</v>
      </c>
      <c r="N59" s="73"/>
      <c r="O59" s="111">
        <f t="shared" si="2"/>
        <v>0</v>
      </c>
      <c r="P59" s="99"/>
      <c r="Q59" s="74">
        <f t="shared" si="2"/>
        <v>0</v>
      </c>
      <c r="R59" s="73"/>
      <c r="S59" s="111">
        <f t="shared" si="11"/>
        <v>0</v>
      </c>
      <c r="T59" s="73"/>
      <c r="U59" s="74">
        <v>0</v>
      </c>
      <c r="V59" s="73"/>
      <c r="W59" s="74">
        <f t="shared" si="15"/>
        <v>0</v>
      </c>
      <c r="X59" s="73"/>
      <c r="Y59" s="74">
        <f t="shared" si="5"/>
        <v>0</v>
      </c>
      <c r="Z59" s="82">
        <f t="shared" si="6"/>
        <v>0</v>
      </c>
      <c r="AA59" s="74"/>
      <c r="AB59" s="137">
        <f t="shared" si="12"/>
        <v>0</v>
      </c>
    </row>
    <row r="60" spans="1:28" ht="15" customHeight="1" x14ac:dyDescent="0.2">
      <c r="A60" s="84" t="s">
        <v>235</v>
      </c>
      <c r="B60" t="s">
        <v>65</v>
      </c>
      <c r="C60" s="4" t="s">
        <v>9</v>
      </c>
      <c r="D60" s="19">
        <f t="shared" si="0"/>
        <v>35</v>
      </c>
      <c r="E60" s="20">
        <f t="shared" si="7"/>
        <v>0</v>
      </c>
      <c r="F60" s="73"/>
      <c r="G60" s="74">
        <f t="shared" si="8"/>
        <v>0</v>
      </c>
      <c r="H60" s="73"/>
      <c r="I60" s="74">
        <f t="shared" si="1"/>
        <v>0</v>
      </c>
      <c r="J60" s="73"/>
      <c r="K60" s="111">
        <f t="shared" si="9"/>
        <v>0</v>
      </c>
      <c r="L60" s="73"/>
      <c r="M60" s="74">
        <f t="shared" si="10"/>
        <v>0</v>
      </c>
      <c r="N60" s="73"/>
      <c r="O60" s="111">
        <f t="shared" si="2"/>
        <v>0</v>
      </c>
      <c r="P60" s="99"/>
      <c r="Q60" s="74">
        <f t="shared" si="2"/>
        <v>0</v>
      </c>
      <c r="R60" s="73"/>
      <c r="S60" s="111">
        <f t="shared" si="11"/>
        <v>0</v>
      </c>
      <c r="T60" s="73"/>
      <c r="U60" s="74">
        <v>0</v>
      </c>
      <c r="V60" s="73"/>
      <c r="W60" s="74">
        <f t="shared" si="15"/>
        <v>0</v>
      </c>
      <c r="X60" s="73"/>
      <c r="Y60" s="74">
        <f t="shared" si="5"/>
        <v>0</v>
      </c>
      <c r="Z60" s="82">
        <f t="shared" si="6"/>
        <v>0</v>
      </c>
      <c r="AA60" s="74"/>
      <c r="AB60" s="137">
        <f t="shared" si="12"/>
        <v>0</v>
      </c>
    </row>
    <row r="61" spans="1:28" ht="15" customHeight="1" x14ac:dyDescent="0.2">
      <c r="A61" s="84" t="s">
        <v>230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G</v>
      </c>
      <c r="D61" s="19">
        <f t="shared" ca="1" si="0"/>
        <v>35</v>
      </c>
      <c r="E61" s="20">
        <f t="shared" si="7"/>
        <v>0</v>
      </c>
      <c r="F61" s="73"/>
      <c r="G61" s="74">
        <f t="shared" ca="1" si="8"/>
        <v>0</v>
      </c>
      <c r="H61" s="73"/>
      <c r="I61" s="74">
        <f t="shared" ca="1" si="1"/>
        <v>0</v>
      </c>
      <c r="J61" s="73"/>
      <c r="K61" s="111">
        <f t="shared" ca="1" si="9"/>
        <v>0</v>
      </c>
      <c r="L61" s="73"/>
      <c r="M61" s="74">
        <f t="shared" ca="1" si="10"/>
        <v>0</v>
      </c>
      <c r="N61" s="73"/>
      <c r="O61" s="111">
        <f t="shared" ca="1" si="2"/>
        <v>0</v>
      </c>
      <c r="P61" s="99"/>
      <c r="Q61" s="74">
        <f t="shared" ca="1" si="2"/>
        <v>0</v>
      </c>
      <c r="R61" s="73"/>
      <c r="S61" s="111">
        <f t="shared" ca="1" si="11"/>
        <v>0</v>
      </c>
      <c r="T61" s="73"/>
      <c r="U61" s="74">
        <v>0</v>
      </c>
      <c r="V61" s="73"/>
      <c r="W61" s="74">
        <f t="shared" ca="1" si="15"/>
        <v>0</v>
      </c>
      <c r="X61" s="73"/>
      <c r="Y61" s="74">
        <f t="shared" ca="1" si="5"/>
        <v>0</v>
      </c>
      <c r="Z61" s="82">
        <f t="shared" ca="1" si="6"/>
        <v>0</v>
      </c>
      <c r="AA61" s="74"/>
      <c r="AB61" s="137">
        <f t="shared" ca="1" si="12"/>
        <v>0</v>
      </c>
    </row>
    <row r="62" spans="1:28" ht="15" customHeight="1" x14ac:dyDescent="0.2">
      <c r="A62" s="84" t="s">
        <v>243</v>
      </c>
      <c r="B62" t="s">
        <v>65</v>
      </c>
      <c r="C62" s="4" t="s">
        <v>6</v>
      </c>
      <c r="D62" s="19">
        <v>100</v>
      </c>
      <c r="E62" s="20">
        <f t="shared" si="7"/>
        <v>34</v>
      </c>
      <c r="F62" s="73"/>
      <c r="G62" s="74">
        <f t="shared" si="8"/>
        <v>0</v>
      </c>
      <c r="H62" s="73">
        <v>8.25</v>
      </c>
      <c r="I62" s="74">
        <f t="shared" si="1"/>
        <v>825</v>
      </c>
      <c r="J62" s="73">
        <v>25.75</v>
      </c>
      <c r="K62" s="111">
        <f t="shared" si="9"/>
        <v>2575</v>
      </c>
      <c r="L62" s="73"/>
      <c r="M62" s="74">
        <f t="shared" si="10"/>
        <v>0</v>
      </c>
      <c r="N62" s="73"/>
      <c r="O62" s="111">
        <f t="shared" si="2"/>
        <v>0</v>
      </c>
      <c r="P62" s="99"/>
      <c r="Q62" s="74">
        <f t="shared" si="2"/>
        <v>0</v>
      </c>
      <c r="R62" s="73"/>
      <c r="S62" s="111">
        <f t="shared" si="11"/>
        <v>0</v>
      </c>
      <c r="T62" s="73"/>
      <c r="U62" s="74">
        <v>0</v>
      </c>
      <c r="V62" s="73"/>
      <c r="W62" s="74">
        <f t="shared" si="15"/>
        <v>0</v>
      </c>
      <c r="X62" s="73"/>
      <c r="Y62" s="74">
        <f t="shared" si="5"/>
        <v>0</v>
      </c>
      <c r="Z62" s="82">
        <f t="shared" si="6"/>
        <v>3400</v>
      </c>
      <c r="AA62" s="74"/>
      <c r="AB62" s="137">
        <f t="shared" si="12"/>
        <v>3400</v>
      </c>
    </row>
    <row r="63" spans="1:28" ht="15" customHeight="1" x14ac:dyDescent="0.2">
      <c r="A63" s="84" t="s">
        <v>244</v>
      </c>
      <c r="B63" t="s">
        <v>65</v>
      </c>
      <c r="C63" s="4" t="s">
        <v>6</v>
      </c>
      <c r="D63" s="19">
        <v>100</v>
      </c>
      <c r="E63" s="20">
        <f t="shared" si="7"/>
        <v>0</v>
      </c>
      <c r="F63" s="73"/>
      <c r="G63" s="74">
        <f t="shared" si="8"/>
        <v>0</v>
      </c>
      <c r="H63" s="73"/>
      <c r="I63" s="74">
        <f t="shared" si="1"/>
        <v>0</v>
      </c>
      <c r="J63" s="73"/>
      <c r="K63" s="111">
        <f t="shared" si="9"/>
        <v>0</v>
      </c>
      <c r="L63" s="73"/>
      <c r="M63" s="74">
        <f t="shared" si="10"/>
        <v>0</v>
      </c>
      <c r="N63" s="73"/>
      <c r="O63" s="111">
        <f t="shared" si="2"/>
        <v>0</v>
      </c>
      <c r="P63" s="99"/>
      <c r="Q63" s="74">
        <f t="shared" si="2"/>
        <v>0</v>
      </c>
      <c r="R63" s="73"/>
      <c r="S63" s="111">
        <f t="shared" si="11"/>
        <v>0</v>
      </c>
      <c r="T63" s="73"/>
      <c r="U63" s="74">
        <v>0</v>
      </c>
      <c r="V63" s="73"/>
      <c r="W63" s="74">
        <f t="shared" si="15"/>
        <v>0</v>
      </c>
      <c r="X63" s="73"/>
      <c r="Y63" s="74">
        <f t="shared" si="5"/>
        <v>0</v>
      </c>
      <c r="Z63" s="82">
        <f t="shared" si="6"/>
        <v>0</v>
      </c>
      <c r="AA63" s="74"/>
      <c r="AB63" s="137">
        <f t="shared" si="12"/>
        <v>0</v>
      </c>
    </row>
    <row r="64" spans="1:28" ht="15" customHeight="1" x14ac:dyDescent="0.2">
      <c r="A64" s="84" t="s">
        <v>249</v>
      </c>
      <c r="B64" t="s">
        <v>250</v>
      </c>
      <c r="C64" s="4" t="s">
        <v>9</v>
      </c>
      <c r="D64" s="19">
        <v>35</v>
      </c>
      <c r="E64" s="20">
        <f t="shared" si="7"/>
        <v>0</v>
      </c>
      <c r="F64" s="73"/>
      <c r="G64" s="74">
        <f t="shared" si="8"/>
        <v>0</v>
      </c>
      <c r="H64" s="73"/>
      <c r="I64" s="74">
        <f t="shared" si="1"/>
        <v>0</v>
      </c>
      <c r="J64" s="73"/>
      <c r="K64" s="111">
        <f t="shared" si="9"/>
        <v>0</v>
      </c>
      <c r="L64" s="73"/>
      <c r="M64" s="74">
        <f t="shared" si="10"/>
        <v>0</v>
      </c>
      <c r="N64" s="73"/>
      <c r="O64" s="111">
        <f t="shared" si="2"/>
        <v>0</v>
      </c>
      <c r="P64" s="99"/>
      <c r="Q64" s="74">
        <f t="shared" si="2"/>
        <v>0</v>
      </c>
      <c r="R64" s="73"/>
      <c r="S64" s="111">
        <f t="shared" si="11"/>
        <v>0</v>
      </c>
      <c r="T64" s="73"/>
      <c r="U64" s="74">
        <v>0</v>
      </c>
      <c r="V64" s="73"/>
      <c r="W64" s="74">
        <f t="shared" si="15"/>
        <v>0</v>
      </c>
      <c r="X64" s="73"/>
      <c r="Y64" s="74">
        <f t="shared" si="5"/>
        <v>0</v>
      </c>
      <c r="Z64" s="82">
        <f t="shared" si="6"/>
        <v>0</v>
      </c>
      <c r="AA64" s="74"/>
      <c r="AB64" s="137">
        <f t="shared" si="12"/>
        <v>0</v>
      </c>
    </row>
    <row r="65" spans="1:29" ht="15" customHeight="1" x14ac:dyDescent="0.2">
      <c r="A65" s="84" t="s">
        <v>246</v>
      </c>
      <c r="B65" t="s">
        <v>65</v>
      </c>
      <c r="C65" s="4" t="s">
        <v>4</v>
      </c>
      <c r="D65" s="19">
        <v>140</v>
      </c>
      <c r="E65" s="20">
        <f t="shared" si="7"/>
        <v>0</v>
      </c>
      <c r="F65" s="73"/>
      <c r="G65" s="74">
        <f t="shared" si="8"/>
        <v>0</v>
      </c>
      <c r="H65" s="73"/>
      <c r="I65" s="74">
        <f t="shared" si="1"/>
        <v>0</v>
      </c>
      <c r="J65" s="73"/>
      <c r="K65" s="111">
        <f t="shared" si="9"/>
        <v>0</v>
      </c>
      <c r="L65" s="73"/>
      <c r="M65" s="74">
        <f t="shared" si="10"/>
        <v>0</v>
      </c>
      <c r="N65" s="73"/>
      <c r="O65" s="111">
        <f t="shared" si="2"/>
        <v>0</v>
      </c>
      <c r="P65" s="99"/>
      <c r="Q65" s="74">
        <f t="shared" si="2"/>
        <v>0</v>
      </c>
      <c r="R65" s="73"/>
      <c r="S65" s="111">
        <f t="shared" si="11"/>
        <v>0</v>
      </c>
      <c r="T65" s="73"/>
      <c r="U65" s="74">
        <v>0</v>
      </c>
      <c r="V65" s="73"/>
      <c r="W65" s="74">
        <f t="shared" si="15"/>
        <v>0</v>
      </c>
      <c r="X65" s="73"/>
      <c r="Y65" s="74">
        <f t="shared" si="5"/>
        <v>0</v>
      </c>
      <c r="Z65" s="82">
        <f t="shared" si="6"/>
        <v>0</v>
      </c>
      <c r="AA65" s="74"/>
      <c r="AB65" s="137">
        <f t="shared" si="12"/>
        <v>0</v>
      </c>
    </row>
    <row r="66" spans="1:29" ht="15" customHeight="1" x14ac:dyDescent="0.2">
      <c r="A66" s="84" t="s">
        <v>228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7"/>
        <v>0</v>
      </c>
      <c r="F66" s="73"/>
      <c r="G66" s="74">
        <f t="shared" ca="1" si="8"/>
        <v>0</v>
      </c>
      <c r="H66" s="73"/>
      <c r="I66" s="74">
        <f t="shared" ca="1" si="1"/>
        <v>0</v>
      </c>
      <c r="J66" s="73"/>
      <c r="K66" s="111">
        <f t="shared" ca="1" si="9"/>
        <v>0</v>
      </c>
      <c r="L66" s="73"/>
      <c r="M66" s="74">
        <f t="shared" ca="1" si="10"/>
        <v>0</v>
      </c>
      <c r="N66" s="73"/>
      <c r="O66" s="111">
        <f t="shared" ca="1" si="2"/>
        <v>0</v>
      </c>
      <c r="P66" s="99"/>
      <c r="Q66" s="74">
        <f t="shared" ca="1" si="2"/>
        <v>0</v>
      </c>
      <c r="R66" s="73"/>
      <c r="S66" s="111">
        <f t="shared" ca="1" si="11"/>
        <v>0</v>
      </c>
      <c r="T66" s="73"/>
      <c r="U66" s="74">
        <v>0</v>
      </c>
      <c r="V66" s="73"/>
      <c r="W66" s="74">
        <f t="shared" ca="1" si="15"/>
        <v>0</v>
      </c>
      <c r="X66" s="73"/>
      <c r="Y66" s="74">
        <f t="shared" ca="1" si="5"/>
        <v>0</v>
      </c>
      <c r="Z66" s="82">
        <f t="shared" ca="1" si="6"/>
        <v>0</v>
      </c>
      <c r="AA66" s="74"/>
      <c r="AB66" s="137">
        <f t="shared" ca="1" si="12"/>
        <v>0</v>
      </c>
    </row>
    <row r="67" spans="1:29" ht="15" customHeight="1" x14ac:dyDescent="0.2">
      <c r="A67" s="84" t="s">
        <v>252</v>
      </c>
      <c r="B67" s="14" t="s">
        <v>65</v>
      </c>
      <c r="C67" s="18" t="s">
        <v>8</v>
      </c>
      <c r="D67" s="19">
        <v>60</v>
      </c>
      <c r="E67" s="20">
        <f t="shared" si="7"/>
        <v>55.75</v>
      </c>
      <c r="F67" s="73"/>
      <c r="G67" s="74">
        <f t="shared" si="8"/>
        <v>0</v>
      </c>
      <c r="H67" s="73"/>
      <c r="I67" s="74">
        <f t="shared" si="1"/>
        <v>0</v>
      </c>
      <c r="J67" s="73">
        <v>55.75</v>
      </c>
      <c r="K67" s="111">
        <f t="shared" si="9"/>
        <v>3345</v>
      </c>
      <c r="L67" s="73"/>
      <c r="M67" s="74">
        <f t="shared" si="10"/>
        <v>0</v>
      </c>
      <c r="N67" s="73"/>
      <c r="O67" s="111">
        <f t="shared" si="2"/>
        <v>0</v>
      </c>
      <c r="P67" s="99"/>
      <c r="Q67" s="74">
        <f t="shared" si="2"/>
        <v>0</v>
      </c>
      <c r="R67" s="73"/>
      <c r="S67" s="111">
        <f t="shared" si="11"/>
        <v>0</v>
      </c>
      <c r="T67" s="73"/>
      <c r="U67" s="74">
        <v>0</v>
      </c>
      <c r="V67" s="73"/>
      <c r="W67" s="74">
        <f t="shared" si="15"/>
        <v>0</v>
      </c>
      <c r="X67" s="73"/>
      <c r="Y67" s="74">
        <f t="shared" si="5"/>
        <v>0</v>
      </c>
      <c r="Z67" s="82">
        <f t="shared" si="6"/>
        <v>3345</v>
      </c>
      <c r="AA67" s="74"/>
      <c r="AB67" s="137">
        <f t="shared" si="12"/>
        <v>3345</v>
      </c>
    </row>
    <row r="68" spans="1:29" ht="15" customHeight="1" x14ac:dyDescent="0.2">
      <c r="A68" s="90" t="s">
        <v>253</v>
      </c>
      <c r="B68" s="14" t="s">
        <v>65</v>
      </c>
      <c r="C68" s="18" t="s">
        <v>6</v>
      </c>
      <c r="D68" s="19">
        <v>100</v>
      </c>
      <c r="E68" s="20">
        <f t="shared" si="7"/>
        <v>0</v>
      </c>
      <c r="F68" s="73"/>
      <c r="G68" s="74">
        <f t="shared" si="8"/>
        <v>0</v>
      </c>
      <c r="H68" s="73"/>
      <c r="I68" s="74">
        <f t="shared" si="1"/>
        <v>0</v>
      </c>
      <c r="J68" s="73"/>
      <c r="K68" s="111">
        <f t="shared" si="9"/>
        <v>0</v>
      </c>
      <c r="L68" s="73"/>
      <c r="M68" s="74">
        <f t="shared" si="10"/>
        <v>0</v>
      </c>
      <c r="N68" s="73"/>
      <c r="O68" s="111">
        <f t="shared" si="2"/>
        <v>0</v>
      </c>
      <c r="P68" s="99"/>
      <c r="Q68" s="74">
        <f t="shared" si="2"/>
        <v>0</v>
      </c>
      <c r="R68" s="73"/>
      <c r="S68" s="111">
        <f t="shared" si="11"/>
        <v>0</v>
      </c>
      <c r="T68" s="73"/>
      <c r="U68" s="74">
        <v>0</v>
      </c>
      <c r="V68" s="73"/>
      <c r="W68" s="74">
        <f t="shared" si="15"/>
        <v>0</v>
      </c>
      <c r="X68" s="73"/>
      <c r="Y68" s="74">
        <f t="shared" si="5"/>
        <v>0</v>
      </c>
      <c r="Z68" s="82">
        <f t="shared" si="6"/>
        <v>0</v>
      </c>
      <c r="AA68" s="74"/>
      <c r="AB68" s="137">
        <f t="shared" si="12"/>
        <v>0</v>
      </c>
    </row>
    <row r="69" spans="1:29" ht="15" customHeight="1" x14ac:dyDescent="0.2">
      <c r="A69" s="90" t="s">
        <v>254</v>
      </c>
      <c r="B69" s="14" t="s">
        <v>65</v>
      </c>
      <c r="C69" s="18" t="s">
        <v>8</v>
      </c>
      <c r="D69" s="19">
        <v>60</v>
      </c>
      <c r="E69" s="20">
        <f t="shared" si="7"/>
        <v>0</v>
      </c>
      <c r="F69" s="73"/>
      <c r="G69" s="74">
        <f t="shared" si="8"/>
        <v>0</v>
      </c>
      <c r="H69" s="73"/>
      <c r="I69" s="74">
        <f t="shared" si="1"/>
        <v>0</v>
      </c>
      <c r="J69" s="73"/>
      <c r="K69" s="111">
        <f t="shared" si="9"/>
        <v>0</v>
      </c>
      <c r="L69" s="73"/>
      <c r="M69" s="74">
        <f t="shared" si="10"/>
        <v>0</v>
      </c>
      <c r="N69" s="73"/>
      <c r="O69" s="111">
        <f t="shared" si="2"/>
        <v>0</v>
      </c>
      <c r="P69" s="99"/>
      <c r="Q69" s="74">
        <f t="shared" si="2"/>
        <v>0</v>
      </c>
      <c r="R69" s="73"/>
      <c r="S69" s="111">
        <f t="shared" si="11"/>
        <v>0</v>
      </c>
      <c r="T69" s="73"/>
      <c r="U69" s="74">
        <v>0</v>
      </c>
      <c r="V69" s="73"/>
      <c r="W69" s="74">
        <f t="shared" si="15"/>
        <v>0</v>
      </c>
      <c r="X69" s="73"/>
      <c r="Y69" s="74">
        <f t="shared" si="5"/>
        <v>0</v>
      </c>
      <c r="Z69" s="82">
        <f t="shared" si="6"/>
        <v>0</v>
      </c>
      <c r="AA69" s="74"/>
      <c r="AB69" s="145">
        <f t="shared" si="12"/>
        <v>0</v>
      </c>
    </row>
    <row r="70" spans="1:29" ht="15" customHeight="1" x14ac:dyDescent="0.2">
      <c r="A70" s="90" t="s">
        <v>255</v>
      </c>
      <c r="B70" s="14" t="s">
        <v>65</v>
      </c>
      <c r="C70" s="18" t="s">
        <v>5</v>
      </c>
      <c r="D70" s="19">
        <v>118</v>
      </c>
      <c r="E70" s="20">
        <f t="shared" si="7"/>
        <v>72.5</v>
      </c>
      <c r="F70" s="73"/>
      <c r="G70" s="74">
        <f t="shared" si="8"/>
        <v>0</v>
      </c>
      <c r="H70" s="73"/>
      <c r="I70" s="74">
        <f t="shared" si="1"/>
        <v>0</v>
      </c>
      <c r="J70" s="73"/>
      <c r="K70" s="111">
        <f t="shared" si="9"/>
        <v>0</v>
      </c>
      <c r="L70" s="73"/>
      <c r="M70" s="74">
        <f t="shared" si="10"/>
        <v>0</v>
      </c>
      <c r="N70" s="73"/>
      <c r="O70" s="111">
        <f t="shared" si="2"/>
        <v>0</v>
      </c>
      <c r="P70" s="99"/>
      <c r="Q70" s="74">
        <f t="shared" si="2"/>
        <v>0</v>
      </c>
      <c r="R70" s="73">
        <v>72.5</v>
      </c>
      <c r="S70" s="111">
        <f t="shared" si="11"/>
        <v>8555</v>
      </c>
      <c r="T70" s="73"/>
      <c r="U70" s="74">
        <v>0</v>
      </c>
      <c r="V70" s="73"/>
      <c r="W70" s="74">
        <f t="shared" si="15"/>
        <v>0</v>
      </c>
      <c r="X70" s="73"/>
      <c r="Y70" s="74">
        <f t="shared" si="5"/>
        <v>0</v>
      </c>
      <c r="Z70" s="82">
        <f t="shared" si="6"/>
        <v>8555</v>
      </c>
      <c r="AA70" s="74"/>
      <c r="AB70" s="145">
        <f t="shared" si="12"/>
        <v>8555</v>
      </c>
    </row>
    <row r="71" spans="1:29" ht="15" customHeight="1" x14ac:dyDescent="0.2">
      <c r="A71" s="90" t="s">
        <v>256</v>
      </c>
      <c r="B71" s="14" t="s">
        <v>65</v>
      </c>
      <c r="C71" s="18" t="s">
        <v>5</v>
      </c>
      <c r="D71" s="19">
        <v>118</v>
      </c>
      <c r="E71" s="20">
        <f t="shared" si="7"/>
        <v>0</v>
      </c>
      <c r="F71" s="73"/>
      <c r="G71" s="74">
        <f t="shared" si="8"/>
        <v>0</v>
      </c>
      <c r="H71" s="73"/>
      <c r="I71" s="74">
        <f t="shared" si="1"/>
        <v>0</v>
      </c>
      <c r="J71" s="73"/>
      <c r="K71" s="111">
        <f t="shared" si="9"/>
        <v>0</v>
      </c>
      <c r="L71" s="73"/>
      <c r="M71" s="74">
        <f t="shared" si="10"/>
        <v>0</v>
      </c>
      <c r="N71" s="73"/>
      <c r="O71" s="111">
        <f t="shared" si="2"/>
        <v>0</v>
      </c>
      <c r="P71" s="99"/>
      <c r="Q71" s="74">
        <f t="shared" si="2"/>
        <v>0</v>
      </c>
      <c r="R71" s="73"/>
      <c r="S71" s="111">
        <f t="shared" si="11"/>
        <v>0</v>
      </c>
      <c r="T71" s="73"/>
      <c r="U71" s="74">
        <v>0</v>
      </c>
      <c r="V71" s="73"/>
      <c r="W71" s="74">
        <f t="shared" si="15"/>
        <v>0</v>
      </c>
      <c r="X71" s="73"/>
      <c r="Y71" s="74">
        <f t="shared" si="5"/>
        <v>0</v>
      </c>
      <c r="Z71" s="82">
        <f t="shared" si="6"/>
        <v>0</v>
      </c>
      <c r="AA71" s="74"/>
      <c r="AB71" s="145">
        <f t="shared" si="12"/>
        <v>0</v>
      </c>
    </row>
    <row r="72" spans="1:29" ht="15" customHeight="1" x14ac:dyDescent="0.2">
      <c r="A72" s="90" t="s">
        <v>257</v>
      </c>
      <c r="B72" s="14" t="s">
        <v>65</v>
      </c>
      <c r="C72" s="18" t="s">
        <v>5</v>
      </c>
      <c r="D72" s="19">
        <v>118</v>
      </c>
      <c r="E72" s="20">
        <f t="shared" si="7"/>
        <v>0</v>
      </c>
      <c r="F72" s="73"/>
      <c r="G72" s="74">
        <f t="shared" si="8"/>
        <v>0</v>
      </c>
      <c r="H72" s="73"/>
      <c r="I72" s="74">
        <f t="shared" si="1"/>
        <v>0</v>
      </c>
      <c r="J72" s="73"/>
      <c r="K72" s="111">
        <f t="shared" si="9"/>
        <v>0</v>
      </c>
      <c r="L72" s="73"/>
      <c r="M72" s="74">
        <f t="shared" si="10"/>
        <v>0</v>
      </c>
      <c r="N72" s="73"/>
      <c r="O72" s="111">
        <f t="shared" si="2"/>
        <v>0</v>
      </c>
      <c r="P72" s="99"/>
      <c r="Q72" s="74">
        <f t="shared" si="2"/>
        <v>0</v>
      </c>
      <c r="R72" s="73"/>
      <c r="S72" s="111">
        <f t="shared" si="11"/>
        <v>0</v>
      </c>
      <c r="T72" s="73"/>
      <c r="U72" s="74">
        <v>0</v>
      </c>
      <c r="V72" s="73"/>
      <c r="W72" s="74">
        <f t="shared" si="15"/>
        <v>0</v>
      </c>
      <c r="X72" s="73"/>
      <c r="Y72" s="74">
        <f t="shared" si="5"/>
        <v>0</v>
      </c>
      <c r="Z72" s="82">
        <f t="shared" si="6"/>
        <v>0</v>
      </c>
      <c r="AA72" s="74"/>
      <c r="AB72" s="145">
        <f t="shared" si="12"/>
        <v>0</v>
      </c>
    </row>
    <row r="73" spans="1:29" ht="15" customHeight="1" x14ac:dyDescent="0.2">
      <c r="A73" s="90" t="s">
        <v>264</v>
      </c>
      <c r="B73" s="14" t="s">
        <v>65</v>
      </c>
      <c r="C73" s="18" t="s">
        <v>6</v>
      </c>
      <c r="D73" s="19">
        <v>100</v>
      </c>
      <c r="E73" s="20">
        <f t="shared" si="7"/>
        <v>0.5</v>
      </c>
      <c r="F73" s="73"/>
      <c r="G73" s="74">
        <f t="shared" si="8"/>
        <v>0</v>
      </c>
      <c r="H73" s="73"/>
      <c r="I73" s="74">
        <f t="shared" si="1"/>
        <v>0</v>
      </c>
      <c r="J73" s="73"/>
      <c r="K73" s="111">
        <f t="shared" si="9"/>
        <v>0</v>
      </c>
      <c r="L73" s="73"/>
      <c r="M73" s="74">
        <f t="shared" si="10"/>
        <v>0</v>
      </c>
      <c r="N73" s="73">
        <v>0.5</v>
      </c>
      <c r="O73" s="111">
        <f t="shared" si="2"/>
        <v>50</v>
      </c>
      <c r="P73" s="99"/>
      <c r="Q73" s="74">
        <f t="shared" si="2"/>
        <v>0</v>
      </c>
      <c r="R73" s="73"/>
      <c r="S73" s="111">
        <f t="shared" si="11"/>
        <v>0</v>
      </c>
      <c r="T73" s="73"/>
      <c r="U73" s="74">
        <v>0</v>
      </c>
      <c r="V73" s="73"/>
      <c r="W73" s="74">
        <f t="shared" si="15"/>
        <v>0</v>
      </c>
      <c r="X73" s="73"/>
      <c r="Y73" s="74">
        <f t="shared" si="5"/>
        <v>0</v>
      </c>
      <c r="Z73" s="82">
        <f t="shared" si="6"/>
        <v>50</v>
      </c>
      <c r="AA73" s="74"/>
      <c r="AB73" s="145">
        <f t="shared" si="12"/>
        <v>50</v>
      </c>
    </row>
    <row r="74" spans="1:29" ht="15" customHeight="1" x14ac:dyDescent="0.2">
      <c r="A74" s="90" t="s">
        <v>260</v>
      </c>
      <c r="B74" s="14" t="s">
        <v>65</v>
      </c>
      <c r="C74" s="18" t="s">
        <v>6</v>
      </c>
      <c r="D74" s="19">
        <v>100</v>
      </c>
      <c r="E74" s="20">
        <f t="shared" si="7"/>
        <v>0</v>
      </c>
      <c r="F74" s="73"/>
      <c r="G74" s="74">
        <f t="shared" si="8"/>
        <v>0</v>
      </c>
      <c r="H74" s="73"/>
      <c r="I74" s="74">
        <f t="shared" si="1"/>
        <v>0</v>
      </c>
      <c r="J74" s="73"/>
      <c r="K74" s="111">
        <f t="shared" si="9"/>
        <v>0</v>
      </c>
      <c r="L74" s="73"/>
      <c r="M74" s="74">
        <f t="shared" si="10"/>
        <v>0</v>
      </c>
      <c r="N74" s="73"/>
      <c r="O74" s="111">
        <f t="shared" si="2"/>
        <v>0</v>
      </c>
      <c r="P74" s="73"/>
      <c r="Q74" s="74">
        <f t="shared" si="2"/>
        <v>0</v>
      </c>
      <c r="R74" s="73"/>
      <c r="S74" s="111">
        <f t="shared" si="11"/>
        <v>0</v>
      </c>
      <c r="T74" s="73"/>
      <c r="U74" s="74">
        <v>0</v>
      </c>
      <c r="V74" s="73"/>
      <c r="W74" s="74">
        <f t="shared" si="15"/>
        <v>0</v>
      </c>
      <c r="X74" s="73"/>
      <c r="Y74" s="74">
        <f t="shared" si="5"/>
        <v>0</v>
      </c>
      <c r="Z74" s="82">
        <f t="shared" si="6"/>
        <v>0</v>
      </c>
      <c r="AA74" s="74"/>
      <c r="AB74" s="145">
        <f t="shared" si="12"/>
        <v>0</v>
      </c>
    </row>
    <row r="75" spans="1:29" ht="15" customHeight="1" x14ac:dyDescent="0.2">
      <c r="A75" s="90" t="s">
        <v>265</v>
      </c>
      <c r="B75" t="str">
        <f>IF($A75="","",INDEX('MA-Liste'!$D:$D,MATCH($A75,'MA-Liste'!$M:$M,FALSE)))</f>
        <v>AeBo</v>
      </c>
      <c r="C75" s="4" t="str">
        <f ca="1">IF($A75="","",INDEX(INDIRECT("'MA-Liste'!"&amp;$C$11),MATCH($A75,'MA-Liste'!$M:$M,FALSE)))</f>
        <v>D</v>
      </c>
      <c r="D75" s="19">
        <f ca="1">IF(OR($C75="",$C75=0),"",VLOOKUP($C75,Ansätze,$D$11,FALSE))</f>
        <v>100</v>
      </c>
      <c r="E75" s="20">
        <f t="shared" si="7"/>
        <v>0</v>
      </c>
      <c r="F75" s="73"/>
      <c r="G75" s="74">
        <f t="shared" ca="1" si="8"/>
        <v>0</v>
      </c>
      <c r="H75" s="73"/>
      <c r="I75" s="74">
        <f t="shared" ca="1" si="1"/>
        <v>0</v>
      </c>
      <c r="J75" s="73"/>
      <c r="K75" s="111">
        <f t="shared" ca="1" si="9"/>
        <v>0</v>
      </c>
      <c r="L75" s="73"/>
      <c r="M75" s="74">
        <f t="shared" ca="1" si="10"/>
        <v>0</v>
      </c>
      <c r="N75" s="73"/>
      <c r="O75" s="111">
        <f t="shared" ca="1" si="2"/>
        <v>0</v>
      </c>
      <c r="P75" s="73"/>
      <c r="Q75" s="74">
        <f t="shared" ca="1" si="2"/>
        <v>0</v>
      </c>
      <c r="R75" s="73"/>
      <c r="S75" s="111">
        <f t="shared" ca="1" si="11"/>
        <v>0</v>
      </c>
      <c r="T75" s="73"/>
      <c r="U75" s="74">
        <v>0</v>
      </c>
      <c r="V75" s="73"/>
      <c r="W75" s="74">
        <f t="shared" ca="1" si="15"/>
        <v>0</v>
      </c>
      <c r="X75" s="73"/>
      <c r="Y75" s="74">
        <f t="shared" ca="1" si="5"/>
        <v>0</v>
      </c>
      <c r="Z75" s="82">
        <f t="shared" ca="1" si="6"/>
        <v>0</v>
      </c>
      <c r="AA75" s="74"/>
      <c r="AB75" s="145">
        <f t="shared" ca="1" si="12"/>
        <v>0</v>
      </c>
    </row>
    <row r="76" spans="1:29" ht="15" customHeight="1" x14ac:dyDescent="0.2">
      <c r="A76" s="90" t="s">
        <v>263</v>
      </c>
      <c r="B76" s="14" t="s">
        <v>65</v>
      </c>
      <c r="C76" s="18" t="s">
        <v>6</v>
      </c>
      <c r="D76" s="19">
        <v>100</v>
      </c>
      <c r="E76" s="20">
        <f t="shared" si="7"/>
        <v>0</v>
      </c>
      <c r="F76" s="73"/>
      <c r="G76" s="74">
        <f t="shared" si="8"/>
        <v>0</v>
      </c>
      <c r="H76" s="73"/>
      <c r="I76" s="74">
        <f t="shared" ref="I76:I78" si="16">IF(D76="",0,D76*H76)</f>
        <v>0</v>
      </c>
      <c r="J76" s="73"/>
      <c r="K76" s="111">
        <f t="shared" si="9"/>
        <v>0</v>
      </c>
      <c r="L76" s="73"/>
      <c r="M76" s="74">
        <f t="shared" si="10"/>
        <v>0</v>
      </c>
      <c r="N76" s="73"/>
      <c r="O76" s="111">
        <f t="shared" ref="O76:O78" si="17">IF($D76="",0,$D76*N76)</f>
        <v>0</v>
      </c>
      <c r="P76" s="73"/>
      <c r="Q76" s="74">
        <f t="shared" ref="Q76:Q78" si="18">IF($D76="",0,$D76*P76)</f>
        <v>0</v>
      </c>
      <c r="R76" s="73"/>
      <c r="S76" s="111">
        <f t="shared" si="11"/>
        <v>0</v>
      </c>
      <c r="T76" s="73"/>
      <c r="U76" s="74">
        <v>0</v>
      </c>
      <c r="V76" s="73"/>
      <c r="W76" s="74">
        <f t="shared" si="15"/>
        <v>0</v>
      </c>
      <c r="X76" s="73"/>
      <c r="Y76" s="74">
        <f t="shared" ref="Y76:Y78" si="19">IF(D76="",0,D76*X76)</f>
        <v>0</v>
      </c>
      <c r="Z76" s="82">
        <f t="shared" ref="Z76:Z78" si="20">IF(D76="",0,D76*E76)</f>
        <v>0</v>
      </c>
      <c r="AA76" s="74"/>
      <c r="AB76" s="145">
        <f t="shared" si="12"/>
        <v>0</v>
      </c>
      <c r="AC76" s="139"/>
    </row>
    <row r="77" spans="1:29" ht="15" customHeight="1" x14ac:dyDescent="0.2">
      <c r="A77" s="90" t="s">
        <v>293</v>
      </c>
      <c r="B77" s="14" t="s">
        <v>65</v>
      </c>
      <c r="C77" s="18" t="s">
        <v>9</v>
      </c>
      <c r="D77" s="19">
        <v>35</v>
      </c>
      <c r="E77" s="20">
        <f t="shared" ref="E77" si="21">SUM(H77+J77+L77+N77+P77+R77+T77+V77+X77)</f>
        <v>22</v>
      </c>
      <c r="F77" s="73"/>
      <c r="G77" s="74">
        <f t="shared" ref="G77" si="22">IF(D77="",0,D77*F77)</f>
        <v>0</v>
      </c>
      <c r="H77" s="73"/>
      <c r="I77" s="74">
        <f t="shared" si="16"/>
        <v>0</v>
      </c>
      <c r="J77" s="73">
        <v>18.5</v>
      </c>
      <c r="K77" s="111">
        <f t="shared" ref="K77" si="23">IF($D77="",0,$D77*J77)</f>
        <v>647.5</v>
      </c>
      <c r="L77" s="73"/>
      <c r="M77" s="74">
        <f t="shared" ref="M77" si="24">IF($D77="",0,$D77*L77)</f>
        <v>0</v>
      </c>
      <c r="N77" s="73">
        <v>3.5</v>
      </c>
      <c r="O77" s="111">
        <f t="shared" si="17"/>
        <v>122.5</v>
      </c>
      <c r="P77" s="73"/>
      <c r="Q77" s="74">
        <f t="shared" si="18"/>
        <v>0</v>
      </c>
      <c r="R77" s="73"/>
      <c r="S77" s="111">
        <f t="shared" ref="S77" si="25">IF($D77="",0,$D77*R77)</f>
        <v>0</v>
      </c>
      <c r="T77" s="73"/>
      <c r="U77" s="74">
        <v>0</v>
      </c>
      <c r="V77" s="73"/>
      <c r="W77" s="74">
        <f t="shared" si="15"/>
        <v>0</v>
      </c>
      <c r="X77" s="73"/>
      <c r="Y77" s="74">
        <f t="shared" si="19"/>
        <v>0</v>
      </c>
      <c r="Z77" s="82">
        <f t="shared" si="20"/>
        <v>770</v>
      </c>
      <c r="AA77" s="74"/>
      <c r="AB77" s="145">
        <f t="shared" ref="AB77" si="26">SUM(Z77+AA77)</f>
        <v>770</v>
      </c>
      <c r="AC77" s="139"/>
    </row>
    <row r="78" spans="1:29" ht="15" customHeight="1" x14ac:dyDescent="0.2">
      <c r="A78" s="84" t="s">
        <v>294</v>
      </c>
      <c r="B78" s="14" t="s">
        <v>65</v>
      </c>
      <c r="C78" s="18" t="s">
        <v>5</v>
      </c>
      <c r="D78" s="19">
        <v>118</v>
      </c>
      <c r="E78" s="20">
        <f t="shared" ref="E78" si="27">SUM(H78+J78+L78+N78+P78+R78+T78+V78+X78)</f>
        <v>4</v>
      </c>
      <c r="F78" s="73"/>
      <c r="G78" s="74">
        <f t="shared" ref="G78" si="28">IF(D78="",0,D78*F78)</f>
        <v>0</v>
      </c>
      <c r="H78" s="73"/>
      <c r="I78" s="74">
        <f t="shared" si="16"/>
        <v>0</v>
      </c>
      <c r="J78" s="73"/>
      <c r="K78" s="111">
        <f t="shared" ref="K78" si="29">IF($D78="",0,$D78*J78)</f>
        <v>0</v>
      </c>
      <c r="L78" s="73"/>
      <c r="M78" s="74">
        <f t="shared" ref="M78" si="30">IF($D78="",0,$D78*L78)</f>
        <v>0</v>
      </c>
      <c r="N78" s="73"/>
      <c r="O78" s="111">
        <f t="shared" si="17"/>
        <v>0</v>
      </c>
      <c r="P78" s="73"/>
      <c r="Q78" s="74">
        <f t="shared" si="18"/>
        <v>0</v>
      </c>
      <c r="R78" s="73">
        <v>4</v>
      </c>
      <c r="S78" s="111">
        <f>IF($D78="",0,$D78*R78)</f>
        <v>472</v>
      </c>
      <c r="T78" s="73"/>
      <c r="U78" s="74">
        <f>IF(D78="",0,D78*T78)</f>
        <v>0</v>
      </c>
      <c r="V78" s="73"/>
      <c r="W78" s="74">
        <f t="shared" si="15"/>
        <v>0</v>
      </c>
      <c r="X78" s="73"/>
      <c r="Y78" s="74">
        <f t="shared" si="19"/>
        <v>0</v>
      </c>
      <c r="Z78" s="82">
        <f t="shared" si="20"/>
        <v>472</v>
      </c>
      <c r="AA78" s="74"/>
      <c r="AB78" s="145">
        <f t="shared" ref="AB78:AB82" si="31">SUM(Z78+AA78)</f>
        <v>472</v>
      </c>
      <c r="AC78" s="139"/>
    </row>
    <row r="79" spans="1:29" s="62" customFormat="1" ht="15" customHeight="1" x14ac:dyDescent="0.2">
      <c r="A79" s="85"/>
      <c r="C79" s="63" t="s">
        <v>154</v>
      </c>
      <c r="D79" s="57"/>
      <c r="E79" s="20">
        <f t="shared" ref="E79" si="32">SUM(H79+J79+L79+N79+P79+R79+T79+V79)</f>
        <v>412</v>
      </c>
      <c r="F79" s="142">
        <f>SUM(F13:F78)</f>
        <v>13.25</v>
      </c>
      <c r="G79" s="141"/>
      <c r="H79" s="75">
        <f>SUM(H13:H78)</f>
        <v>8.25</v>
      </c>
      <c r="I79" s="76"/>
      <c r="J79" s="92">
        <f>SUM(J12:J78)</f>
        <v>116</v>
      </c>
      <c r="K79" s="92"/>
      <c r="L79" s="75">
        <f>SUM(L13:L78)</f>
        <v>0</v>
      </c>
      <c r="M79" s="76"/>
      <c r="N79" s="92">
        <f>SUM(N12:N78)</f>
        <v>114</v>
      </c>
      <c r="O79" s="92"/>
      <c r="P79" s="75">
        <f>SUM(P13:P78)</f>
        <v>0</v>
      </c>
      <c r="Q79" s="76"/>
      <c r="R79" s="92">
        <f>SUM(R12:R78)</f>
        <v>173.75</v>
      </c>
      <c r="S79" s="92"/>
      <c r="T79" s="75">
        <f>SUM(T13:T78)</f>
        <v>0</v>
      </c>
      <c r="U79" s="76">
        <f ca="1">SUM(U13:U78)</f>
        <v>0</v>
      </c>
      <c r="V79" s="75">
        <f>SUM(V13:V78)</f>
        <v>0</v>
      </c>
      <c r="W79" s="76">
        <f ca="1">SUM(W13:W78)</f>
        <v>0</v>
      </c>
      <c r="X79" s="75">
        <f>SUM(X13:X78)</f>
        <v>6</v>
      </c>
      <c r="Y79" s="76"/>
      <c r="Z79" s="76"/>
      <c r="AA79" s="138"/>
      <c r="AB79" s="146">
        <f t="shared" si="31"/>
        <v>0</v>
      </c>
      <c r="AC79" s="140"/>
    </row>
    <row r="80" spans="1:29" ht="4.5" customHeight="1" x14ac:dyDescent="0.2">
      <c r="A80" s="86"/>
      <c r="B80" s="40"/>
      <c r="C80" s="68"/>
      <c r="D80" s="69"/>
      <c r="E80" s="69"/>
      <c r="F80" s="69"/>
      <c r="G80" s="69"/>
      <c r="H80" s="77"/>
      <c r="I80" s="78"/>
      <c r="J80" s="69"/>
      <c r="K80" s="69"/>
      <c r="L80" s="77"/>
      <c r="M80" s="78"/>
      <c r="N80" s="69"/>
      <c r="O80" s="69"/>
      <c r="P80" s="77"/>
      <c r="Q80" s="78"/>
      <c r="R80" s="69"/>
      <c r="S80" s="69"/>
      <c r="T80" s="77"/>
      <c r="U80" s="78"/>
      <c r="V80" s="77"/>
      <c r="W80" s="78"/>
      <c r="X80" s="77"/>
      <c r="Y80" s="78"/>
      <c r="Z80" s="69"/>
      <c r="AA80" s="69"/>
      <c r="AB80" s="78"/>
    </row>
    <row r="81" spans="1:28" ht="15" customHeight="1" x14ac:dyDescent="0.2">
      <c r="A81" s="65"/>
      <c r="B81" s="65"/>
      <c r="C81" s="66" t="s">
        <v>155</v>
      </c>
      <c r="D81" s="67"/>
      <c r="E81" s="19"/>
      <c r="F81" s="143"/>
      <c r="G81" s="144">
        <f ca="1">SUM(G13:G80)</f>
        <v>1815</v>
      </c>
      <c r="H81" s="79"/>
      <c r="I81" s="80">
        <f ca="1">SUM(I13:I80)</f>
        <v>825</v>
      </c>
      <c r="J81" s="93"/>
      <c r="K81" s="93">
        <f ca="1">SUM(K12:K80)</f>
        <v>8368.5</v>
      </c>
      <c r="L81" s="79"/>
      <c r="M81" s="80">
        <f ca="1">SUM(M13:M80)</f>
        <v>0</v>
      </c>
      <c r="N81" s="93"/>
      <c r="O81" s="93">
        <f ca="1">SUM(O12:O80)</f>
        <v>10412.5</v>
      </c>
      <c r="P81" s="79"/>
      <c r="Q81" s="80">
        <f ca="1">SUM(Q13:Q80)</f>
        <v>0</v>
      </c>
      <c r="R81" s="93"/>
      <c r="S81" s="93">
        <f ca="1">SUM(S12:S80)</f>
        <v>20562</v>
      </c>
      <c r="T81" s="79"/>
      <c r="U81" s="80">
        <f ca="1">SUM(U13:U80)</f>
        <v>0</v>
      </c>
      <c r="V81" s="79"/>
      <c r="W81" s="80">
        <f ca="1">SUM(W13:W80)</f>
        <v>0</v>
      </c>
      <c r="X81" s="79"/>
      <c r="Y81" s="80">
        <f ca="1">SUM(Y13:Y80)</f>
        <v>840</v>
      </c>
      <c r="Z81" s="80">
        <f ca="1">SUM(G81+I81+K81+M81+O81+Q81+S81+U81+W81+Y81)</f>
        <v>42823</v>
      </c>
      <c r="AA81" s="135"/>
      <c r="AB81" s="147"/>
    </row>
    <row r="82" spans="1:28" x14ac:dyDescent="0.2">
      <c r="C82" s="41" t="s">
        <v>24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>
        <f ca="1">SUM(Z13:Z78)</f>
        <v>42823</v>
      </c>
      <c r="AA82" s="3">
        <f>SUBTOTAL(9,AA13:AA80)</f>
        <v>0</v>
      </c>
      <c r="AB82" s="134">
        <f t="shared" ca="1" si="31"/>
        <v>42823</v>
      </c>
    </row>
    <row r="83" spans="1:28" x14ac:dyDescent="0.2">
      <c r="C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spans="1:28" x14ac:dyDescent="0.2">
      <c r="A84" s="101"/>
      <c r="Z84" s="19"/>
    </row>
    <row r="93" spans="1:28" x14ac:dyDescent="0.2">
      <c r="Z93" s="21">
        <f>SUM(Z91-Z90)</f>
        <v>0</v>
      </c>
      <c r="AA93">
        <f>SUM(AA91-AA90)</f>
        <v>0</v>
      </c>
    </row>
  </sheetData>
  <autoFilter ref="A12:Z81"/>
  <mergeCells count="12">
    <mergeCell ref="X10:Y10"/>
    <mergeCell ref="B6:D6"/>
    <mergeCell ref="B8:D8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81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44 E30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26</vt:i4>
      </vt:variant>
    </vt:vector>
  </HeadingPairs>
  <TitlesOfParts>
    <vt:vector size="47" baseType="lpstr">
      <vt:lpstr>Vertragsdaten</vt:lpstr>
      <vt:lpstr>MA-Liste</vt:lpstr>
      <vt:lpstr>Januar 2016</vt:lpstr>
      <vt:lpstr>Februar 2016</vt:lpstr>
      <vt:lpstr>März 2016</vt:lpstr>
      <vt:lpstr>April 2016</vt:lpstr>
      <vt:lpstr>Mai 2016</vt:lpstr>
      <vt:lpstr>Juni 2016</vt:lpstr>
      <vt:lpstr>Juli 2016</vt:lpstr>
      <vt:lpstr>August 2016</vt:lpstr>
      <vt:lpstr>September 2016</vt:lpstr>
      <vt:lpstr>Oktober 2016</vt:lpstr>
      <vt:lpstr>November 2016</vt:lpstr>
      <vt:lpstr>Dezember 2016</vt:lpstr>
      <vt:lpstr>Januar 2017</vt:lpstr>
      <vt:lpstr>Februar 2017</vt:lpstr>
      <vt:lpstr>März 2017</vt:lpstr>
      <vt:lpstr>April 2017</vt:lpstr>
      <vt:lpstr>Zusammenstellung</vt:lpstr>
      <vt:lpstr>Tabelle1</vt:lpstr>
      <vt:lpstr>Tabelle2</vt:lpstr>
      <vt:lpstr>Ansätze</vt:lpstr>
      <vt:lpstr>'April 2016'!Druckbereich</vt:lpstr>
      <vt:lpstr>'April 2017'!Druckbereich</vt:lpstr>
      <vt:lpstr>'August 2016'!Druckbereich</vt:lpstr>
      <vt:lpstr>'Dezember 2016'!Druckbereich</vt:lpstr>
      <vt:lpstr>'Februar 2016'!Druckbereich</vt:lpstr>
      <vt:lpstr>'Februar 2017'!Druckbereich</vt:lpstr>
      <vt:lpstr>'Januar 2016'!Druckbereich</vt:lpstr>
      <vt:lpstr>'Januar 2017'!Druckbereich</vt:lpstr>
      <vt:lpstr>'Juli 2016'!Druckbereich</vt:lpstr>
      <vt:lpstr>'Juni 2016'!Druckbereich</vt:lpstr>
      <vt:lpstr>'Mai 2016'!Druckbereich</vt:lpstr>
      <vt:lpstr>'MA-Liste'!Druckbereich</vt:lpstr>
      <vt:lpstr>'März 2016'!Druckbereich</vt:lpstr>
      <vt:lpstr>'März 2017'!Druckbereich</vt:lpstr>
      <vt:lpstr>'November 2016'!Druckbereich</vt:lpstr>
      <vt:lpstr>'Oktober 2016'!Druckbereich</vt:lpstr>
      <vt:lpstr>'September 2016'!Druckbereich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Weider Noelle</cp:lastModifiedBy>
  <cp:lastPrinted>2017-05-16T10:15:57Z</cp:lastPrinted>
  <dcterms:created xsi:type="dcterms:W3CDTF">2007-03-30T06:50:04Z</dcterms:created>
  <dcterms:modified xsi:type="dcterms:W3CDTF">2017-05-16T10:17:40Z</dcterms:modified>
</cp:coreProperties>
</file>