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K:\9000\9246_FCh_EP_Sissach-Eptingen\P100_Projektschluessel\P120_Internes_Kostenmanagement\Bewertung\Bewertung April 2020\"/>
    </mc:Choice>
  </mc:AlternateContent>
  <bookViews>
    <workbookView xWindow="0" yWindow="0" windowWidth="28800" windowHeight="14295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0" i="1" l="1"/>
  <c r="F20" i="1"/>
  <c r="G20" i="1"/>
  <c r="C20" i="1"/>
  <c r="E9" i="1"/>
  <c r="E11" i="1"/>
  <c r="E12" i="1"/>
  <c r="E14" i="1"/>
  <c r="E15" i="1"/>
  <c r="E17" i="1"/>
  <c r="I17" i="1" s="1"/>
  <c r="E18" i="1"/>
  <c r="I18" i="1" s="1"/>
  <c r="H9" i="1"/>
  <c r="H11" i="1"/>
  <c r="H12" i="1"/>
  <c r="H14" i="1"/>
  <c r="H15" i="1"/>
  <c r="H8" i="1"/>
  <c r="E8" i="1"/>
  <c r="J8" i="1" s="1"/>
  <c r="H20" i="1" l="1"/>
  <c r="E20" i="1"/>
  <c r="J20" i="1" s="1"/>
  <c r="J11" i="1"/>
  <c r="I15" i="1"/>
  <c r="I14" i="1"/>
  <c r="J15" i="1"/>
  <c r="J14" i="1"/>
  <c r="J18" i="1"/>
  <c r="I11" i="1"/>
  <c r="J17" i="1"/>
  <c r="I12" i="1"/>
  <c r="I8" i="1"/>
  <c r="J12" i="1"/>
  <c r="I9" i="1"/>
  <c r="J9" i="1"/>
  <c r="I20" i="1" l="1"/>
</calcChain>
</file>

<file path=xl/sharedStrings.xml><?xml version="1.0" encoding="utf-8"?>
<sst xmlns="http://schemas.openxmlformats.org/spreadsheetml/2006/main" count="38" uniqueCount="34">
  <si>
    <t>N02, EP Si-Ep</t>
  </si>
  <si>
    <t>Bewertung per 30.04.2020</t>
  </si>
  <si>
    <t>Index</t>
  </si>
  <si>
    <t>Was</t>
  </si>
  <si>
    <t>Honorar</t>
  </si>
  <si>
    <t>aufgel.</t>
  </si>
  <si>
    <t>Rest</t>
  </si>
  <si>
    <t>int. Aufwand</t>
  </si>
  <si>
    <t>Total</t>
  </si>
  <si>
    <t>Prognose</t>
  </si>
  <si>
    <t>Bemerkung</t>
  </si>
  <si>
    <t>PL</t>
  </si>
  <si>
    <t>zu erhöhen mit Eröffnung Phase 51 / In Myparm nvb Spesen von 5'400.-</t>
  </si>
  <si>
    <t>T/U Subm</t>
  </si>
  <si>
    <t>int/ext</t>
  </si>
  <si>
    <t>Faktor</t>
  </si>
  <si>
    <t>K Subm</t>
  </si>
  <si>
    <t>T/U UfA</t>
  </si>
  <si>
    <t>bisher verr.</t>
  </si>
  <si>
    <t>Spalte Honorar bisher verrechnet mit z.T. Differenzen zu abgegrenztem Honorar aufgelaufen extern</t>
  </si>
  <si>
    <t>K UfA</t>
  </si>
  <si>
    <t>Aufgeführt sind aktive Indizes (Indizes mit Restaufwand 0 sind nicht berücksichtigt)</t>
  </si>
  <si>
    <t>T/G Subm</t>
  </si>
  <si>
    <t>T/G UfA</t>
  </si>
  <si>
    <t>Bauleitung</t>
  </si>
  <si>
    <t>noch zu eröffnen, IG-Budget noch nicht zugeteilt, Vertrag T/U+K tot. 655'100.-</t>
  </si>
  <si>
    <t>noch zu eröffnen, IG-Budget noch nicht zugeteilt, Vertrag tot. 701'360.-</t>
  </si>
  <si>
    <t>noch zu eröffnen, IG-Budget noch nicht zugeteilt, Vertrag tot. 1'618'450.-</t>
  </si>
  <si>
    <t>fiktiv für Vorbezug Negativergebnis UfA T-U</t>
  </si>
  <si>
    <t>fiktiv für Vorbezug Negativergebnis UfA K</t>
  </si>
  <si>
    <t>überfakturiert 2'820.- / Restaufw. 4'200.- für Auswertung Subm.und 8'000.-</t>
  </si>
  <si>
    <t>überfakturiert 1'669.- / Restaufw. 4'200 für Auswertung Subm.und 8'000.-</t>
  </si>
  <si>
    <t xml:space="preserve">Restauf. 4'900.- für Auswertung Subm. und 8'000.- </t>
  </si>
  <si>
    <t>fiktiv für Vorbezug Negativergebnis UfA T-G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</si>
</sst>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 * #,##0.00_ ;_ * \-#,##0.00_ ;_ * &quot;-&quot;??_ ;_ @_ "/>
    <numFmt numFmtId="164" formatCode="0.000"/>
    <numFmt numFmtId="165" formatCode="_ * #,##0_ ;_ * \-#,##0_ ;_ * &quot;-&quot;??_ ;_ @_ "/>
  </numFmts>
  <fonts count="7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0"/>
      <color theme="1"/>
      <name val="Arial Narrow"/>
      <family val="2"/>
    </font>
    <font>
      <sz val="9"/>
      <color theme="1"/>
      <name val="Arial Narrow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2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165" fontId="0" fillId="0" borderId="0" xfId="1" applyNumberFormat="1" applyFont="1"/>
    <xf numFmtId="164" fontId="0" fillId="0" borderId="2" xfId="0" applyNumberFormat="1" applyBorder="1"/>
    <xf numFmtId="0" fontId="0" fillId="0" borderId="3" xfId="0" applyBorder="1"/>
    <xf numFmtId="0" fontId="0" fillId="0" borderId="6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5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/>
    <xf numFmtId="0" fontId="0" fillId="0" borderId="1" xfId="0" applyBorder="1"/>
    <xf numFmtId="165" fontId="0" fillId="0" borderId="1" xfId="1" applyNumberFormat="1" applyFont="1" applyBorder="1"/>
    <xf numFmtId="43" fontId="0" fillId="0" borderId="1" xfId="1" applyNumberFormat="1" applyFont="1" applyBorder="1"/>
    <xf numFmtId="0" fontId="6" fillId="0" borderId="1" xfId="0" applyFont="1" applyBorder="1"/>
    <xf numFmtId="0" fontId="0" fillId="0" borderId="1" xfId="0" applyFill="1" applyBorder="1"/>
    <xf numFmtId="0" fontId="5" fillId="0" borderId="1" xfId="0" applyFont="1" applyBorder="1"/>
    <xf numFmtId="164" fontId="0" fillId="0" borderId="1" xfId="0" applyNumberFormat="1" applyBorder="1"/>
    <xf numFmtId="0" fontId="0" fillId="0" borderId="8" xfId="0" applyBorder="1"/>
    <xf numFmtId="0" fontId="0" fillId="0" borderId="0" xfId="0" applyBorder="1"/>
    <xf numFmtId="0" fontId="0" fillId="0" borderId="9" xfId="0" applyBorder="1"/>
    <xf numFmtId="164" fontId="0" fillId="0" borderId="8" xfId="0" applyNumberFormat="1" applyBorder="1"/>
    <xf numFmtId="165" fontId="0" fillId="0" borderId="0" xfId="1" applyNumberFormat="1" applyFont="1" applyBorder="1"/>
    <xf numFmtId="0" fontId="6" fillId="0" borderId="9" xfId="0" applyFont="1" applyBorder="1"/>
    <xf numFmtId="0" fontId="0" fillId="0" borderId="3" xfId="0" applyBorder="1" applyAlignment="1">
      <alignment horizontal="center"/>
    </xf>
    <xf numFmtId="0" fontId="0" fillId="0" borderId="10" xfId="0" applyBorder="1"/>
    <xf numFmtId="165" fontId="0" fillId="0" borderId="10" xfId="1" applyNumberFormat="1" applyFont="1" applyBorder="1"/>
    <xf numFmtId="43" fontId="0" fillId="0" borderId="10" xfId="1" applyNumberFormat="1" applyFont="1" applyBorder="1"/>
    <xf numFmtId="0" fontId="6" fillId="0" borderId="10" xfId="0" applyFont="1" applyBorder="1"/>
    <xf numFmtId="0" fontId="0" fillId="0" borderId="11" xfId="0" applyFill="1" applyBorder="1"/>
    <xf numFmtId="165" fontId="0" fillId="0" borderId="11" xfId="1" applyNumberFormat="1" applyFont="1" applyBorder="1"/>
    <xf numFmtId="43" fontId="0" fillId="0" borderId="11" xfId="1" applyNumberFormat="1" applyFont="1" applyBorder="1"/>
    <xf numFmtId="0" fontId="6" fillId="0" borderId="11" xfId="0" applyFont="1" applyBorder="1"/>
    <xf numFmtId="43" fontId="0" fillId="0" borderId="0" xfId="1" applyNumberFormat="1" applyFont="1" applyBorder="1"/>
    <xf numFmtId="164" fontId="0" fillId="0" borderId="10" xfId="0" applyNumberFormat="1" applyBorder="1"/>
    <xf numFmtId="0" fontId="0" fillId="0" borderId="10" xfId="0" applyFill="1" applyBorder="1"/>
    <xf numFmtId="164" fontId="0" fillId="0" borderId="11" xfId="0" applyNumberFormat="1" applyBorder="1"/>
    <xf numFmtId="0" fontId="0" fillId="0" borderId="0" xfId="0" applyFill="1" applyBorder="1"/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tabSelected="1" workbookViewId="0">
      <selection activeCell="N13" sqref="M12:N13"/>
    </sheetView>
  </sheetViews>
  <sheetFormatPr baseColWidth="10" defaultRowHeight="12.75" x14ac:dyDescent="0.2"/>
  <cols>
    <col min="1" max="1" width="6.7109375" customWidth="1"/>
    <col min="3" max="8" width="8.7109375" customWidth="1"/>
    <col min="9" max="9" width="6.5703125" customWidth="1"/>
    <col min="10" max="10" width="9.85546875" customWidth="1"/>
    <col min="11" max="11" width="46.7109375" customWidth="1"/>
  </cols>
  <sheetData>
    <row r="1" spans="1:11" ht="15.75" x14ac:dyDescent="0.25">
      <c r="A1" s="2" t="s">
        <v>0</v>
      </c>
    </row>
    <row r="2" spans="1:11" x14ac:dyDescent="0.2">
      <c r="A2" s="1"/>
    </row>
    <row r="3" spans="1:11" ht="18" x14ac:dyDescent="0.25">
      <c r="A3" s="3" t="s">
        <v>1</v>
      </c>
    </row>
    <row r="5" spans="1:11" x14ac:dyDescent="0.2">
      <c r="A5" s="8" t="s">
        <v>2</v>
      </c>
      <c r="B5" s="6" t="s">
        <v>3</v>
      </c>
      <c r="C5" s="28" t="s">
        <v>4</v>
      </c>
      <c r="D5" s="28"/>
      <c r="E5" s="28"/>
      <c r="F5" s="28" t="s">
        <v>7</v>
      </c>
      <c r="G5" s="28"/>
      <c r="H5" s="28"/>
      <c r="I5" s="9" t="s">
        <v>15</v>
      </c>
      <c r="J5" s="9" t="s">
        <v>9</v>
      </c>
      <c r="K5" s="10" t="s">
        <v>10</v>
      </c>
    </row>
    <row r="6" spans="1:11" x14ac:dyDescent="0.2">
      <c r="A6" s="11"/>
      <c r="B6" s="7"/>
      <c r="C6" s="12" t="s">
        <v>18</v>
      </c>
      <c r="D6" s="13" t="s">
        <v>6</v>
      </c>
      <c r="E6" s="13" t="s">
        <v>8</v>
      </c>
      <c r="F6" s="13" t="s">
        <v>5</v>
      </c>
      <c r="G6" s="13" t="s">
        <v>6</v>
      </c>
      <c r="H6" s="13" t="s">
        <v>8</v>
      </c>
      <c r="I6" s="13" t="s">
        <v>14</v>
      </c>
      <c r="J6" s="7"/>
      <c r="K6" s="14"/>
    </row>
    <row r="7" spans="1:11" x14ac:dyDescent="0.2">
      <c r="A7" s="22"/>
      <c r="B7" s="23"/>
      <c r="C7" s="23"/>
      <c r="D7" s="23"/>
      <c r="E7" s="23"/>
      <c r="F7" s="23"/>
      <c r="G7" s="23"/>
      <c r="H7" s="23"/>
      <c r="I7" s="23"/>
      <c r="J7" s="23"/>
      <c r="K7" s="24"/>
    </row>
    <row r="8" spans="1:11" ht="13.5" x14ac:dyDescent="0.25">
      <c r="A8" s="5">
        <v>0.1</v>
      </c>
      <c r="B8" s="29" t="s">
        <v>11</v>
      </c>
      <c r="C8" s="30">
        <v>94900</v>
      </c>
      <c r="D8" s="30">
        <v>8300</v>
      </c>
      <c r="E8" s="30">
        <f>C8+D8</f>
        <v>103200</v>
      </c>
      <c r="F8" s="30">
        <v>134800</v>
      </c>
      <c r="G8" s="30">
        <v>11100</v>
      </c>
      <c r="H8" s="30">
        <f>F8+G8</f>
        <v>145900</v>
      </c>
      <c r="I8" s="31">
        <f>H8/E8</f>
        <v>1.4137596899224807</v>
      </c>
      <c r="J8" s="30">
        <f>E8-H8</f>
        <v>-42700</v>
      </c>
      <c r="K8" s="32" t="s">
        <v>12</v>
      </c>
    </row>
    <row r="9" spans="1:11" ht="13.5" x14ac:dyDescent="0.25">
      <c r="A9" s="38">
        <v>0.22</v>
      </c>
      <c r="B9" s="29" t="s">
        <v>13</v>
      </c>
      <c r="C9" s="30">
        <v>15500</v>
      </c>
      <c r="D9" s="30">
        <v>3000</v>
      </c>
      <c r="E9" s="30">
        <f t="shared" ref="E9:E18" si="0">C9+D9</f>
        <v>18500</v>
      </c>
      <c r="F9" s="30">
        <v>16500</v>
      </c>
      <c r="G9" s="30">
        <v>12200</v>
      </c>
      <c r="H9" s="30">
        <f t="shared" ref="H9:H15" si="1">F9+G9</f>
        <v>28700</v>
      </c>
      <c r="I9" s="31">
        <f t="shared" ref="I9:I18" si="2">H9/E9</f>
        <v>1.5513513513513513</v>
      </c>
      <c r="J9" s="30">
        <f t="shared" ref="J9:J18" si="3">E9-H9</f>
        <v>-10200</v>
      </c>
      <c r="K9" s="32" t="s">
        <v>31</v>
      </c>
    </row>
    <row r="10" spans="1:11" ht="13.5" x14ac:dyDescent="0.25">
      <c r="A10" s="25"/>
      <c r="B10" s="23"/>
      <c r="C10" s="26"/>
      <c r="D10" s="26"/>
      <c r="E10" s="26"/>
      <c r="F10" s="26"/>
      <c r="G10" s="26"/>
      <c r="H10" s="26"/>
      <c r="I10" s="37"/>
      <c r="J10" s="26"/>
      <c r="K10" s="27" t="s">
        <v>28</v>
      </c>
    </row>
    <row r="11" spans="1:11" ht="13.5" x14ac:dyDescent="0.25">
      <c r="A11" s="21">
        <v>0.23</v>
      </c>
      <c r="B11" s="19" t="s">
        <v>17</v>
      </c>
      <c r="C11" s="16"/>
      <c r="D11" s="16"/>
      <c r="E11" s="16">
        <f t="shared" si="0"/>
        <v>0</v>
      </c>
      <c r="F11" s="16"/>
      <c r="G11" s="16"/>
      <c r="H11" s="16">
        <f t="shared" si="1"/>
        <v>0</v>
      </c>
      <c r="I11" s="17" t="e">
        <f t="shared" si="2"/>
        <v>#DIV/0!</v>
      </c>
      <c r="J11" s="16">
        <f t="shared" si="3"/>
        <v>0</v>
      </c>
      <c r="K11" s="18" t="s">
        <v>25</v>
      </c>
    </row>
    <row r="12" spans="1:11" ht="13.5" x14ac:dyDescent="0.25">
      <c r="A12" s="38">
        <v>0.32</v>
      </c>
      <c r="B12" s="39" t="s">
        <v>16</v>
      </c>
      <c r="C12" s="30">
        <v>59600</v>
      </c>
      <c r="D12" s="30">
        <v>3000</v>
      </c>
      <c r="E12" s="30">
        <f t="shared" si="0"/>
        <v>62600</v>
      </c>
      <c r="F12" s="30">
        <v>59400</v>
      </c>
      <c r="G12" s="30">
        <v>12200</v>
      </c>
      <c r="H12" s="30">
        <f t="shared" si="1"/>
        <v>71600</v>
      </c>
      <c r="I12" s="31">
        <f t="shared" si="2"/>
        <v>1.1437699680511182</v>
      </c>
      <c r="J12" s="30">
        <f t="shared" si="3"/>
        <v>-9000</v>
      </c>
      <c r="K12" s="32" t="s">
        <v>30</v>
      </c>
    </row>
    <row r="13" spans="1:11" ht="13.5" x14ac:dyDescent="0.25">
      <c r="A13" s="25"/>
      <c r="B13" s="41"/>
      <c r="C13" s="26"/>
      <c r="D13" s="26"/>
      <c r="E13" s="26"/>
      <c r="F13" s="26"/>
      <c r="G13" s="26"/>
      <c r="H13" s="26"/>
      <c r="I13" s="37"/>
      <c r="J13" s="26"/>
      <c r="K13" s="27" t="s">
        <v>29</v>
      </c>
    </row>
    <row r="14" spans="1:11" ht="13.5" x14ac:dyDescent="0.25">
      <c r="A14" s="21">
        <v>0.33</v>
      </c>
      <c r="B14" s="19" t="s">
        <v>20</v>
      </c>
      <c r="C14" s="16"/>
      <c r="D14" s="16"/>
      <c r="E14" s="16">
        <f t="shared" si="0"/>
        <v>0</v>
      </c>
      <c r="F14" s="16"/>
      <c r="G14" s="16"/>
      <c r="H14" s="16">
        <f t="shared" si="1"/>
        <v>0</v>
      </c>
      <c r="I14" s="17" t="e">
        <f t="shared" si="2"/>
        <v>#DIV/0!</v>
      </c>
      <c r="J14" s="16">
        <f t="shared" si="3"/>
        <v>0</v>
      </c>
      <c r="K14" s="18" t="s">
        <v>25</v>
      </c>
    </row>
    <row r="15" spans="1:11" ht="13.5" x14ac:dyDescent="0.25">
      <c r="A15" s="38">
        <v>0.42</v>
      </c>
      <c r="B15" s="39" t="s">
        <v>22</v>
      </c>
      <c r="C15" s="30">
        <v>225221</v>
      </c>
      <c r="D15" s="30">
        <v>3000</v>
      </c>
      <c r="E15" s="30">
        <f t="shared" si="0"/>
        <v>228221</v>
      </c>
      <c r="F15" s="30">
        <v>257600</v>
      </c>
      <c r="G15" s="30">
        <v>12900</v>
      </c>
      <c r="H15" s="30">
        <f t="shared" si="1"/>
        <v>270500</v>
      </c>
      <c r="I15" s="31">
        <f t="shared" si="2"/>
        <v>1.1852546435253548</v>
      </c>
      <c r="J15" s="30">
        <f t="shared" si="3"/>
        <v>-42279</v>
      </c>
      <c r="K15" s="32" t="s">
        <v>32</v>
      </c>
    </row>
    <row r="16" spans="1:11" ht="13.5" x14ac:dyDescent="0.25">
      <c r="A16" s="25"/>
      <c r="B16" s="41"/>
      <c r="C16" s="26"/>
      <c r="D16" s="26"/>
      <c r="E16" s="26"/>
      <c r="F16" s="26"/>
      <c r="G16" s="26"/>
      <c r="H16" s="26"/>
      <c r="I16" s="37"/>
      <c r="J16" s="26"/>
      <c r="K16" s="27" t="s">
        <v>33</v>
      </c>
    </row>
    <row r="17" spans="1:11" ht="13.5" x14ac:dyDescent="0.25">
      <c r="A17" s="21">
        <v>0.43</v>
      </c>
      <c r="B17" s="19" t="s">
        <v>23</v>
      </c>
      <c r="C17" s="16"/>
      <c r="D17" s="16"/>
      <c r="E17" s="16">
        <f t="shared" si="0"/>
        <v>0</v>
      </c>
      <c r="F17" s="16"/>
      <c r="G17" s="16"/>
      <c r="H17" s="16"/>
      <c r="I17" s="17" t="e">
        <f t="shared" si="2"/>
        <v>#DIV/0!</v>
      </c>
      <c r="J17" s="16">
        <f t="shared" si="3"/>
        <v>0</v>
      </c>
      <c r="K17" s="18" t="s">
        <v>26</v>
      </c>
    </row>
    <row r="18" spans="1:11" ht="13.5" x14ac:dyDescent="0.25">
      <c r="A18" s="40">
        <v>0.7</v>
      </c>
      <c r="B18" s="33" t="s">
        <v>24</v>
      </c>
      <c r="C18" s="34"/>
      <c r="D18" s="34"/>
      <c r="E18" s="34">
        <f t="shared" si="0"/>
        <v>0</v>
      </c>
      <c r="F18" s="34"/>
      <c r="G18" s="34"/>
      <c r="H18" s="34"/>
      <c r="I18" s="35" t="e">
        <f t="shared" si="2"/>
        <v>#DIV/0!</v>
      </c>
      <c r="J18" s="34">
        <f t="shared" si="3"/>
        <v>0</v>
      </c>
      <c r="K18" s="36" t="s">
        <v>27</v>
      </c>
    </row>
    <row r="19" spans="1:11" ht="13.5" x14ac:dyDescent="0.25">
      <c r="A19" s="25"/>
      <c r="B19" s="23"/>
      <c r="C19" s="26"/>
      <c r="D19" s="26"/>
      <c r="E19" s="26"/>
      <c r="F19" s="26"/>
      <c r="G19" s="26"/>
      <c r="H19" s="26"/>
      <c r="I19" s="26"/>
      <c r="J19" s="26"/>
      <c r="K19" s="27"/>
    </row>
    <row r="20" spans="1:11" x14ac:dyDescent="0.2">
      <c r="A20" s="11"/>
      <c r="B20" s="15" t="s">
        <v>8</v>
      </c>
      <c r="C20" s="16">
        <f>SUM(C8:C18)</f>
        <v>395221</v>
      </c>
      <c r="D20" s="16">
        <f t="shared" ref="D20:H20" si="4">SUM(D8:D18)</f>
        <v>17300</v>
      </c>
      <c r="E20" s="16">
        <f t="shared" si="4"/>
        <v>412521</v>
      </c>
      <c r="F20" s="16">
        <f t="shared" si="4"/>
        <v>468300</v>
      </c>
      <c r="G20" s="16">
        <f t="shared" si="4"/>
        <v>48400</v>
      </c>
      <c r="H20" s="16">
        <f t="shared" si="4"/>
        <v>516700</v>
      </c>
      <c r="I20" s="17">
        <f>H20/E20</f>
        <v>1.2525422948165064</v>
      </c>
      <c r="J20" s="16">
        <f>E20-H20</f>
        <v>-104179</v>
      </c>
      <c r="K20" s="20"/>
    </row>
    <row r="21" spans="1:11" x14ac:dyDescent="0.2">
      <c r="C21" s="4"/>
      <c r="D21" s="4"/>
      <c r="E21" s="4"/>
      <c r="F21" s="4"/>
      <c r="G21" s="4"/>
      <c r="H21" s="4"/>
      <c r="I21" s="4"/>
      <c r="J21" s="4"/>
    </row>
    <row r="24" spans="1:11" x14ac:dyDescent="0.2">
      <c r="A24" t="s">
        <v>21</v>
      </c>
    </row>
    <row r="26" spans="1:11" x14ac:dyDescent="0.2">
      <c r="A26" t="s">
        <v>19</v>
      </c>
    </row>
  </sheetData>
  <mergeCells count="2">
    <mergeCell ref="C5:E5"/>
    <mergeCell ref="F5:H5"/>
  </mergeCells>
  <pageMargins left="0.70866141732283472" right="0.70866141732283472" top="0.78740157480314965" bottom="0.78740157480314965" header="0.31496062992125984" footer="0.31496062992125984"/>
  <pageSetup paperSize="9" orientation="landscape" r:id="rId1"/>
  <headerFooter>
    <oddFooter>&amp;L&amp;F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Aegerter &amp; Bosshardt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Schädler Beat</dc:creator>
  <cp:lastModifiedBy>Schädler Beat</cp:lastModifiedBy>
  <cp:lastPrinted>2020-05-15T15:50:35Z</cp:lastPrinted>
  <dcterms:created xsi:type="dcterms:W3CDTF">2020-05-15T13:53:54Z</dcterms:created>
  <dcterms:modified xsi:type="dcterms:W3CDTF">2020-05-15T15:50:37Z</dcterms:modified>
</cp:coreProperties>
</file>