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Bewertung\"/>
    </mc:Choice>
  </mc:AlternateContent>
  <bookViews>
    <workbookView xWindow="0" yWindow="0" windowWidth="28800" windowHeight="14295"/>
  </bookViews>
  <sheets>
    <sheet name="04-2023" sheetId="1" r:id="rId1"/>
    <sheet name="12-202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G9" i="1"/>
  <c r="F20" i="2"/>
  <c r="H20" i="2" s="1"/>
  <c r="C24" i="2" s="1"/>
  <c r="F19" i="2"/>
  <c r="H19" i="2" s="1"/>
  <c r="F18" i="2"/>
  <c r="H18" i="2" s="1"/>
  <c r="H15" i="2"/>
  <c r="F15" i="2"/>
  <c r="F14" i="2"/>
  <c r="H14" i="2" s="1"/>
  <c r="H13" i="2"/>
  <c r="F13" i="2"/>
  <c r="F12" i="2"/>
  <c r="H12" i="2" s="1"/>
  <c r="F11" i="2"/>
  <c r="H11" i="2" s="1"/>
  <c r="F10" i="2"/>
  <c r="H10" i="2" s="1"/>
  <c r="F9" i="2"/>
  <c r="H9" i="2" s="1"/>
  <c r="F8" i="2"/>
  <c r="H8" i="2" s="1"/>
  <c r="H18" i="1" l="1"/>
  <c r="H13" i="1"/>
  <c r="H11" i="1"/>
  <c r="H8" i="1"/>
  <c r="F19" i="1"/>
  <c r="H19" i="1" s="1"/>
  <c r="F20" i="1"/>
  <c r="H20" i="1" s="1"/>
  <c r="C24" i="1" s="1"/>
  <c r="F18" i="1"/>
  <c r="F9" i="1"/>
  <c r="H9" i="1" s="1"/>
  <c r="F10" i="1"/>
  <c r="H10" i="1" s="1"/>
  <c r="F11" i="1"/>
  <c r="F12" i="1"/>
  <c r="H12" i="1" s="1"/>
  <c r="F13" i="1"/>
  <c r="F14" i="1"/>
  <c r="H14" i="1" s="1"/>
  <c r="F15" i="1"/>
  <c r="H15" i="1" s="1"/>
  <c r="F8" i="1"/>
</calcChain>
</file>

<file path=xl/comments1.xml><?xml version="1.0" encoding="utf-8"?>
<comments xmlns="http://schemas.openxmlformats.org/spreadsheetml/2006/main">
  <authors>
    <author>Falzone Lorenzo</author>
  </authors>
  <commentList>
    <comment ref="D5" authorId="0" shapeId="0">
      <text>
        <r>
          <rPr>
            <b/>
            <sz val="9"/>
            <color indexed="81"/>
            <rFont val="Segoe UI"/>
            <charset val="1"/>
          </rPr>
          <t>Falzone Lorenzo:</t>
        </r>
        <r>
          <rPr>
            <sz val="9"/>
            <color indexed="81"/>
            <rFont val="Segoe UI"/>
            <charset val="1"/>
          </rPr>
          <t xml:space="preserve">
gemäss Kostenüberwachung INGE</t>
        </r>
      </text>
    </comment>
    <comment ref="G6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vorerst mit Annhame, dann durch (Total aufgelaufen / Total Honorar) ermitteln</t>
        </r>
      </text>
    </comment>
  </commentList>
</comments>
</file>

<file path=xl/comments2.xml><?xml version="1.0" encoding="utf-8"?>
<comments xmlns="http://schemas.openxmlformats.org/spreadsheetml/2006/main">
  <authors>
    <author>Falzone Lorenzo</author>
  </authors>
  <commentList>
    <comment ref="D5" authorId="0" shapeId="0">
      <text>
        <r>
          <rPr>
            <b/>
            <sz val="9"/>
            <color indexed="81"/>
            <rFont val="Segoe UI"/>
            <charset val="1"/>
          </rPr>
          <t>Falzone Lorenzo:</t>
        </r>
        <r>
          <rPr>
            <sz val="9"/>
            <color indexed="81"/>
            <rFont val="Segoe UI"/>
            <charset val="1"/>
          </rPr>
          <t xml:space="preserve">
gemäss Kostenüberwachung INGE</t>
        </r>
      </text>
    </comment>
    <comment ref="G6" authorId="0" shapeId="0">
      <text>
        <r>
          <rPr>
            <b/>
            <sz val="9"/>
            <color indexed="81"/>
            <rFont val="Segoe UI"/>
            <family val="2"/>
          </rPr>
          <t>Falzone Lorenzo:</t>
        </r>
        <r>
          <rPr>
            <sz val="9"/>
            <color indexed="81"/>
            <rFont val="Segoe UI"/>
            <family val="2"/>
          </rPr>
          <t xml:space="preserve">
vorerst mit Annhame, dann durch (Total aufgelaufen / Total Honorar) ermitteln</t>
        </r>
      </text>
    </comment>
  </commentList>
</comments>
</file>

<file path=xl/sharedStrings.xml><?xml version="1.0" encoding="utf-8"?>
<sst xmlns="http://schemas.openxmlformats.org/spreadsheetml/2006/main" count="66" uniqueCount="30">
  <si>
    <t>N02, EP Si-Ep</t>
  </si>
  <si>
    <t>Index</t>
  </si>
  <si>
    <t>Was</t>
  </si>
  <si>
    <t>Honorar</t>
  </si>
  <si>
    <t>PL</t>
  </si>
  <si>
    <t>int/ext</t>
  </si>
  <si>
    <t>Faktor</t>
  </si>
  <si>
    <t>T/U UfA</t>
  </si>
  <si>
    <t>K UfA</t>
  </si>
  <si>
    <t>T/G UfA</t>
  </si>
  <si>
    <t>T/U öBL</t>
  </si>
  <si>
    <t>K öBL</t>
  </si>
  <si>
    <t>T/G öBL</t>
  </si>
  <si>
    <t>Anmerkung</t>
  </si>
  <si>
    <t>T/U NMB</t>
  </si>
  <si>
    <t>NO13</t>
  </si>
  <si>
    <t>% in MyParm</t>
  </si>
  <si>
    <t>Bewertung per 31.12.2022</t>
  </si>
  <si>
    <t>Tot</t>
  </si>
  <si>
    <t>in MyParm</t>
  </si>
  <si>
    <t>NO13 wird gestellt</t>
  </si>
  <si>
    <t>Phase 51</t>
  </si>
  <si>
    <t>Phase 52</t>
  </si>
  <si>
    <t>K UfA GHGW</t>
  </si>
  <si>
    <t>K UfA LSW Diegten</t>
  </si>
  <si>
    <t>K UfA UEF Sperrmatt</t>
  </si>
  <si>
    <t>Honorar Ext.</t>
  </si>
  <si>
    <t>Budget Int.</t>
  </si>
  <si>
    <t xml:space="preserve"> = Honorar kanpp, muss von anderen PLA finanziert werden …</t>
  </si>
  <si>
    <t>Bewertung per 30.04.2023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</si>
</sst>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4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165" fontId="0" fillId="0" borderId="0" xfId="0" applyNumberFormat="1"/>
    <xf numFmtId="0" fontId="2" fillId="0" borderId="4" xfId="0" applyFont="1" applyFill="1" applyBorder="1" applyAlignment="1">
      <alignment horizontal="center"/>
    </xf>
    <xf numFmtId="1" fontId="0" fillId="0" borderId="5" xfId="0" applyNumberFormat="1" applyBorder="1" applyAlignment="1">
      <alignment vertical="top"/>
    </xf>
    <xf numFmtId="0" fontId="0" fillId="0" borderId="5" xfId="0" applyBorder="1" applyAlignment="1">
      <alignment vertical="top"/>
    </xf>
    <xf numFmtId="165" fontId="0" fillId="0" borderId="5" xfId="1" applyNumberFormat="1" applyFont="1" applyBorder="1" applyAlignment="1">
      <alignment vertical="top" wrapText="1"/>
    </xf>
    <xf numFmtId="165" fontId="0" fillId="0" borderId="5" xfId="1" applyNumberFormat="1" applyFont="1" applyFill="1" applyBorder="1" applyAlignment="1">
      <alignment vertical="top"/>
    </xf>
    <xf numFmtId="9" fontId="0" fillId="0" borderId="5" xfId="2" applyFont="1" applyFill="1" applyBorder="1" applyAlignment="1">
      <alignment vertical="top"/>
    </xf>
    <xf numFmtId="165" fontId="2" fillId="0" borderId="5" xfId="1" applyNumberFormat="1" applyFont="1" applyFill="1" applyBorder="1" applyAlignment="1">
      <alignment vertical="top"/>
    </xf>
    <xf numFmtId="43" fontId="5" fillId="0" borderId="5" xfId="1" applyNumberFormat="1" applyFont="1" applyBorder="1" applyAlignment="1">
      <alignment vertical="top"/>
    </xf>
    <xf numFmtId="0" fontId="0" fillId="0" borderId="5" xfId="0" applyFill="1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165" fontId="0" fillId="0" borderId="0" xfId="1" applyNumberFormat="1" applyFont="1" applyFill="1" applyBorder="1" applyAlignment="1">
      <alignment vertical="top"/>
    </xf>
    <xf numFmtId="165" fontId="2" fillId="0" borderId="0" xfId="1" applyNumberFormat="1" applyFont="1" applyFill="1" applyBorder="1" applyAlignment="1">
      <alignment vertical="top"/>
    </xf>
    <xf numFmtId="165" fontId="0" fillId="0" borderId="5" xfId="1" applyNumberFormat="1" applyFont="1" applyBorder="1" applyAlignment="1">
      <alignment vertical="top"/>
    </xf>
    <xf numFmtId="43" fontId="5" fillId="0" borderId="5" xfId="1" applyNumberFormat="1" applyFont="1" applyFill="1" applyBorder="1" applyAlignment="1">
      <alignment vertical="top"/>
    </xf>
    <xf numFmtId="164" fontId="0" fillId="0" borderId="0" xfId="0" applyNumberFormat="1" applyBorder="1" applyAlignment="1">
      <alignment vertical="top"/>
    </xf>
    <xf numFmtId="165" fontId="0" fillId="0" borderId="4" xfId="1" applyNumberFormat="1" applyFont="1" applyBorder="1" applyAlignment="1">
      <alignment vertical="top"/>
    </xf>
    <xf numFmtId="165" fontId="0" fillId="0" borderId="4" xfId="1" applyNumberFormat="1" applyFont="1" applyFill="1" applyBorder="1" applyAlignment="1">
      <alignment vertical="top"/>
    </xf>
    <xf numFmtId="43" fontId="5" fillId="0" borderId="4" xfId="1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2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10" fillId="2" borderId="4" xfId="0" applyFont="1" applyFill="1" applyBorder="1" applyAlignment="1">
      <alignment horizontal="center"/>
    </xf>
    <xf numFmtId="0" fontId="2" fillId="0" borderId="2" xfId="0" applyFont="1" applyBorder="1" applyAlignment="1"/>
    <xf numFmtId="165" fontId="0" fillId="3" borderId="5" xfId="1" applyNumberFormat="1" applyFont="1" applyFill="1" applyBorder="1" applyAlignment="1">
      <alignment vertical="top"/>
    </xf>
    <xf numFmtId="0" fontId="0" fillId="3" borderId="0" xfId="0" applyFont="1" applyFill="1"/>
    <xf numFmtId="9" fontId="0" fillId="3" borderId="5" xfId="2" applyFont="1" applyFill="1" applyBorder="1" applyAlignment="1">
      <alignment vertical="top"/>
    </xf>
    <xf numFmtId="165" fontId="2" fillId="3" borderId="5" xfId="1" applyNumberFormat="1" applyFont="1" applyFill="1" applyBorder="1" applyAlignment="1">
      <alignment vertical="top"/>
    </xf>
    <xf numFmtId="43" fontId="5" fillId="3" borderId="5" xfId="1" applyNumberFormat="1" applyFont="1" applyFill="1" applyBorder="1" applyAlignment="1">
      <alignment vertical="top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tabSelected="1" zoomScale="130" zoomScaleNormal="130" workbookViewId="0">
      <selection activeCell="E30" sqref="E30"/>
    </sheetView>
  </sheetViews>
  <sheetFormatPr baseColWidth="10" defaultRowHeight="12.75" x14ac:dyDescent="0.2"/>
  <cols>
    <col min="1" max="1" width="6.7109375" customWidth="1"/>
    <col min="2" max="2" width="20.42578125" customWidth="1"/>
    <col min="3" max="3" width="21.85546875" customWidth="1"/>
    <col min="4" max="4" width="8.7109375" customWidth="1"/>
    <col min="5" max="5" width="12.28515625" bestFit="1" customWidth="1"/>
    <col min="6" max="6" width="13.85546875" customWidth="1"/>
    <col min="7" max="7" width="8.7109375" customWidth="1"/>
    <col min="8" max="8" width="11.140625" bestFit="1" customWidth="1"/>
    <col min="9" max="10" width="8.7109375" customWidth="1"/>
  </cols>
  <sheetData>
    <row r="1" spans="1:10" ht="15.75" x14ac:dyDescent="0.25">
      <c r="A1" s="2" t="s">
        <v>0</v>
      </c>
    </row>
    <row r="2" spans="1:10" x14ac:dyDescent="0.2">
      <c r="A2" s="1"/>
    </row>
    <row r="3" spans="1:10" ht="18" x14ac:dyDescent="0.25">
      <c r="A3" s="3" t="s">
        <v>29</v>
      </c>
    </row>
    <row r="5" spans="1:10" x14ac:dyDescent="0.2">
      <c r="A5" s="7" t="s">
        <v>1</v>
      </c>
      <c r="B5" s="5" t="s">
        <v>2</v>
      </c>
      <c r="C5" s="14" t="s">
        <v>13</v>
      </c>
      <c r="D5" s="13" t="s">
        <v>3</v>
      </c>
      <c r="E5" s="13" t="s">
        <v>16</v>
      </c>
      <c r="F5" s="12" t="s">
        <v>26</v>
      </c>
      <c r="G5" s="10" t="s">
        <v>6</v>
      </c>
      <c r="H5" s="39" t="s">
        <v>27</v>
      </c>
      <c r="I5" s="10"/>
      <c r="J5" s="10"/>
    </row>
    <row r="6" spans="1:10" x14ac:dyDescent="0.2">
      <c r="A6" s="8"/>
      <c r="B6" s="6"/>
      <c r="C6" s="6"/>
      <c r="D6" s="9" t="s">
        <v>18</v>
      </c>
      <c r="E6" s="9"/>
      <c r="F6" s="16" t="s">
        <v>19</v>
      </c>
      <c r="G6" s="11" t="s">
        <v>5</v>
      </c>
      <c r="H6" s="16" t="s">
        <v>19</v>
      </c>
      <c r="I6" s="11"/>
      <c r="J6" s="11"/>
    </row>
    <row r="7" spans="1:10" x14ac:dyDescent="0.2">
      <c r="A7" s="37" t="s">
        <v>21</v>
      </c>
      <c r="B7" s="37"/>
      <c r="C7" s="38"/>
      <c r="D7" s="35"/>
      <c r="E7" s="35"/>
      <c r="F7" s="35"/>
      <c r="G7" s="36"/>
      <c r="H7" s="35"/>
      <c r="I7" s="36"/>
      <c r="J7" s="36"/>
    </row>
    <row r="8" spans="1:10" x14ac:dyDescent="0.2">
      <c r="A8" s="17">
        <v>100</v>
      </c>
      <c r="B8" s="18" t="s">
        <v>4</v>
      </c>
      <c r="C8" s="19"/>
      <c r="D8" s="20">
        <v>88340</v>
      </c>
      <c r="E8" s="21">
        <v>0.5</v>
      </c>
      <c r="F8" s="22">
        <f>D8*E8</f>
        <v>44170</v>
      </c>
      <c r="G8" s="23">
        <v>1.4</v>
      </c>
      <c r="H8" s="22">
        <f>F8*G8</f>
        <v>61837.999999999993</v>
      </c>
      <c r="I8" s="23"/>
      <c r="J8" s="23"/>
    </row>
    <row r="9" spans="1:10" x14ac:dyDescent="0.2">
      <c r="A9" s="17">
        <v>230</v>
      </c>
      <c r="B9" s="24" t="s">
        <v>7</v>
      </c>
      <c r="C9" s="19" t="s">
        <v>20</v>
      </c>
      <c r="D9" s="40">
        <v>92000</v>
      </c>
      <c r="E9" s="42">
        <v>1</v>
      </c>
      <c r="F9" s="43">
        <f t="shared" ref="F9:F15" si="0">D9*E9</f>
        <v>92000</v>
      </c>
      <c r="G9" s="44">
        <f>102/87</f>
        <v>1.1724137931034482</v>
      </c>
      <c r="H9" s="43">
        <f t="shared" ref="H9:H20" si="1">F9*G9</f>
        <v>107862.06896551723</v>
      </c>
      <c r="I9" s="29"/>
      <c r="J9" s="29"/>
    </row>
    <row r="10" spans="1:10" x14ac:dyDescent="0.2">
      <c r="A10" s="17">
        <v>231</v>
      </c>
      <c r="B10" s="24" t="s">
        <v>14</v>
      </c>
      <c r="C10" s="28" t="s">
        <v>15</v>
      </c>
      <c r="D10" s="20">
        <v>60000</v>
      </c>
      <c r="E10" s="21">
        <v>1</v>
      </c>
      <c r="F10" s="22">
        <f t="shared" si="0"/>
        <v>60000</v>
      </c>
      <c r="G10" s="23">
        <v>1.2</v>
      </c>
      <c r="H10" s="22">
        <f t="shared" si="1"/>
        <v>72000</v>
      </c>
      <c r="I10" s="23"/>
      <c r="J10" s="23"/>
    </row>
    <row r="11" spans="1:10" x14ac:dyDescent="0.2">
      <c r="A11" s="17">
        <v>330</v>
      </c>
      <c r="B11" s="24" t="s">
        <v>8</v>
      </c>
      <c r="C11" s="28"/>
      <c r="D11" s="20">
        <v>109373</v>
      </c>
      <c r="E11" s="21">
        <v>1</v>
      </c>
      <c r="F11" s="22">
        <f t="shared" si="0"/>
        <v>109373</v>
      </c>
      <c r="G11" s="23">
        <v>1.1499999999999999</v>
      </c>
      <c r="H11" s="22">
        <f t="shared" si="1"/>
        <v>125778.95</v>
      </c>
      <c r="I11" s="23"/>
      <c r="J11" s="23"/>
    </row>
    <row r="12" spans="1:10" x14ac:dyDescent="0.2">
      <c r="A12" s="17">
        <v>331</v>
      </c>
      <c r="B12" s="24" t="s">
        <v>23</v>
      </c>
      <c r="C12" s="28" t="s">
        <v>15</v>
      </c>
      <c r="D12" s="20">
        <v>60000</v>
      </c>
      <c r="E12" s="21">
        <v>0.5</v>
      </c>
      <c r="F12" s="22">
        <f t="shared" si="0"/>
        <v>30000</v>
      </c>
      <c r="G12" s="23">
        <v>1.1499999999999999</v>
      </c>
      <c r="H12" s="22">
        <f t="shared" si="1"/>
        <v>34500</v>
      </c>
      <c r="I12" s="23"/>
      <c r="J12" s="23"/>
    </row>
    <row r="13" spans="1:10" x14ac:dyDescent="0.2">
      <c r="A13" s="17">
        <v>332</v>
      </c>
      <c r="B13" s="24" t="s">
        <v>24</v>
      </c>
      <c r="C13" s="28" t="s">
        <v>15</v>
      </c>
      <c r="D13" s="20"/>
      <c r="E13" s="21">
        <v>1</v>
      </c>
      <c r="F13" s="22">
        <f t="shared" si="0"/>
        <v>0</v>
      </c>
      <c r="G13" s="23">
        <v>1.1499999999999999</v>
      </c>
      <c r="H13" s="22">
        <f t="shared" si="1"/>
        <v>0</v>
      </c>
      <c r="I13" s="23"/>
      <c r="J13" s="23"/>
    </row>
    <row r="14" spans="1:10" x14ac:dyDescent="0.2">
      <c r="A14" s="17">
        <v>333</v>
      </c>
      <c r="B14" s="24" t="s">
        <v>25</v>
      </c>
      <c r="C14" s="28" t="s">
        <v>15</v>
      </c>
      <c r="D14" s="20">
        <v>20000</v>
      </c>
      <c r="E14" s="21">
        <v>1</v>
      </c>
      <c r="F14" s="22">
        <f t="shared" si="0"/>
        <v>20000</v>
      </c>
      <c r="G14" s="23">
        <v>1.1499999999999999</v>
      </c>
      <c r="H14" s="22">
        <f t="shared" si="1"/>
        <v>23000</v>
      </c>
      <c r="I14" s="23"/>
      <c r="J14" s="23"/>
    </row>
    <row r="15" spans="1:10" x14ac:dyDescent="0.2">
      <c r="A15" s="17">
        <v>430</v>
      </c>
      <c r="B15" s="24" t="s">
        <v>9</v>
      </c>
      <c r="C15" s="28"/>
      <c r="D15" s="40">
        <v>122000</v>
      </c>
      <c r="E15" s="21">
        <v>1</v>
      </c>
      <c r="F15" s="22">
        <f t="shared" si="0"/>
        <v>122000</v>
      </c>
      <c r="G15" s="23">
        <v>1.23</v>
      </c>
      <c r="H15" s="22">
        <f t="shared" si="1"/>
        <v>150060</v>
      </c>
      <c r="I15" s="23"/>
      <c r="J15" s="23"/>
    </row>
    <row r="16" spans="1:10" x14ac:dyDescent="0.2">
      <c r="A16" s="17"/>
      <c r="B16" s="24"/>
      <c r="C16" s="28"/>
      <c r="D16" s="20"/>
      <c r="E16" s="21"/>
      <c r="F16" s="22"/>
      <c r="G16" s="23"/>
      <c r="H16" s="22"/>
      <c r="I16" s="23"/>
      <c r="J16" s="23"/>
    </row>
    <row r="17" spans="1:10" x14ac:dyDescent="0.2">
      <c r="A17" s="37" t="s">
        <v>22</v>
      </c>
      <c r="B17" s="37"/>
      <c r="C17" s="38"/>
      <c r="D17" s="35"/>
      <c r="E17" s="35"/>
      <c r="F17" s="35"/>
      <c r="G17" s="36"/>
      <c r="H17" s="35"/>
      <c r="I17" s="36"/>
      <c r="J17" s="36"/>
    </row>
    <row r="18" spans="1:10" x14ac:dyDescent="0.2">
      <c r="A18" s="17">
        <v>250</v>
      </c>
      <c r="B18" s="24" t="s">
        <v>10</v>
      </c>
      <c r="C18" s="28"/>
      <c r="D18" s="20">
        <v>46527</v>
      </c>
      <c r="E18" s="21">
        <v>0.5</v>
      </c>
      <c r="F18" s="22">
        <f t="shared" ref="F18:F20" si="2">D18*E18</f>
        <v>23263.5</v>
      </c>
      <c r="G18" s="23">
        <v>1.2</v>
      </c>
      <c r="H18" s="22">
        <f>F18*G18</f>
        <v>27916.2</v>
      </c>
      <c r="I18" s="23"/>
      <c r="J18" s="23"/>
    </row>
    <row r="19" spans="1:10" x14ac:dyDescent="0.2">
      <c r="A19" s="17">
        <v>350</v>
      </c>
      <c r="B19" s="24" t="s">
        <v>11</v>
      </c>
      <c r="C19" s="28"/>
      <c r="D19" s="20">
        <v>123404</v>
      </c>
      <c r="E19" s="21">
        <v>0.4</v>
      </c>
      <c r="F19" s="22">
        <f t="shared" si="2"/>
        <v>49361.600000000006</v>
      </c>
      <c r="G19" s="29">
        <v>1.3</v>
      </c>
      <c r="H19" s="22">
        <f t="shared" si="1"/>
        <v>64170.080000000009</v>
      </c>
      <c r="I19" s="29"/>
      <c r="J19" s="29"/>
    </row>
    <row r="20" spans="1:10" x14ac:dyDescent="0.2">
      <c r="A20" s="17">
        <v>450</v>
      </c>
      <c r="B20" s="24" t="s">
        <v>12</v>
      </c>
      <c r="C20" s="31"/>
      <c r="D20" s="32">
        <v>399941</v>
      </c>
      <c r="E20" s="21">
        <v>0.9</v>
      </c>
      <c r="F20" s="22">
        <f t="shared" si="2"/>
        <v>359946.9</v>
      </c>
      <c r="G20" s="33">
        <v>1.25</v>
      </c>
      <c r="H20" s="22">
        <f t="shared" si="1"/>
        <v>449933.625</v>
      </c>
      <c r="I20" s="33"/>
      <c r="J20" s="33"/>
    </row>
    <row r="21" spans="1:10" x14ac:dyDescent="0.2">
      <c r="A21" s="30"/>
      <c r="B21" s="34"/>
      <c r="C21" s="25"/>
      <c r="D21" s="26"/>
      <c r="E21" s="26"/>
      <c r="F21" s="26"/>
      <c r="G21" s="26"/>
      <c r="H21" s="27"/>
      <c r="I21" s="26"/>
      <c r="J21" s="26"/>
    </row>
    <row r="22" spans="1:10" x14ac:dyDescent="0.2">
      <c r="C22" s="4"/>
      <c r="D22" s="41" t="s">
        <v>28</v>
      </c>
      <c r="E22" s="4"/>
      <c r="F22" s="4"/>
      <c r="G22" s="4"/>
      <c r="H22" s="4"/>
      <c r="I22" s="4"/>
      <c r="J22" s="4"/>
    </row>
    <row r="24" spans="1:10" x14ac:dyDescent="0.2">
      <c r="C24" s="15">
        <f>H20-520923</f>
        <v>-70989.375</v>
      </c>
    </row>
    <row r="25" spans="1:10" x14ac:dyDescent="0.2">
      <c r="C25" s="15"/>
      <c r="E25" s="15"/>
    </row>
    <row r="29" spans="1:10" x14ac:dyDescent="0.2">
      <c r="E29" s="15">
        <f>467900-H20</f>
        <v>17966.375</v>
      </c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zoomScale="130" zoomScaleNormal="130" workbookViewId="0">
      <selection activeCell="B28" sqref="B28"/>
    </sheetView>
  </sheetViews>
  <sheetFormatPr baseColWidth="10" defaultRowHeight="12.75" x14ac:dyDescent="0.2"/>
  <cols>
    <col min="1" max="1" width="6.7109375" customWidth="1"/>
    <col min="2" max="2" width="20.42578125" customWidth="1"/>
    <col min="3" max="3" width="21.85546875" customWidth="1"/>
    <col min="4" max="4" width="8.7109375" customWidth="1"/>
    <col min="5" max="5" width="12.28515625" bestFit="1" customWidth="1"/>
    <col min="6" max="6" width="13.85546875" customWidth="1"/>
    <col min="7" max="7" width="8.7109375" customWidth="1"/>
    <col min="8" max="8" width="11.140625" bestFit="1" customWidth="1"/>
    <col min="9" max="10" width="8.7109375" customWidth="1"/>
  </cols>
  <sheetData>
    <row r="1" spans="1:10" ht="15.75" x14ac:dyDescent="0.25">
      <c r="A1" s="2" t="s">
        <v>0</v>
      </c>
    </row>
    <row r="2" spans="1:10" x14ac:dyDescent="0.2">
      <c r="A2" s="1"/>
    </row>
    <row r="3" spans="1:10" ht="18" x14ac:dyDescent="0.25">
      <c r="A3" s="3" t="s">
        <v>17</v>
      </c>
    </row>
    <row r="5" spans="1:10" x14ac:dyDescent="0.2">
      <c r="A5" s="7" t="s">
        <v>1</v>
      </c>
      <c r="B5" s="5" t="s">
        <v>2</v>
      </c>
      <c r="C5" s="14" t="s">
        <v>13</v>
      </c>
      <c r="D5" s="13" t="s">
        <v>3</v>
      </c>
      <c r="E5" s="13" t="s">
        <v>16</v>
      </c>
      <c r="F5" s="12" t="s">
        <v>26</v>
      </c>
      <c r="G5" s="10" t="s">
        <v>6</v>
      </c>
      <c r="H5" s="39" t="s">
        <v>27</v>
      </c>
      <c r="I5" s="10"/>
      <c r="J5" s="10"/>
    </row>
    <row r="6" spans="1:10" x14ac:dyDescent="0.2">
      <c r="A6" s="8"/>
      <c r="B6" s="6"/>
      <c r="C6" s="6"/>
      <c r="D6" s="9" t="s">
        <v>18</v>
      </c>
      <c r="E6" s="9"/>
      <c r="F6" s="16" t="s">
        <v>19</v>
      </c>
      <c r="G6" s="11" t="s">
        <v>5</v>
      </c>
      <c r="H6" s="16" t="s">
        <v>19</v>
      </c>
      <c r="I6" s="11"/>
      <c r="J6" s="11"/>
    </row>
    <row r="7" spans="1:10" x14ac:dyDescent="0.2">
      <c r="A7" s="37" t="s">
        <v>21</v>
      </c>
      <c r="B7" s="37"/>
      <c r="C7" s="38"/>
      <c r="D7" s="35"/>
      <c r="E7" s="35"/>
      <c r="F7" s="35"/>
      <c r="G7" s="36"/>
      <c r="H7" s="35"/>
      <c r="I7" s="36"/>
      <c r="J7" s="36"/>
    </row>
    <row r="8" spans="1:10" x14ac:dyDescent="0.2">
      <c r="A8" s="17">
        <v>100</v>
      </c>
      <c r="B8" s="18" t="s">
        <v>4</v>
      </c>
      <c r="C8" s="19"/>
      <c r="D8" s="20">
        <v>88340</v>
      </c>
      <c r="E8" s="21">
        <v>0.5</v>
      </c>
      <c r="F8" s="22">
        <f>D8*E8</f>
        <v>44170</v>
      </c>
      <c r="G8" s="23">
        <v>1.4</v>
      </c>
      <c r="H8" s="22">
        <f>F8*G8</f>
        <v>61837.999999999993</v>
      </c>
      <c r="I8" s="23"/>
      <c r="J8" s="23"/>
    </row>
    <row r="9" spans="1:10" x14ac:dyDescent="0.2">
      <c r="A9" s="17">
        <v>230</v>
      </c>
      <c r="B9" s="24" t="s">
        <v>7</v>
      </c>
      <c r="C9" s="19" t="s">
        <v>20</v>
      </c>
      <c r="D9" s="40">
        <v>69140</v>
      </c>
      <c r="E9" s="21">
        <v>1</v>
      </c>
      <c r="F9" s="22">
        <f t="shared" ref="F9:F15" si="0">D9*E9</f>
        <v>69140</v>
      </c>
      <c r="G9" s="29">
        <v>1.3</v>
      </c>
      <c r="H9" s="22">
        <f t="shared" ref="H9:H20" si="1">F9*G9</f>
        <v>89882</v>
      </c>
      <c r="I9" s="29"/>
      <c r="J9" s="29"/>
    </row>
    <row r="10" spans="1:10" x14ac:dyDescent="0.2">
      <c r="A10" s="17">
        <v>231</v>
      </c>
      <c r="B10" s="24" t="s">
        <v>14</v>
      </c>
      <c r="C10" s="28" t="s">
        <v>15</v>
      </c>
      <c r="D10" s="20">
        <v>60000</v>
      </c>
      <c r="E10" s="21">
        <v>1</v>
      </c>
      <c r="F10" s="22">
        <f t="shared" si="0"/>
        <v>60000</v>
      </c>
      <c r="G10" s="23">
        <v>1.2</v>
      </c>
      <c r="H10" s="22">
        <f t="shared" si="1"/>
        <v>72000</v>
      </c>
      <c r="I10" s="23"/>
      <c r="J10" s="23"/>
    </row>
    <row r="11" spans="1:10" x14ac:dyDescent="0.2">
      <c r="A11" s="17">
        <v>330</v>
      </c>
      <c r="B11" s="24" t="s">
        <v>8</v>
      </c>
      <c r="C11" s="28"/>
      <c r="D11" s="20">
        <v>109373</v>
      </c>
      <c r="E11" s="21">
        <v>1</v>
      </c>
      <c r="F11" s="22">
        <f t="shared" si="0"/>
        <v>109373</v>
      </c>
      <c r="G11" s="23">
        <v>1.1499999999999999</v>
      </c>
      <c r="H11" s="22">
        <f t="shared" si="1"/>
        <v>125778.95</v>
      </c>
      <c r="I11" s="23"/>
      <c r="J11" s="23"/>
    </row>
    <row r="12" spans="1:10" x14ac:dyDescent="0.2">
      <c r="A12" s="17">
        <v>331</v>
      </c>
      <c r="B12" s="24" t="s">
        <v>23</v>
      </c>
      <c r="C12" s="28" t="s">
        <v>15</v>
      </c>
      <c r="D12" s="20">
        <v>60000</v>
      </c>
      <c r="E12" s="21">
        <v>0.5</v>
      </c>
      <c r="F12" s="22">
        <f t="shared" si="0"/>
        <v>30000</v>
      </c>
      <c r="G12" s="23">
        <v>1.1499999999999999</v>
      </c>
      <c r="H12" s="22">
        <f t="shared" si="1"/>
        <v>34500</v>
      </c>
      <c r="I12" s="23"/>
      <c r="J12" s="23"/>
    </row>
    <row r="13" spans="1:10" x14ac:dyDescent="0.2">
      <c r="A13" s="17">
        <v>332</v>
      </c>
      <c r="B13" s="24" t="s">
        <v>24</v>
      </c>
      <c r="C13" s="28" t="s">
        <v>15</v>
      </c>
      <c r="D13" s="20">
        <v>15000</v>
      </c>
      <c r="E13" s="21">
        <v>1</v>
      </c>
      <c r="F13" s="22">
        <f t="shared" si="0"/>
        <v>15000</v>
      </c>
      <c r="G13" s="23">
        <v>1.1499999999999999</v>
      </c>
      <c r="H13" s="22">
        <f t="shared" si="1"/>
        <v>17250</v>
      </c>
      <c r="I13" s="23"/>
      <c r="J13" s="23"/>
    </row>
    <row r="14" spans="1:10" x14ac:dyDescent="0.2">
      <c r="A14" s="17">
        <v>333</v>
      </c>
      <c r="B14" s="24" t="s">
        <v>25</v>
      </c>
      <c r="C14" s="28" t="s">
        <v>15</v>
      </c>
      <c r="D14" s="20">
        <v>20000</v>
      </c>
      <c r="E14" s="21">
        <v>1</v>
      </c>
      <c r="F14" s="22">
        <f t="shared" si="0"/>
        <v>20000</v>
      </c>
      <c r="G14" s="23">
        <v>1.1499999999999999</v>
      </c>
      <c r="H14" s="22">
        <f t="shared" si="1"/>
        <v>23000</v>
      </c>
      <c r="I14" s="23"/>
      <c r="J14" s="23"/>
    </row>
    <row r="15" spans="1:10" x14ac:dyDescent="0.2">
      <c r="A15" s="17">
        <v>430</v>
      </c>
      <c r="B15" s="24" t="s">
        <v>9</v>
      </c>
      <c r="C15" s="28"/>
      <c r="D15" s="40">
        <v>109373</v>
      </c>
      <c r="E15" s="21">
        <v>1</v>
      </c>
      <c r="F15" s="22">
        <f t="shared" si="0"/>
        <v>109373</v>
      </c>
      <c r="G15" s="23">
        <v>1.2</v>
      </c>
      <c r="H15" s="22">
        <f t="shared" si="1"/>
        <v>131247.6</v>
      </c>
      <c r="I15" s="23"/>
      <c r="J15" s="23"/>
    </row>
    <row r="16" spans="1:10" x14ac:dyDescent="0.2">
      <c r="A16" s="17"/>
      <c r="B16" s="24"/>
      <c r="C16" s="28"/>
      <c r="D16" s="20"/>
      <c r="E16" s="21"/>
      <c r="F16" s="22"/>
      <c r="G16" s="23"/>
      <c r="H16" s="22"/>
      <c r="I16" s="23"/>
      <c r="J16" s="23"/>
    </row>
    <row r="17" spans="1:10" x14ac:dyDescent="0.2">
      <c r="A17" s="37" t="s">
        <v>22</v>
      </c>
      <c r="B17" s="37"/>
      <c r="C17" s="38"/>
      <c r="D17" s="35"/>
      <c r="E17" s="35"/>
      <c r="F17" s="35"/>
      <c r="G17" s="36"/>
      <c r="H17" s="35"/>
      <c r="I17" s="36"/>
      <c r="J17" s="36"/>
    </row>
    <row r="18" spans="1:10" x14ac:dyDescent="0.2">
      <c r="A18" s="17">
        <v>250</v>
      </c>
      <c r="B18" s="24" t="s">
        <v>10</v>
      </c>
      <c r="C18" s="28"/>
      <c r="D18" s="20">
        <v>46527</v>
      </c>
      <c r="E18" s="21">
        <v>0.5</v>
      </c>
      <c r="F18" s="22">
        <f t="shared" ref="F18:F20" si="2">D18*E18</f>
        <v>23263.5</v>
      </c>
      <c r="G18" s="23">
        <v>1.2</v>
      </c>
      <c r="H18" s="22">
        <f>F18*G18</f>
        <v>27916.2</v>
      </c>
      <c r="I18" s="23"/>
      <c r="J18" s="23"/>
    </row>
    <row r="19" spans="1:10" x14ac:dyDescent="0.2">
      <c r="A19" s="17">
        <v>350</v>
      </c>
      <c r="B19" s="24" t="s">
        <v>11</v>
      </c>
      <c r="C19" s="28"/>
      <c r="D19" s="20">
        <v>123404</v>
      </c>
      <c r="E19" s="21">
        <v>0.4</v>
      </c>
      <c r="F19" s="22">
        <f t="shared" si="2"/>
        <v>49361.600000000006</v>
      </c>
      <c r="G19" s="29">
        <v>1.3</v>
      </c>
      <c r="H19" s="22">
        <f t="shared" si="1"/>
        <v>64170.080000000009</v>
      </c>
      <c r="I19" s="29"/>
      <c r="J19" s="29"/>
    </row>
    <row r="20" spans="1:10" x14ac:dyDescent="0.2">
      <c r="A20" s="17">
        <v>450</v>
      </c>
      <c r="B20" s="24" t="s">
        <v>12</v>
      </c>
      <c r="C20" s="31"/>
      <c r="D20" s="32">
        <v>399941</v>
      </c>
      <c r="E20" s="21">
        <v>0.9</v>
      </c>
      <c r="F20" s="22">
        <f t="shared" si="2"/>
        <v>359946.9</v>
      </c>
      <c r="G20" s="33">
        <v>1.3</v>
      </c>
      <c r="H20" s="22">
        <f t="shared" si="1"/>
        <v>467930.97000000003</v>
      </c>
      <c r="I20" s="33"/>
      <c r="J20" s="33"/>
    </row>
    <row r="21" spans="1:10" x14ac:dyDescent="0.2">
      <c r="A21" s="30"/>
      <c r="B21" s="34"/>
      <c r="C21" s="25"/>
      <c r="D21" s="26"/>
      <c r="E21" s="26"/>
      <c r="F21" s="26"/>
      <c r="G21" s="26"/>
      <c r="H21" s="27"/>
      <c r="I21" s="26"/>
      <c r="J21" s="26"/>
    </row>
    <row r="22" spans="1:10" x14ac:dyDescent="0.2">
      <c r="C22" s="4"/>
      <c r="D22" s="41" t="s">
        <v>28</v>
      </c>
      <c r="E22" s="4"/>
      <c r="F22" s="4"/>
      <c r="G22" s="4"/>
      <c r="H22" s="4"/>
      <c r="I22" s="4"/>
      <c r="J22" s="4"/>
    </row>
    <row r="24" spans="1:10" x14ac:dyDescent="0.2">
      <c r="C24" s="15">
        <f>H20-520923</f>
        <v>-52992.02999999997</v>
      </c>
    </row>
    <row r="25" spans="1:10" x14ac:dyDescent="0.2">
      <c r="C25" s="15"/>
      <c r="E25" s="15"/>
    </row>
  </sheetData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04-2023</vt:lpstr>
      <vt:lpstr>12-2022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Falzone Lorenzo</cp:lastModifiedBy>
  <cp:lastPrinted>2020-05-15T15:50:35Z</cp:lastPrinted>
  <dcterms:created xsi:type="dcterms:W3CDTF">2020-05-15T13:53:54Z</dcterms:created>
  <dcterms:modified xsi:type="dcterms:W3CDTF">2023-05-11T11:10:06Z</dcterms:modified>
</cp:coreProperties>
</file>