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NTMUTTENZ\p\701323\02_VKJS\INGE-Aufteilung\Phase 51 - 2020\"/>
    </mc:Choice>
  </mc:AlternateContent>
  <xr:revisionPtr revIDLastSave="0" documentId="13_ncr:1_{444FA55B-55DF-4BB6-A3A4-88694AD8A04F}" xr6:coauthVersionLast="44" xr6:coauthVersionMax="44" xr10:uidLastSave="{00000000-0000-0000-0000-000000000000}"/>
  <bookViews>
    <workbookView xWindow="0" yWindow="1155" windowWidth="21600" windowHeight="12795" xr2:uid="{00000000-000D-0000-FFFF-FFFF00000000}"/>
  </bookViews>
  <sheets>
    <sheet name="Abschätzung Phase 51" sheetId="1" r:id="rId1"/>
  </sheets>
  <definedNames>
    <definedName name="_xlnm._FilterDatabase" localSheetId="0" hidden="1">'Abschätzung Phase 51'!$A$10:$G$19</definedName>
    <definedName name="_xlnm.Print_Titles" localSheetId="0">'Abschätzung Phase 51'!$10:$10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6" i="1"/>
  <c r="M61" i="1" l="1"/>
  <c r="M25" i="1"/>
  <c r="M24" i="1"/>
  <c r="M55" i="1" l="1"/>
  <c r="K136" i="1" l="1"/>
  <c r="J136" i="1"/>
  <c r="I136" i="1"/>
  <c r="I122" i="1"/>
  <c r="J12" i="1" l="1"/>
  <c r="K166" i="1"/>
  <c r="J166" i="1"/>
  <c r="I166" i="1"/>
  <c r="K150" i="1"/>
  <c r="J150" i="1"/>
  <c r="I150" i="1"/>
  <c r="K122" i="1"/>
  <c r="J122" i="1"/>
  <c r="K100" i="1"/>
  <c r="J100" i="1"/>
  <c r="I100" i="1"/>
  <c r="K78" i="1"/>
  <c r="J78" i="1"/>
  <c r="I78" i="1"/>
  <c r="K45" i="1"/>
  <c r="J45" i="1"/>
  <c r="I45" i="1"/>
  <c r="K29" i="1"/>
  <c r="J29" i="1"/>
  <c r="I29" i="1"/>
  <c r="K12" i="1" l="1"/>
  <c r="K181" i="1" s="1"/>
  <c r="K184" i="1" s="1"/>
  <c r="I12" i="1"/>
  <c r="I181" i="1" s="1"/>
  <c r="J181" i="1"/>
  <c r="J184" i="1" s="1"/>
  <c r="I182" i="1" l="1"/>
  <c r="I184" i="1"/>
  <c r="I185" i="1" s="1"/>
  <c r="I186" i="1" l="1"/>
</calcChain>
</file>

<file path=xl/sharedStrings.xml><?xml version="1.0" encoding="utf-8"?>
<sst xmlns="http://schemas.openxmlformats.org/spreadsheetml/2006/main" count="804" uniqueCount="337">
  <si>
    <t>Planverzeichnis</t>
  </si>
  <si>
    <t>Bezeichnung</t>
  </si>
  <si>
    <t>Massstab</t>
  </si>
  <si>
    <t>Projektbezeichung:</t>
  </si>
  <si>
    <t>Projektkurzbezeichnung:</t>
  </si>
  <si>
    <t>Projektphase:</t>
  </si>
  <si>
    <t>N02, Erhaltungsprojekt Sissach - Eptingen</t>
  </si>
  <si>
    <t>EP SiEp</t>
  </si>
  <si>
    <t>Ausschreibung</t>
  </si>
  <si>
    <t>070017</t>
  </si>
  <si>
    <t>Projektnummer:</t>
  </si>
  <si>
    <t>20'000 TP 2 - Trasse / Umwelt (Heft 2)</t>
  </si>
  <si>
    <t>20'000 Übergeordnetes</t>
  </si>
  <si>
    <t>21'000 Gesamtprojekt</t>
  </si>
  <si>
    <t>22'000 Strassenbau</t>
  </si>
  <si>
    <t>24'000 BSA-Tiefbau</t>
  </si>
  <si>
    <t>25'000 Fahrzeugrückhaltesysteme</t>
  </si>
  <si>
    <t>26'000 Zäune und Tore</t>
  </si>
  <si>
    <t>27'000 Signalisation und Markierung</t>
  </si>
  <si>
    <t>28'000 Verkehrsführung</t>
  </si>
  <si>
    <t>23'000 Entwässerung, Ölrückhaltebecken, Grundwasserschutzmauern</t>
  </si>
  <si>
    <t>30'000 TP 3 - Kunstbauten (Heft 3)</t>
  </si>
  <si>
    <t>38'000 Lärmschutz</t>
  </si>
  <si>
    <t>Übersichtsplan</t>
  </si>
  <si>
    <t>1:25'000</t>
  </si>
  <si>
    <t>Genehmigungsplan / Inventarobjektplan</t>
  </si>
  <si>
    <t>1:5'000</t>
  </si>
  <si>
    <t>Synoptischer Plan T/U</t>
  </si>
  <si>
    <t>-</t>
  </si>
  <si>
    <t>1:2'500</t>
  </si>
  <si>
    <t>21'100 Bauinstallationsflächen, Baustellenzufahrten, Landbedarf</t>
  </si>
  <si>
    <t>22'100 Situationen</t>
  </si>
  <si>
    <t>Situation km 23.000 - 24.500</t>
  </si>
  <si>
    <t>1:1'000</t>
  </si>
  <si>
    <t>Situation km 24.500 - 26.000</t>
  </si>
  <si>
    <t>Situation km 26.000 - 27.400</t>
  </si>
  <si>
    <t>Situation km 27.400 - 28.800</t>
  </si>
  <si>
    <t>Situation km 28.800 - 30.200</t>
  </si>
  <si>
    <t>Situation km 30.200 - 31.700</t>
  </si>
  <si>
    <t>Situation km 31.700 - 32.900</t>
  </si>
  <si>
    <t>Situation km 32.900 - 34.000</t>
  </si>
  <si>
    <t>1:50</t>
  </si>
  <si>
    <t>Normalprofile km 27.100, km 29.775</t>
  </si>
  <si>
    <t>Querprofile km 23.690 - 32.700</t>
  </si>
  <si>
    <t>1:100</t>
  </si>
  <si>
    <t>1:300</t>
  </si>
  <si>
    <t>Detailplan neue Mittelstreifenüberfahrt Sperrmatt Zunzgen (Plan 1)</t>
  </si>
  <si>
    <t>Detailplan neue Mittelstreifenüberfahrt Sperrmatt Zunzgen (Plan 2)</t>
  </si>
  <si>
    <t>Detailplan neue Mittelstreifenüberfahrt Sperrmatt Zunzgen (Plan 3)</t>
  </si>
  <si>
    <t>Div.</t>
  </si>
  <si>
    <t>Temp. Nothaltebucht Zunzgen FBLU, km 26.300</t>
  </si>
  <si>
    <t>Temp. Nothaltebucht Diegten FBLU, km 29.300</t>
  </si>
  <si>
    <t>Temp. Nothaltebucht Diegten FBBS, km 29.850</t>
  </si>
  <si>
    <t>Schemaplan Hocheinbau Belag UNF Rampe 100+300 AS Sissach</t>
  </si>
  <si>
    <t>1:500/5</t>
  </si>
  <si>
    <t>Schemaplan Hocheinbau Belag Brücken Lindenacker Sissach</t>
  </si>
  <si>
    <t>Schemaplan Hocheinbau Belag Brücken Zunzgen</t>
  </si>
  <si>
    <t>Schemaplan Hocheinbau Belag Unterführung AS Diegten</t>
  </si>
  <si>
    <t>Befestigter Mittelstreifen bei UEF Hohli Gass Diegten</t>
  </si>
  <si>
    <t>Entwässerungssystem Ist-Zustand (Schema)</t>
  </si>
  <si>
    <t>1:10'000</t>
  </si>
  <si>
    <t>Datum</t>
  </si>
  <si>
    <t>23'100 Situationen</t>
  </si>
  <si>
    <t>Situation Entwässerung km 23.000 - 24.500</t>
  </si>
  <si>
    <t>Bauinstallationsflächen, Baustellenzufahrten und Landbedarf km 23.000 - 25.600</t>
  </si>
  <si>
    <t>Bauinstallationsflächen, Baustellenzufahrten und Landbedarf km 25.600 - 28.200</t>
  </si>
  <si>
    <t>Bauinstallationsflächen, Baustellenzufahrten und Landbedarf km 28.200 - 31.200</t>
  </si>
  <si>
    <t>Bauinstallationsflächen, Baustellenzufahrten und Landbedarf km 31.200 - 34.000</t>
  </si>
  <si>
    <t>Situation Entwässerung km 24.500 - 26.000</t>
  </si>
  <si>
    <t>Situation Entwässerung km 26.000 - 27.400</t>
  </si>
  <si>
    <t>Situation Entwässerung km 27.400 - 28.800</t>
  </si>
  <si>
    <t>Situation Entwässerung km 28.800 - 30.200</t>
  </si>
  <si>
    <t>Situation Entwässerung km 30.200 - 31.700</t>
  </si>
  <si>
    <t>Situation Entwässerung km 31.700 - 32.900</t>
  </si>
  <si>
    <t>Situation Entwässerung km 32.900 - 34.000</t>
  </si>
  <si>
    <t>23'400 Detailpläne</t>
  </si>
  <si>
    <t>ÖRB Speermattweg Zunzgen FBBS (8.301)</t>
  </si>
  <si>
    <t>ÖRB Bleimatt Zunzgen FBBS (8.302)</t>
  </si>
  <si>
    <t>ÖRB RP Mühlematt West Tenniken (8.303)</t>
  </si>
  <si>
    <t>ÖRB Rainmattgasse Diegten FBBS (8.304)</t>
  </si>
  <si>
    <t>ÖRB AS Diegten FBBS (8.305)</t>
  </si>
  <si>
    <t>ÖRB AS Diegten FBBS (8.306)</t>
  </si>
  <si>
    <t>Detailplan Schachtabdeckungen</t>
  </si>
  <si>
    <t>24'100 Situationen</t>
  </si>
  <si>
    <t>Situation BSA-Tiefbau km 23.000 - 24.500</t>
  </si>
  <si>
    <t>Situation BSA-Tiefbau km 24.500 - 26.000</t>
  </si>
  <si>
    <t>Situation BSA-Tiefbau km 26.000 - 27.400</t>
  </si>
  <si>
    <t>Situation BSA-Tiefbau km 27.400 - 28.800</t>
  </si>
  <si>
    <t>Situation BSA-Tiefbau km 28.800 - 30.200</t>
  </si>
  <si>
    <t>Situation BSA-Tiefbau km 30.200 - 31.700</t>
  </si>
  <si>
    <t>Situation BSA-Tiefbau km 31.700 - 32.900</t>
  </si>
  <si>
    <t>Situation BSA-Tiefbau km 32.900 - 34.000</t>
  </si>
  <si>
    <t>24'400 Detailpläne</t>
  </si>
  <si>
    <t>Detailplan Verlegung BSA Rohre</t>
  </si>
  <si>
    <t>Wegweiser Ausfahrt 12 Diegten / Eptingen FBLU</t>
  </si>
  <si>
    <t>Temporäre Sicherung Kabelschachtabdeckung</t>
  </si>
  <si>
    <t>25'100 Situationen</t>
  </si>
  <si>
    <t>Situation FZRS km 23.000 - 24.500</t>
  </si>
  <si>
    <t>Situation FZRS km 24.500 - 26.000</t>
  </si>
  <si>
    <t>Situation FZRS km 26.000 - 27.400</t>
  </si>
  <si>
    <t>Situation FZRS km 27.400 - 28.800</t>
  </si>
  <si>
    <t>Situation FZRS km 28.800 - 30.200</t>
  </si>
  <si>
    <t>Situation FZRS km 30.200 - 31.700</t>
  </si>
  <si>
    <t>Situation FZRS km 31.700 - 32.900</t>
  </si>
  <si>
    <t>Situation FZRS km 32.900 - 34.000</t>
  </si>
  <si>
    <t>25'400 Detailpläne</t>
  </si>
  <si>
    <t>MSÜ Ebenrain Süd, neue Leitpfosten</t>
  </si>
  <si>
    <t>26'100 Situationen</t>
  </si>
  <si>
    <t>Situation Zäune km 23.000 - 24.500</t>
  </si>
  <si>
    <t>Situation Zäune km 24.500 - 26.000</t>
  </si>
  <si>
    <t>Situation Zäune km 26.000 - 27.400</t>
  </si>
  <si>
    <t>Situation Zäune km 27.400 - 28.800</t>
  </si>
  <si>
    <t>Situation Zäune km 28.800 - 30.200</t>
  </si>
  <si>
    <t>Situation Zäune km 30.200 - 31.700</t>
  </si>
  <si>
    <t>Situation Zäune km 31.700 - 32.900</t>
  </si>
  <si>
    <t>Situation Zäune km 32.900 - 34.000</t>
  </si>
  <si>
    <t>Situation Markierung km 23.000 - 24.500</t>
  </si>
  <si>
    <t>Situation Markierung km 24.500 - 26.000</t>
  </si>
  <si>
    <t>Situation Markierung km 26.000 - 27.400</t>
  </si>
  <si>
    <t>Situation Markierung km 27.400 - 28.800</t>
  </si>
  <si>
    <t>Situation Markierung km 28.800 - 30.200</t>
  </si>
  <si>
    <t>Situation Markierung km 30.200 - 31.700</t>
  </si>
  <si>
    <t>Situation Markierung km 31.700 - 32.900</t>
  </si>
  <si>
    <t>Situation Markierung km 32.900 - 34.000</t>
  </si>
  <si>
    <t>27'100 Situationen Markierung</t>
  </si>
  <si>
    <t>27'200 Situationen Signalisation</t>
  </si>
  <si>
    <t>Index</t>
  </si>
  <si>
    <t>Nr.</t>
  </si>
  <si>
    <t>AeBo</t>
  </si>
  <si>
    <t>JSMu</t>
  </si>
  <si>
    <t>Rapp</t>
  </si>
  <si>
    <t>RK&amp;P</t>
  </si>
  <si>
    <t>Büro</t>
  </si>
  <si>
    <t>Übersicht Ausschreibungszuteilung</t>
  </si>
  <si>
    <t>21001-Übersichtsplan</t>
  </si>
  <si>
    <t>Plan-Nr. (ASTRA)</t>
  </si>
  <si>
    <t>21002-Genehmigungsplan</t>
  </si>
  <si>
    <t>21003-Synoptisch T/U</t>
  </si>
  <si>
    <t>21011-Ausschreibungszuteilung</t>
  </si>
  <si>
    <t>21101-Installation 1</t>
  </si>
  <si>
    <t>21102-Installation 2</t>
  </si>
  <si>
    <t>21103-Installation 3</t>
  </si>
  <si>
    <t>21104-Installation 4</t>
  </si>
  <si>
    <t>22101-Sit StrBau 1</t>
  </si>
  <si>
    <t>22102-Sit StrBau 2</t>
  </si>
  <si>
    <t>22103-Sit StrBau 3</t>
  </si>
  <si>
    <t>22104-Sit StrBau 4</t>
  </si>
  <si>
    <t>22105-Sit StrBau 5</t>
  </si>
  <si>
    <t>22106-Sit StrBau 6</t>
  </si>
  <si>
    <t>22107-Sit StrBau 7</t>
  </si>
  <si>
    <t>22108-Sit StrBau 8</t>
  </si>
  <si>
    <t>23001-Entwässerungssystem</t>
  </si>
  <si>
    <t>23101-Sit Entwässerung 1</t>
  </si>
  <si>
    <t>23102-Sit Entwässerung 2</t>
  </si>
  <si>
    <t>23103-Sit Entwässerung 3</t>
  </si>
  <si>
    <t>23104-Sit Entwässerung 4</t>
  </si>
  <si>
    <t>23105-Sit Entwässerung 5</t>
  </si>
  <si>
    <t>23106-Sit Entwässerung 6</t>
  </si>
  <si>
    <t>23107-Sit Entwässerung 7</t>
  </si>
  <si>
    <t>23108-Sit Entwässerung 8</t>
  </si>
  <si>
    <t>23401-ÖRB 8.301</t>
  </si>
  <si>
    <t>23402-ÖRB 8.302</t>
  </si>
  <si>
    <t>23403-ÖRB 8.303</t>
  </si>
  <si>
    <t>23404-ÖRB 8.304</t>
  </si>
  <si>
    <t>23405-ÖRB 8.305</t>
  </si>
  <si>
    <t>23406-ÖRB 8.306</t>
  </si>
  <si>
    <t>23421-Schachtabdeckung</t>
  </si>
  <si>
    <t>24101-Sit BSA-Tiefbau 1</t>
  </si>
  <si>
    <t>24102-Sit BSA-Tiefbau 2</t>
  </si>
  <si>
    <t>24103-Sit BSA-Tiefbau 3</t>
  </si>
  <si>
    <t>24104-Sit BSA-Tiefbau 4</t>
  </si>
  <si>
    <t>24105-Sit BSA-Tiefbau 5</t>
  </si>
  <si>
    <t>24106-Sit BSA-Tiefbau 6</t>
  </si>
  <si>
    <t>24107-Sit BSA-Tiefbau 7</t>
  </si>
  <si>
    <t>24108-Sit BSA-Tiefbau 8</t>
  </si>
  <si>
    <t>24441-Wegweiser Ausfahrt 12</t>
  </si>
  <si>
    <t>24461-Verlegung BSA Rohre</t>
  </si>
  <si>
    <t>24481-Sicherung Abdeckung</t>
  </si>
  <si>
    <t>25101-Sit FZRS 1</t>
  </si>
  <si>
    <t>25102-Sit FZRS 2</t>
  </si>
  <si>
    <t>25103-Sit FZRS 3</t>
  </si>
  <si>
    <t>25104-Sit FZRS 4</t>
  </si>
  <si>
    <t>25105-Sit FZRS 5</t>
  </si>
  <si>
    <t>25106-Sit FZRS 6</t>
  </si>
  <si>
    <t>25107-Sit FZRS 7</t>
  </si>
  <si>
    <t>25108-Sit FZRS 8</t>
  </si>
  <si>
    <t>25401-MSÜ Ebenrain Süd</t>
  </si>
  <si>
    <t>26101-Sit Zäune 1</t>
  </si>
  <si>
    <t>26102-Sit Zäune 2</t>
  </si>
  <si>
    <t>26103-Sit Zäune 3</t>
  </si>
  <si>
    <t>26104-Sit Zäune 4</t>
  </si>
  <si>
    <t>26105-Sit Zäune 5</t>
  </si>
  <si>
    <t>26106-Sit Zäune 6</t>
  </si>
  <si>
    <t>26107-Sit Zäune 7</t>
  </si>
  <si>
    <t>26108-Sit Zäune 8</t>
  </si>
  <si>
    <t>27101-Sit Markierung 1</t>
  </si>
  <si>
    <t>27102-Sit Markierung 2</t>
  </si>
  <si>
    <t>27103-Sit Markierung 3</t>
  </si>
  <si>
    <t>27104-Sit Markierung 4</t>
  </si>
  <si>
    <t>27105-Sit Markierung 5</t>
  </si>
  <si>
    <t>27106-Sit Markierung 6</t>
  </si>
  <si>
    <t>27107-Sit Markierung 7</t>
  </si>
  <si>
    <t>27108-Sit Markierung 8</t>
  </si>
  <si>
    <t>bis 20'299 (AeBo)</t>
  </si>
  <si>
    <t>bis 20'499 (PNP)</t>
  </si>
  <si>
    <t>bis 20'699 (JSMu)</t>
  </si>
  <si>
    <t>bis 20'899 (JSBa)</t>
  </si>
  <si>
    <t>22'400 Normalprofile</t>
  </si>
  <si>
    <t>22'500 Querprofile</t>
  </si>
  <si>
    <t>22'600 Detailpläne</t>
  </si>
  <si>
    <t>22401-NP 1</t>
  </si>
  <si>
    <t>22501-QP 1</t>
  </si>
  <si>
    <t>22601-MSÜ Sperrmatt 1</t>
  </si>
  <si>
    <t>22602-MSÜ Sperrmatt 2</t>
  </si>
  <si>
    <t>22603-MSÜ Sperrmatt 3</t>
  </si>
  <si>
    <t>22621-Bucht km 26.3</t>
  </si>
  <si>
    <t>22622-Bucht km 29.3</t>
  </si>
  <si>
    <t>22623-Bucht km 29.85</t>
  </si>
  <si>
    <t>22641-Hocheinbau 1</t>
  </si>
  <si>
    <t>22642 Hocheinbau 2</t>
  </si>
  <si>
    <t>22643-Hocheinbau 3</t>
  </si>
  <si>
    <t>22644-Hocheinbau 4</t>
  </si>
  <si>
    <t>22661-befestigter MS</t>
  </si>
  <si>
    <t>23'000 Übergeordnetes</t>
  </si>
  <si>
    <t>21'000 Übergeordnetes</t>
  </si>
  <si>
    <t>Neues Signalportal, Südportal Tunnel Ebenrain FBBS km 24.572</t>
  </si>
  <si>
    <t>1:200</t>
  </si>
  <si>
    <t>24421-Sit Portal km 24.572</t>
  </si>
  <si>
    <t>24421-Detail Portal km 24.572</t>
  </si>
  <si>
    <t>Beweissicherung km 23.000 - 25.600</t>
  </si>
  <si>
    <t>21201-Beweissicherung 1</t>
  </si>
  <si>
    <t>21202-Beweissicherung 2</t>
  </si>
  <si>
    <t>21203-Beweissicherung 3</t>
  </si>
  <si>
    <t>21204-Beweissicherung 4</t>
  </si>
  <si>
    <t>Beweissicherung km 25.600 - 28.200</t>
  </si>
  <si>
    <t>Beweissicherung km 28.200 - 31.200</t>
  </si>
  <si>
    <t>Beweissicherung km 31.200 - 34.000</t>
  </si>
  <si>
    <r>
      <t xml:space="preserve">21'200 Beweissicherung </t>
    </r>
    <r>
      <rPr>
        <b/>
        <sz val="8"/>
        <color rgb="FFFF0000"/>
        <rFont val="Arial"/>
        <family val="2"/>
      </rPr>
      <t>(nicht Bestandteil der Submissionsunterlagen)</t>
    </r>
  </si>
  <si>
    <t>22681-MSÜ Sonnenberg</t>
  </si>
  <si>
    <t>22682-MSÜ Rastplatz Mühlematt</t>
  </si>
  <si>
    <t>Situ. MSÜ Oberburg Süd km 32.660-32.760</t>
  </si>
  <si>
    <t>Situ. MSÜ Rastplatz Mühlematt                         km 28.250-28.335</t>
  </si>
  <si>
    <t>Situ. MSÜ Sonnenberg km 22.800-22.880</t>
  </si>
  <si>
    <t>22683-MSÜ Oberburg Süd</t>
  </si>
  <si>
    <t>Normalien Randabschlüsse</t>
  </si>
  <si>
    <t>22701-Normalien Rand</t>
  </si>
  <si>
    <t>Übersicht Signalisations- und Betriebsmittel  km 23.340 - 25.700</t>
  </si>
  <si>
    <t>2017 06 23 Pla Sign Sissach-Zunzgen</t>
  </si>
  <si>
    <t>Übersicht Signalisations- und Betriebsmittel km 25.700 - 28.700</t>
  </si>
  <si>
    <t>2017 06 21 Pla Sign Zunzgen-Tenniken</t>
  </si>
  <si>
    <t>Übersicht Signalisations- und Betriebsmittel km 28.700 - 30.600</t>
  </si>
  <si>
    <t>2017 06 21 Pla Sign Tenniken-Diegten</t>
  </si>
  <si>
    <t>Übersicht Signalisations- und Betriebsmittel km 30.600 - 34.000</t>
  </si>
  <si>
    <t>2017 06 21 Pla Sign Diegten-Eptingen</t>
  </si>
  <si>
    <t>Übersicht Signalisations- und Betriebsmittel km 22.000 - 23.340</t>
  </si>
  <si>
    <t>2017 06 23 Pla Sign Sonnenberg</t>
  </si>
  <si>
    <t>28001-VKF2019</t>
  </si>
  <si>
    <t>Verkehrsführung 2019 (Schema)</t>
  </si>
  <si>
    <t>Verkehrsführung 2020 (Schema)</t>
  </si>
  <si>
    <t>28002-VKF2020</t>
  </si>
  <si>
    <t>Verkehrsführung 2021 (Schema)</t>
  </si>
  <si>
    <t>28003-VKF2021</t>
  </si>
  <si>
    <t>Verkehrsführung 2022 (Schema)</t>
  </si>
  <si>
    <t>28004-VKF2022</t>
  </si>
  <si>
    <t>Verkehrsführung Querprofile 1-5 (Abschnitt 1)</t>
  </si>
  <si>
    <t>28005-VKFQP1-5</t>
  </si>
  <si>
    <t>Verkehrsführung Querprofile 6-10 (Abschnitt 2)</t>
  </si>
  <si>
    <t>28006-VKFQP6-10</t>
  </si>
  <si>
    <t>Verkehrsführung Wochenendsperrung AS Sissach (Situation)</t>
  </si>
  <si>
    <t>1:2'000</t>
  </si>
  <si>
    <t>28007-VKFASSissach</t>
  </si>
  <si>
    <t>Verkehrsführung Wochenendsperrung AS Diegten (Situation)</t>
  </si>
  <si>
    <t>28008-VKFASDiegten</t>
  </si>
  <si>
    <t>Neues Signalportal, Nordportal Tunnel Ebenrain FBLU km 23.932</t>
  </si>
  <si>
    <t>24401-Detail Portal km 23.932</t>
  </si>
  <si>
    <t>24402-Sit Portal km 23.932</t>
  </si>
  <si>
    <t>Leistungsschätzung [h]</t>
  </si>
  <si>
    <t>Ingenieur</t>
  </si>
  <si>
    <t>Admin.</t>
  </si>
  <si>
    <t>Zeichner</t>
  </si>
  <si>
    <t>Ch. Fuchs</t>
  </si>
  <si>
    <t>Bemerkungen</t>
  </si>
  <si>
    <t>Plan aktualisieren und ergänzen</t>
  </si>
  <si>
    <t>nicht erforderlich</t>
  </si>
  <si>
    <t>Plan ist wieder durch Rapp Infra anzupassen</t>
  </si>
  <si>
    <t>Plan ist laufend anzupassen</t>
  </si>
  <si>
    <t>Umweltnotiz</t>
  </si>
  <si>
    <t>Überwachungskonzept Gewässer</t>
  </si>
  <si>
    <t>Abfall und Materialbewirtschaftungskonzept</t>
  </si>
  <si>
    <t>Σ Stunden</t>
  </si>
  <si>
    <t>Σ CHF</t>
  </si>
  <si>
    <t>ZMT</t>
  </si>
  <si>
    <t>Aus KV die Basis für die Bauleitung schaffen</t>
  </si>
  <si>
    <t>Aufarbeitung aus Phase DP und Erkenntnissen aus UN-Submission</t>
  </si>
  <si>
    <t>….</t>
  </si>
  <si>
    <t>Diverse Schachtpläne, ca. 20 Stk</t>
  </si>
  <si>
    <t>26'400 Detailpläne</t>
  </si>
  <si>
    <t>Zaundetail</t>
  </si>
  <si>
    <t>Absteckungspunkte für Trasse, Schächte, Buchten, Signalfundamente, Markierung</t>
  </si>
  <si>
    <t>Diverse Übergänge und Enden von FZRS, ca. 20 Stk</t>
  </si>
  <si>
    <t>Div. weiter Signalpläne/Fundamente: ca. 10 Pläne</t>
  </si>
  <si>
    <t>Detailplan Teilersatz Leitung (140m)</t>
  </si>
  <si>
    <t>MSÜ Ebenrain Nord, Lage Fundamente mobile MÜLS</t>
  </si>
  <si>
    <t>MSÜ Ebenrain Süd, Lage Fundamente mobile MÜLS</t>
  </si>
  <si>
    <t>Verkehrsführung AS Sissach und Brücke Lindenacker 2021</t>
  </si>
  <si>
    <t>Verkehrsführung AS Sissach und Brücke Lindenacker 2022</t>
  </si>
  <si>
    <t>1:100/500</t>
  </si>
  <si>
    <t>Ergänzen und aktualisieren UN aus MP/DP</t>
  </si>
  <si>
    <t>Ergänzen und aktualisieren Dok. aus MP/DP</t>
  </si>
  <si>
    <t>Aktualisierung der div. Pläne als Folge des DGM</t>
  </si>
  <si>
    <t>Ev. zusätzlicher NP-Plan</t>
  </si>
  <si>
    <t>10'000m ==&gt; alle 50m ein QP ==&gt; Pro Qp 30 Minute</t>
  </si>
  <si>
    <t>Vertiefte Detailierung des best. Planes</t>
  </si>
  <si>
    <t>Es gibt 34 einzelne FZRS - Massnahmen als Plan zu erstellen</t>
  </si>
  <si>
    <t xml:space="preserve">Diverse Podest bei Fluchtweg </t>
  </si>
  <si>
    <t>Weitere Detaillierung, ev. zusätzlicher Plan</t>
  </si>
  <si>
    <t>Nur nachführen</t>
  </si>
  <si>
    <t>Plan bleibt, nur nachführen keine weiter Detaillierung angedacht</t>
  </si>
  <si>
    <t>Für die neue Leitung/ ersatzeinen Situ. Inkl. Details</t>
  </si>
  <si>
    <t>Annahme für erforderliche Detailpläne</t>
  </si>
  <si>
    <t>Weitere Detaillierung, ev. zusätzlicher Plan (Schalung, Armierung)</t>
  </si>
  <si>
    <t>Weitere Detaillierung, ev. zusätzlicher Plan (Detailierung)</t>
  </si>
  <si>
    <t>Plan bleibt, muss mit DGM abgeglichen werden</t>
  </si>
  <si>
    <t>Plan aktualisieren und ergänzen, Info UN</t>
  </si>
  <si>
    <t>Plan aktualisieren und ergänzen, nicht neu erstellen, Bereinigung Geometrie ==&gt; DGM.</t>
  </si>
  <si>
    <t>Annahme für erforderliche Details</t>
  </si>
  <si>
    <t>Anpassung gem. DGM</t>
  </si>
  <si>
    <t>Verdichtung Querprofile km 23.690 - 32.700, Aufgrund der neuen Vermessung möglich, ca. alle 50m</t>
  </si>
  <si>
    <t xml:space="preserve">Teilnahme an Projektsitzung und Protokoll </t>
  </si>
  <si>
    <t xml:space="preserve">Okt. 2020 - Ende 2022 ==&gt; ca. 30 Sitzungen (3h + 5h), eine Person </t>
  </si>
  <si>
    <t>Teilnahme an interen und ext. Arbeitssitzungen</t>
  </si>
  <si>
    <t xml:space="preserve">Okt. 2020 - Ende 2022 ==&gt; ca. 30 Sitzungen (3h), eine Person </t>
  </si>
  <si>
    <t>Aufarbeitung der Geometrie gem. Befahrung, Zurverfügungstellen der Daten</t>
  </si>
  <si>
    <t>Leistungsabschätzung Phase 51 (Trassee ==&gt; Teil JS)</t>
  </si>
  <si>
    <t>sollte etwa bei 82 - 84 CHF/h sein</t>
  </si>
  <si>
    <t>10'000m ==&gt; alle 20m ein Schnitt ==&gt; pro Schnitt ca. 10Punkte ==&gt; Pro Punkt 2 Minute</t>
  </si>
  <si>
    <t>Diverse Projektbearbeitungen, derzeit noch nicht bekannt.  ==&gt; 15% der Stunden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</si>
</sst>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21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9"/>
      <name val="Arial"/>
      <family val="2"/>
    </font>
    <font>
      <b/>
      <sz val="8"/>
      <color theme="1"/>
      <name val="Arial"/>
      <family val="2"/>
    </font>
    <font>
      <b/>
      <u/>
      <sz val="11"/>
      <name val="Arial"/>
      <family val="2"/>
    </font>
    <font>
      <b/>
      <sz val="11"/>
      <name val="Arial"/>
      <family val="2"/>
    </font>
    <font>
      <b/>
      <i/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1" fillId="0" borderId="0"/>
    <xf numFmtId="0" fontId="2" fillId="0" borderId="0"/>
    <xf numFmtId="43" fontId="14" fillId="0" borderId="0" applyFont="0" applyFill="0" applyBorder="0" applyAlignment="0" applyProtection="0"/>
  </cellStyleXfs>
  <cellXfs count="11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3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6" fillId="0" borderId="0" xfId="0" applyFont="1" applyFill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3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3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3" fontId="7" fillId="0" borderId="1" xfId="0" applyNumberFormat="1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3" fontId="7" fillId="0" borderId="2" xfId="0" applyNumberFormat="1" applyFont="1" applyBorder="1" applyAlignment="1">
      <alignment horizontal="left" vertical="center" wrapText="1"/>
    </xf>
    <xf numFmtId="3" fontId="7" fillId="0" borderId="3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Border="1" applyAlignment="1">
      <alignment vertical="center"/>
    </xf>
    <xf numFmtId="3" fontId="7" fillId="7" borderId="1" xfId="0" applyNumberFormat="1" applyFont="1" applyFill="1" applyBorder="1" applyAlignment="1">
      <alignment horizontal="left" vertical="center" wrapText="1"/>
    </xf>
    <xf numFmtId="3" fontId="7" fillId="7" borderId="1" xfId="0" applyNumberFormat="1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 wrapText="1"/>
    </xf>
    <xf numFmtId="14" fontId="7" fillId="7" borderId="1" xfId="0" applyNumberFormat="1" applyFont="1" applyFill="1" applyBorder="1" applyAlignment="1">
      <alignment horizontal="center" vertical="center" wrapText="1"/>
    </xf>
    <xf numFmtId="49" fontId="7" fillId="7" borderId="1" xfId="0" applyNumberFormat="1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7" fillId="4" borderId="5" xfId="0" applyFont="1" applyFill="1" applyBorder="1"/>
    <xf numFmtId="49" fontId="7" fillId="0" borderId="1" xfId="0" applyNumberFormat="1" applyFont="1" applyBorder="1" applyAlignment="1">
      <alignment horizontal="left" vertical="center"/>
    </xf>
    <xf numFmtId="0" fontId="7" fillId="4" borderId="6" xfId="0" applyFont="1" applyFill="1" applyBorder="1"/>
    <xf numFmtId="0" fontId="7" fillId="0" borderId="1" xfId="0" applyFont="1" applyBorder="1"/>
    <xf numFmtId="49" fontId="7" fillId="0" borderId="5" xfId="0" quotePrefix="1" applyNumberFormat="1" applyFont="1" applyBorder="1" applyAlignment="1">
      <alignment vertical="center" wrapText="1"/>
    </xf>
    <xf numFmtId="0" fontId="7" fillId="4" borderId="1" xfId="0" applyFont="1" applyFill="1" applyBorder="1"/>
    <xf numFmtId="0" fontId="7" fillId="4" borderId="2" xfId="0" applyFont="1" applyFill="1" applyBorder="1"/>
    <xf numFmtId="0" fontId="7" fillId="4" borderId="7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164" fontId="17" fillId="6" borderId="1" xfId="4" applyNumberFormat="1" applyFont="1" applyFill="1" applyBorder="1"/>
    <xf numFmtId="164" fontId="7" fillId="0" borderId="0" xfId="0" applyNumberFormat="1" applyFont="1" applyAlignment="1">
      <alignment vertical="center"/>
    </xf>
    <xf numFmtId="0" fontId="7" fillId="0" borderId="1" xfId="0" quotePrefix="1" applyFont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horizontal="center" vertical="center" wrapText="1"/>
    </xf>
    <xf numFmtId="49" fontId="7" fillId="0" borderId="1" xfId="0" quotePrefix="1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49" fontId="16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5" fillId="6" borderId="5" xfId="0" applyFont="1" applyFill="1" applyBorder="1" applyAlignment="1">
      <alignment horizontal="center" vertical="center" wrapText="1"/>
    </xf>
    <xf numFmtId="49" fontId="7" fillId="6" borderId="1" xfId="0" quotePrefix="1" applyNumberFormat="1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 wrapText="1"/>
    </xf>
    <xf numFmtId="3" fontId="13" fillId="8" borderId="1" xfId="0" applyNumberFormat="1" applyFont="1" applyFill="1" applyBorder="1" applyAlignment="1">
      <alignment horizontal="left" vertical="center" wrapText="1"/>
    </xf>
    <xf numFmtId="3" fontId="13" fillId="8" borderId="1" xfId="0" applyNumberFormat="1" applyFont="1" applyFill="1" applyBorder="1" applyAlignment="1">
      <alignment horizontal="center" vertical="center" wrapText="1"/>
    </xf>
    <xf numFmtId="0" fontId="20" fillId="8" borderId="1" xfId="0" applyFont="1" applyFill="1" applyBorder="1" applyAlignment="1">
      <alignment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vertical="center" wrapText="1"/>
    </xf>
    <xf numFmtId="3" fontId="7" fillId="8" borderId="1" xfId="0" applyNumberFormat="1" applyFont="1" applyFill="1" applyBorder="1" applyAlignment="1">
      <alignment horizontal="left" vertical="center" wrapText="1"/>
    </xf>
    <xf numFmtId="3" fontId="7" fillId="8" borderId="1" xfId="0" applyNumberFormat="1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18" fillId="3" borderId="1" xfId="0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left" vertical="center"/>
    </xf>
    <xf numFmtId="0" fontId="15" fillId="6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3" fontId="9" fillId="0" borderId="2" xfId="0" applyNumberFormat="1" applyFont="1" applyBorder="1" applyAlignment="1">
      <alignment horizontal="left" vertical="center" wrapText="1"/>
    </xf>
    <xf numFmtId="3" fontId="9" fillId="0" borderId="3" xfId="0" applyNumberFormat="1" applyFont="1" applyBorder="1" applyAlignment="1">
      <alignment horizontal="left" vertical="center" wrapText="1"/>
    </xf>
    <xf numFmtId="3" fontId="9" fillId="0" borderId="4" xfId="0" applyNumberFormat="1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0" fillId="3" borderId="2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 wrapText="1"/>
    </xf>
    <xf numFmtId="0" fontId="11" fillId="3" borderId="3" xfId="0" applyFont="1" applyFill="1" applyBorder="1" applyAlignment="1">
      <alignment horizontal="left" vertical="center" wrapText="1"/>
    </xf>
    <xf numFmtId="0" fontId="11" fillId="3" borderId="4" xfId="0" applyFont="1" applyFill="1" applyBorder="1" applyAlignment="1">
      <alignment horizontal="left" vertical="center" wrapText="1"/>
    </xf>
    <xf numFmtId="164" fontId="17" fillId="6" borderId="1" xfId="4" applyNumberFormat="1" applyFont="1" applyFill="1" applyBorder="1" applyAlignment="1">
      <alignment horizontal="center"/>
    </xf>
    <xf numFmtId="43" fontId="17" fillId="6" borderId="1" xfId="4" applyNumberFormat="1" applyFont="1" applyFill="1" applyBorder="1" applyAlignment="1">
      <alignment horizontal="center"/>
    </xf>
  </cellXfs>
  <cellStyles count="5">
    <cellStyle name="Komma" xfId="4" builtinId="3"/>
    <cellStyle name="Standard" xfId="0" builtinId="0"/>
    <cellStyle name="Standard 2" xfId="2" xr:uid="{00000000-0005-0000-0000-000001000000}"/>
    <cellStyle name="Standard 2 2" xfId="3" xr:uid="{00000000-0005-0000-0000-000002000000}"/>
    <cellStyle name="Standard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1290205</xdr:colOff>
      <xdr:row>0</xdr:row>
      <xdr:rowOff>51089</xdr:rowOff>
    </xdr:from>
    <xdr:to>
      <xdr:col>6</xdr:col>
      <xdr:colOff>467591</xdr:colOff>
      <xdr:row>1</xdr:row>
      <xdr:rowOff>60614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753841" y="51089"/>
          <a:ext cx="1255568" cy="269298"/>
        </a:xfrm>
        <a:prstGeom prst="rect">
          <a:avLst/>
        </a:prstGeom>
        <a:solidFill>
          <a:schemeClr val="lt1"/>
        </a:solidFill>
        <a:ln w="127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CH" sz="1100" b="1">
              <a:solidFill>
                <a:srgbClr val="FF0000"/>
              </a:solidFill>
            </a:rPr>
            <a:t>Stand</a:t>
          </a:r>
          <a:r>
            <a:rPr lang="de-CH" sz="1100" b="1" baseline="0">
              <a:solidFill>
                <a:srgbClr val="FF0000"/>
              </a:solidFill>
            </a:rPr>
            <a:t> 28.07.2017</a:t>
          </a:r>
          <a:endParaRPr lang="de-CH" sz="11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6"/>
  <sheetViews>
    <sheetView tabSelected="1" topLeftCell="A7" zoomScale="110" zoomScaleNormal="110" zoomScaleSheetLayoutView="85" workbookViewId="0">
      <pane ySplit="4" topLeftCell="A11" activePane="bottomLeft" state="frozen"/>
      <selection activeCell="A7" sqref="A7"/>
      <selection pane="bottomLeft" activeCell="C18" sqref="C18:E18"/>
    </sheetView>
  </sheetViews>
  <sheetFormatPr baseColWidth="10" defaultRowHeight="12.75" x14ac:dyDescent="0.2"/>
  <cols>
    <col min="1" max="1" width="5.85546875" style="13" customWidth="1"/>
    <col min="2" max="2" width="4.140625" style="18" customWidth="1"/>
    <col min="3" max="3" width="33.85546875" style="13" customWidth="1"/>
    <col min="4" max="4" width="8.28515625" style="18" customWidth="1"/>
    <col min="5" max="5" width="25.7109375" style="13" customWidth="1"/>
    <col min="6" max="6" width="5.140625" style="13" customWidth="1"/>
    <col min="7" max="7" width="9" style="18" customWidth="1"/>
    <col min="8" max="8" width="9.42578125" style="70" bestFit="1" customWidth="1"/>
    <col min="9" max="11" width="11.42578125" style="32"/>
    <col min="12" max="12" width="58" style="32" bestFit="1" customWidth="1"/>
    <col min="13" max="16384" width="11.42578125" style="1"/>
  </cols>
  <sheetData>
    <row r="1" spans="1:12" ht="20.25" x14ac:dyDescent="0.2">
      <c r="A1" s="90" t="s">
        <v>0</v>
      </c>
      <c r="B1" s="90"/>
      <c r="C1" s="90"/>
      <c r="D1" s="90"/>
      <c r="E1" s="90"/>
      <c r="F1" s="90"/>
      <c r="G1" s="90"/>
    </row>
    <row r="2" spans="1:12" x14ac:dyDescent="0.2">
      <c r="A2" s="14"/>
      <c r="B2" s="16"/>
      <c r="D2" s="16"/>
    </row>
    <row r="3" spans="1:12" x14ac:dyDescent="0.2">
      <c r="A3" s="87" t="s">
        <v>3</v>
      </c>
      <c r="B3" s="87"/>
      <c r="C3" s="87"/>
      <c r="D3" s="5" t="s">
        <v>6</v>
      </c>
      <c r="E3" s="5"/>
      <c r="F3" s="5"/>
      <c r="G3" s="20"/>
    </row>
    <row r="4" spans="1:12" x14ac:dyDescent="0.2">
      <c r="A4" s="87" t="s">
        <v>4</v>
      </c>
      <c r="B4" s="87"/>
      <c r="C4" s="87"/>
      <c r="D4" s="87" t="s">
        <v>7</v>
      </c>
      <c r="E4" s="87"/>
      <c r="F4" s="87"/>
      <c r="G4" s="87"/>
    </row>
    <row r="5" spans="1:12" x14ac:dyDescent="0.2">
      <c r="A5" s="87" t="s">
        <v>10</v>
      </c>
      <c r="B5" s="87"/>
      <c r="C5" s="87"/>
      <c r="D5" s="91" t="s">
        <v>9</v>
      </c>
      <c r="E5" s="91"/>
      <c r="F5" s="91"/>
      <c r="G5" s="91"/>
    </row>
    <row r="6" spans="1:12" x14ac:dyDescent="0.2">
      <c r="A6" s="87" t="s">
        <v>5</v>
      </c>
      <c r="B6" s="87"/>
      <c r="C6" s="87"/>
      <c r="D6" s="87" t="s">
        <v>8</v>
      </c>
      <c r="E6" s="87"/>
      <c r="F6" s="87"/>
      <c r="G6" s="87"/>
    </row>
    <row r="7" spans="1:12" x14ac:dyDescent="0.2">
      <c r="A7" s="14"/>
      <c r="B7" s="16"/>
      <c r="D7" s="16"/>
      <c r="J7" s="64"/>
      <c r="K7" s="64"/>
    </row>
    <row r="8" spans="1:12" ht="21" customHeight="1" x14ac:dyDescent="0.2">
      <c r="A8" s="88" t="s">
        <v>333</v>
      </c>
      <c r="B8" s="89"/>
      <c r="C8" s="89"/>
      <c r="D8" s="89"/>
      <c r="E8" s="89"/>
      <c r="F8" s="89"/>
      <c r="G8" s="89"/>
    </row>
    <row r="9" spans="1:12" x14ac:dyDescent="0.2">
      <c r="I9" s="92" t="s">
        <v>276</v>
      </c>
      <c r="J9" s="92"/>
      <c r="K9" s="92"/>
      <c r="L9" s="75" t="s">
        <v>281</v>
      </c>
    </row>
    <row r="10" spans="1:12" s="2" customFormat="1" ht="11.25" customHeight="1" x14ac:dyDescent="0.2">
      <c r="A10" s="10" t="s">
        <v>127</v>
      </c>
      <c r="B10" s="11" t="s">
        <v>126</v>
      </c>
      <c r="C10" s="10" t="s">
        <v>1</v>
      </c>
      <c r="D10" s="11" t="s">
        <v>2</v>
      </c>
      <c r="E10" s="10" t="s">
        <v>135</v>
      </c>
      <c r="F10" s="10" t="s">
        <v>132</v>
      </c>
      <c r="G10" s="11" t="s">
        <v>61</v>
      </c>
      <c r="H10" s="71"/>
      <c r="I10" s="52" t="s">
        <v>277</v>
      </c>
      <c r="J10" s="52" t="s">
        <v>278</v>
      </c>
      <c r="K10" s="52" t="s">
        <v>279</v>
      </c>
      <c r="L10" s="76"/>
    </row>
    <row r="11" spans="1:12" s="4" customFormat="1" ht="21.95" customHeight="1" x14ac:dyDescent="0.2">
      <c r="A11" s="93" t="s">
        <v>11</v>
      </c>
      <c r="B11" s="94"/>
      <c r="C11" s="94"/>
      <c r="D11" s="94"/>
      <c r="E11" s="94"/>
      <c r="F11" s="94"/>
      <c r="G11" s="95"/>
      <c r="H11" s="21"/>
      <c r="I11" s="29"/>
      <c r="J11" s="32"/>
      <c r="K11" s="32"/>
      <c r="L11" s="32"/>
    </row>
    <row r="12" spans="1:12" s="3" customFormat="1" ht="15.95" customHeight="1" x14ac:dyDescent="0.2">
      <c r="A12" s="105" t="s">
        <v>12</v>
      </c>
      <c r="B12" s="106"/>
      <c r="C12" s="106"/>
      <c r="D12" s="106"/>
      <c r="E12" s="106"/>
      <c r="F12" s="106"/>
      <c r="G12" s="107"/>
      <c r="H12" s="72"/>
      <c r="I12" s="53">
        <f>SUM(I13:I28)</f>
        <v>620</v>
      </c>
      <c r="J12" s="53">
        <f>SUM(J13:J28)</f>
        <v>105</v>
      </c>
      <c r="K12" s="53">
        <f>SUM(K13:K28)</f>
        <v>458</v>
      </c>
      <c r="L12" s="36"/>
    </row>
    <row r="13" spans="1:12" s="8" customFormat="1" ht="11.25" x14ac:dyDescent="0.2">
      <c r="A13" s="6">
        <v>20101</v>
      </c>
      <c r="B13" s="12" t="s">
        <v>28</v>
      </c>
      <c r="C13" s="15" t="s">
        <v>203</v>
      </c>
      <c r="D13" s="7"/>
      <c r="E13" s="9"/>
      <c r="F13" s="9"/>
      <c r="G13" s="7"/>
      <c r="H13" s="29"/>
      <c r="I13" s="36"/>
      <c r="J13" s="36"/>
      <c r="K13" s="36"/>
      <c r="L13" s="36"/>
    </row>
    <row r="14" spans="1:12" s="8" customFormat="1" ht="11.25" x14ac:dyDescent="0.2">
      <c r="A14" s="6">
        <v>20301</v>
      </c>
      <c r="B14" s="12" t="s">
        <v>28</v>
      </c>
      <c r="C14" s="15" t="s">
        <v>204</v>
      </c>
      <c r="D14" s="7"/>
      <c r="E14" s="9"/>
      <c r="F14" s="9"/>
      <c r="G14" s="7"/>
      <c r="H14" s="29"/>
      <c r="I14" s="36"/>
      <c r="J14" s="36"/>
      <c r="K14" s="36"/>
      <c r="L14" s="36"/>
    </row>
    <row r="15" spans="1:12" s="8" customFormat="1" ht="11.25" x14ac:dyDescent="0.2">
      <c r="A15" s="6">
        <v>20501</v>
      </c>
      <c r="B15" s="12" t="s">
        <v>28</v>
      </c>
      <c r="C15" s="15" t="s">
        <v>205</v>
      </c>
      <c r="D15" s="7"/>
      <c r="E15" s="9"/>
      <c r="F15" s="9"/>
      <c r="G15" s="7"/>
      <c r="H15" s="29"/>
      <c r="I15" s="36"/>
      <c r="J15" s="36"/>
      <c r="K15" s="36"/>
      <c r="L15" s="36"/>
    </row>
    <row r="16" spans="1:12" s="8" customFormat="1" ht="11.25" x14ac:dyDescent="0.2">
      <c r="A16" s="6">
        <v>20701</v>
      </c>
      <c r="B16" s="12" t="s">
        <v>28</v>
      </c>
      <c r="C16" s="15" t="s">
        <v>206</v>
      </c>
      <c r="D16" s="7"/>
      <c r="E16" s="9"/>
      <c r="F16" s="9"/>
      <c r="G16" s="7"/>
      <c r="H16" s="29"/>
      <c r="I16" s="36"/>
      <c r="J16" s="36"/>
      <c r="K16" s="36"/>
      <c r="L16" s="36"/>
    </row>
    <row r="17" spans="1:13" s="32" customFormat="1" ht="11.25" x14ac:dyDescent="0.2">
      <c r="A17" s="30"/>
      <c r="B17" s="34"/>
      <c r="C17" s="99" t="s">
        <v>286</v>
      </c>
      <c r="D17" s="100"/>
      <c r="E17" s="101"/>
      <c r="F17" s="33"/>
      <c r="G17" s="31"/>
      <c r="H17" s="29"/>
      <c r="I17" s="102" t="s">
        <v>128</v>
      </c>
      <c r="J17" s="103"/>
      <c r="K17" s="104"/>
      <c r="L17" s="54" t="s">
        <v>307</v>
      </c>
    </row>
    <row r="18" spans="1:13" s="32" customFormat="1" ht="11.25" x14ac:dyDescent="0.2">
      <c r="A18" s="30"/>
      <c r="B18" s="34"/>
      <c r="C18" s="99" t="s">
        <v>287</v>
      </c>
      <c r="D18" s="100"/>
      <c r="E18" s="101"/>
      <c r="F18" s="33"/>
      <c r="G18" s="31"/>
      <c r="H18" s="29"/>
      <c r="I18" s="102" t="s">
        <v>128</v>
      </c>
      <c r="J18" s="103"/>
      <c r="K18" s="104"/>
      <c r="L18" s="54" t="s">
        <v>308</v>
      </c>
    </row>
    <row r="19" spans="1:13" s="32" customFormat="1" ht="11.25" x14ac:dyDescent="0.2">
      <c r="A19" s="30"/>
      <c r="B19" s="34"/>
      <c r="C19" s="99" t="s">
        <v>288</v>
      </c>
      <c r="D19" s="100"/>
      <c r="E19" s="101"/>
      <c r="F19" s="33"/>
      <c r="G19" s="31"/>
      <c r="H19" s="29"/>
      <c r="I19" s="102" t="s">
        <v>128</v>
      </c>
      <c r="J19" s="103"/>
      <c r="K19" s="104"/>
      <c r="L19" s="54" t="s">
        <v>308</v>
      </c>
    </row>
    <row r="20" spans="1:13" s="32" customFormat="1" ht="11.25" x14ac:dyDescent="0.2">
      <c r="A20" s="30"/>
      <c r="B20" s="34"/>
      <c r="C20" s="15"/>
      <c r="D20" s="31"/>
      <c r="E20" s="33"/>
      <c r="F20" s="33"/>
      <c r="G20" s="31"/>
      <c r="H20" s="29"/>
      <c r="I20" s="36"/>
      <c r="J20" s="36"/>
      <c r="K20" s="36"/>
      <c r="L20" s="36"/>
    </row>
    <row r="21" spans="1:13" s="32" customFormat="1" ht="31.5" x14ac:dyDescent="0.2">
      <c r="A21" s="78"/>
      <c r="B21" s="79"/>
      <c r="C21" s="80" t="s">
        <v>332</v>
      </c>
      <c r="D21" s="81"/>
      <c r="E21" s="82"/>
      <c r="F21" s="82"/>
      <c r="G21" s="81"/>
      <c r="H21" s="29"/>
      <c r="I21" s="68">
        <v>80</v>
      </c>
      <c r="J21" s="68"/>
      <c r="K21" s="68">
        <v>160</v>
      </c>
      <c r="L21" s="36" t="s">
        <v>309</v>
      </c>
    </row>
    <row r="22" spans="1:13" s="32" customFormat="1" ht="21" x14ac:dyDescent="0.2">
      <c r="A22" s="78"/>
      <c r="B22" s="79"/>
      <c r="C22" s="80" t="s">
        <v>292</v>
      </c>
      <c r="D22" s="81"/>
      <c r="E22" s="82"/>
      <c r="F22" s="82"/>
      <c r="G22" s="81"/>
      <c r="H22" s="29"/>
      <c r="I22" s="36">
        <v>30</v>
      </c>
      <c r="J22" s="36">
        <v>10</v>
      </c>
      <c r="K22" s="36"/>
      <c r="L22" s="36"/>
    </row>
    <row r="23" spans="1:13" s="32" customFormat="1" ht="21" x14ac:dyDescent="0.2">
      <c r="A23" s="78"/>
      <c r="B23" s="79"/>
      <c r="C23" s="80" t="s">
        <v>293</v>
      </c>
      <c r="D23" s="81"/>
      <c r="E23" s="82"/>
      <c r="F23" s="82"/>
      <c r="G23" s="81"/>
      <c r="H23" s="29"/>
      <c r="I23" s="36">
        <v>20</v>
      </c>
      <c r="J23" s="36">
        <v>20</v>
      </c>
      <c r="K23" s="36">
        <v>30</v>
      </c>
      <c r="L23" s="36"/>
    </row>
    <row r="24" spans="1:13" s="32" customFormat="1" ht="21" x14ac:dyDescent="0.2">
      <c r="A24" s="78"/>
      <c r="B24" s="79"/>
      <c r="C24" s="80" t="s">
        <v>328</v>
      </c>
      <c r="D24" s="81"/>
      <c r="E24" s="82"/>
      <c r="F24" s="82"/>
      <c r="G24" s="81"/>
      <c r="H24" s="29"/>
      <c r="I24" s="36">
        <v>240</v>
      </c>
      <c r="J24" s="36">
        <v>60</v>
      </c>
      <c r="K24" s="36"/>
      <c r="L24" s="36" t="s">
        <v>329</v>
      </c>
      <c r="M24" s="32">
        <f>30*8</f>
        <v>240</v>
      </c>
    </row>
    <row r="25" spans="1:13" s="32" customFormat="1" ht="21" x14ac:dyDescent="0.2">
      <c r="A25" s="78"/>
      <c r="B25" s="79"/>
      <c r="C25" s="80" t="s">
        <v>330</v>
      </c>
      <c r="D25" s="81"/>
      <c r="E25" s="82"/>
      <c r="F25" s="82"/>
      <c r="G25" s="81"/>
      <c r="H25" s="29"/>
      <c r="I25" s="36">
        <v>90</v>
      </c>
      <c r="J25" s="36"/>
      <c r="K25" s="36"/>
      <c r="L25" s="36" t="s">
        <v>331</v>
      </c>
      <c r="M25" s="32">
        <f>30*3</f>
        <v>90</v>
      </c>
    </row>
    <row r="26" spans="1:13" s="32" customFormat="1" ht="21" x14ac:dyDescent="0.2">
      <c r="A26" s="83"/>
      <c r="B26" s="84"/>
      <c r="C26" s="80" t="s">
        <v>336</v>
      </c>
      <c r="D26" s="85"/>
      <c r="E26" s="86"/>
      <c r="F26" s="86"/>
      <c r="G26" s="85"/>
      <c r="H26" s="29"/>
      <c r="I26" s="69">
        <f>ROUND(0.15*(I29+I45+I78+I100+I122+I150++I166+I21+I22+I23+I24+I25),0)</f>
        <v>160</v>
      </c>
      <c r="J26" s="69">
        <f>ROUND(0.15*(J29+J45+J78+J100+J122+J150++J166+J21+J22+J23+J24+J25),0)</f>
        <v>15</v>
      </c>
      <c r="K26" s="69">
        <f>ROUND(0.15*(K29+K45+K78+K100+K122+K150++K166+K21+K22+K23+K24+K25),0)</f>
        <v>268</v>
      </c>
      <c r="L26" s="36"/>
    </row>
    <row r="27" spans="1:13" s="32" customFormat="1" ht="11.25" x14ac:dyDescent="0.2">
      <c r="A27" s="30"/>
      <c r="B27" s="34"/>
      <c r="C27" s="15"/>
      <c r="D27" s="31"/>
      <c r="E27" s="33"/>
      <c r="F27" s="33"/>
      <c r="G27" s="31"/>
      <c r="H27" s="29"/>
      <c r="I27" s="36"/>
      <c r="J27" s="36"/>
      <c r="K27" s="36"/>
      <c r="L27" s="36"/>
    </row>
    <row r="28" spans="1:13" s="32" customFormat="1" ht="11.25" x14ac:dyDescent="0.2">
      <c r="A28" s="39"/>
      <c r="B28" s="40"/>
      <c r="C28" s="41"/>
      <c r="D28" s="42"/>
      <c r="E28" s="43"/>
      <c r="F28" s="43"/>
      <c r="G28" s="44"/>
      <c r="H28" s="29"/>
      <c r="I28" s="45"/>
      <c r="J28" s="45"/>
      <c r="K28" s="45"/>
      <c r="L28" s="36"/>
    </row>
    <row r="29" spans="1:13" s="3" customFormat="1" ht="15.95" customHeight="1" x14ac:dyDescent="0.2">
      <c r="A29" s="105" t="s">
        <v>13</v>
      </c>
      <c r="B29" s="106"/>
      <c r="C29" s="106"/>
      <c r="D29" s="106"/>
      <c r="E29" s="106"/>
      <c r="F29" s="106"/>
      <c r="G29" s="107"/>
      <c r="H29" s="72"/>
      <c r="I29" s="55">
        <f>SUM(I30:I44)</f>
        <v>22</v>
      </c>
      <c r="J29" s="55">
        <f>SUM(J30:J44)</f>
        <v>0</v>
      </c>
      <c r="K29" s="55">
        <f>SUM(K30:K44)</f>
        <v>66</v>
      </c>
      <c r="L29" s="36"/>
    </row>
    <row r="30" spans="1:13" s="8" customFormat="1" ht="14.1" customHeight="1" x14ac:dyDescent="0.2">
      <c r="A30" s="96" t="s">
        <v>224</v>
      </c>
      <c r="B30" s="97"/>
      <c r="C30" s="97"/>
      <c r="D30" s="97"/>
      <c r="E30" s="97"/>
      <c r="F30" s="97"/>
      <c r="G30" s="98"/>
      <c r="H30" s="29"/>
      <c r="I30" s="32"/>
      <c r="J30" s="32"/>
      <c r="K30" s="32"/>
      <c r="L30" s="32"/>
    </row>
    <row r="31" spans="1:13" s="8" customFormat="1" ht="11.25" x14ac:dyDescent="0.2">
      <c r="A31" s="6">
        <v>21001</v>
      </c>
      <c r="B31" s="12" t="s">
        <v>28</v>
      </c>
      <c r="C31" s="9" t="s">
        <v>23</v>
      </c>
      <c r="D31" s="7" t="s">
        <v>24</v>
      </c>
      <c r="E31" s="9" t="s">
        <v>134</v>
      </c>
      <c r="F31" s="9" t="s">
        <v>129</v>
      </c>
      <c r="G31" s="19">
        <v>42878</v>
      </c>
      <c r="H31" s="29"/>
      <c r="I31" s="56">
        <v>1</v>
      </c>
      <c r="J31" s="56"/>
      <c r="K31" s="56">
        <v>2</v>
      </c>
      <c r="L31" s="57" t="s">
        <v>282</v>
      </c>
    </row>
    <row r="32" spans="1:13" s="8" customFormat="1" ht="11.25" x14ac:dyDescent="0.2">
      <c r="A32" s="6">
        <v>21002</v>
      </c>
      <c r="B32" s="12" t="s">
        <v>28</v>
      </c>
      <c r="C32" s="9" t="s">
        <v>25</v>
      </c>
      <c r="D32" s="17" t="s">
        <v>26</v>
      </c>
      <c r="E32" s="9" t="s">
        <v>136</v>
      </c>
      <c r="F32" s="9" t="s">
        <v>130</v>
      </c>
      <c r="G32" s="19">
        <v>42878</v>
      </c>
      <c r="H32" s="29"/>
      <c r="I32" s="36"/>
      <c r="J32" s="36"/>
      <c r="K32" s="36"/>
      <c r="L32" s="54" t="s">
        <v>284</v>
      </c>
    </row>
    <row r="33" spans="1:12" s="8" customFormat="1" ht="11.25" x14ac:dyDescent="0.2">
      <c r="A33" s="6">
        <v>21003</v>
      </c>
      <c r="B33" s="12" t="s">
        <v>28</v>
      </c>
      <c r="C33" s="9" t="s">
        <v>27</v>
      </c>
      <c r="D33" s="7" t="s">
        <v>28</v>
      </c>
      <c r="E33" s="9" t="s">
        <v>137</v>
      </c>
      <c r="F33" s="9" t="s">
        <v>129</v>
      </c>
      <c r="G33" s="19">
        <v>42878</v>
      </c>
      <c r="H33" s="29"/>
      <c r="I33" s="56">
        <v>5</v>
      </c>
      <c r="J33" s="56"/>
      <c r="K33" s="56">
        <v>8</v>
      </c>
      <c r="L33" s="57" t="s">
        <v>282</v>
      </c>
    </row>
    <row r="34" spans="1:12" s="8" customFormat="1" ht="11.25" customHeight="1" x14ac:dyDescent="0.2">
      <c r="A34" s="6">
        <v>21011</v>
      </c>
      <c r="B34" s="12" t="s">
        <v>28</v>
      </c>
      <c r="C34" s="9" t="s">
        <v>133</v>
      </c>
      <c r="D34" s="7" t="s">
        <v>24</v>
      </c>
      <c r="E34" s="9" t="s">
        <v>138</v>
      </c>
      <c r="F34" s="9" t="s">
        <v>129</v>
      </c>
      <c r="G34" s="19">
        <v>42878</v>
      </c>
      <c r="H34" s="29"/>
      <c r="I34" s="36"/>
      <c r="J34" s="36"/>
      <c r="K34" s="36"/>
      <c r="L34" s="54" t="s">
        <v>283</v>
      </c>
    </row>
    <row r="35" spans="1:12" s="8" customFormat="1" ht="14.1" customHeight="1" x14ac:dyDescent="0.2">
      <c r="A35" s="96" t="s">
        <v>30</v>
      </c>
      <c r="B35" s="97"/>
      <c r="C35" s="97"/>
      <c r="D35" s="97"/>
      <c r="E35" s="97"/>
      <c r="F35" s="97"/>
      <c r="G35" s="98"/>
      <c r="H35" s="29"/>
      <c r="I35" s="32"/>
      <c r="J35" s="32"/>
      <c r="K35" s="32"/>
      <c r="L35" s="32"/>
    </row>
    <row r="36" spans="1:12" s="8" customFormat="1" ht="24" customHeight="1" x14ac:dyDescent="0.2">
      <c r="A36" s="6">
        <v>21101</v>
      </c>
      <c r="B36" s="12" t="s">
        <v>28</v>
      </c>
      <c r="C36" s="9" t="s">
        <v>64</v>
      </c>
      <c r="D36" s="17" t="s">
        <v>29</v>
      </c>
      <c r="E36" s="9" t="s">
        <v>139</v>
      </c>
      <c r="F36" s="9" t="s">
        <v>129</v>
      </c>
      <c r="G36" s="19">
        <v>42878</v>
      </c>
      <c r="H36" s="29"/>
      <c r="I36" s="56">
        <v>2</v>
      </c>
      <c r="J36" s="56"/>
      <c r="K36" s="56">
        <v>8</v>
      </c>
      <c r="L36" s="57" t="s">
        <v>323</v>
      </c>
    </row>
    <row r="37" spans="1:12" s="8" customFormat="1" ht="24" customHeight="1" x14ac:dyDescent="0.2">
      <c r="A37" s="6">
        <v>21102</v>
      </c>
      <c r="B37" s="12" t="s">
        <v>28</v>
      </c>
      <c r="C37" s="9" t="s">
        <v>65</v>
      </c>
      <c r="D37" s="17" t="s">
        <v>29</v>
      </c>
      <c r="E37" s="9" t="s">
        <v>140</v>
      </c>
      <c r="F37" s="9" t="s">
        <v>129</v>
      </c>
      <c r="G37" s="19">
        <v>42878</v>
      </c>
      <c r="H37" s="29"/>
      <c r="I37" s="56">
        <v>2</v>
      </c>
      <c r="J37" s="56"/>
      <c r="K37" s="56">
        <v>8</v>
      </c>
      <c r="L37" s="57" t="s">
        <v>323</v>
      </c>
    </row>
    <row r="38" spans="1:12" s="8" customFormat="1" ht="24" customHeight="1" x14ac:dyDescent="0.2">
      <c r="A38" s="6">
        <v>21103</v>
      </c>
      <c r="B38" s="12" t="s">
        <v>28</v>
      </c>
      <c r="C38" s="9" t="s">
        <v>66</v>
      </c>
      <c r="D38" s="17" t="s">
        <v>29</v>
      </c>
      <c r="E38" s="9" t="s">
        <v>141</v>
      </c>
      <c r="F38" s="9" t="s">
        <v>129</v>
      </c>
      <c r="G38" s="19">
        <v>42878</v>
      </c>
      <c r="H38" s="29"/>
      <c r="I38" s="56">
        <v>2</v>
      </c>
      <c r="J38" s="56"/>
      <c r="K38" s="56">
        <v>8</v>
      </c>
      <c r="L38" s="57" t="s">
        <v>323</v>
      </c>
    </row>
    <row r="39" spans="1:12" s="8" customFormat="1" ht="24" customHeight="1" x14ac:dyDescent="0.2">
      <c r="A39" s="6">
        <v>21104</v>
      </c>
      <c r="B39" s="12" t="s">
        <v>28</v>
      </c>
      <c r="C39" s="9" t="s">
        <v>67</v>
      </c>
      <c r="D39" s="17" t="s">
        <v>29</v>
      </c>
      <c r="E39" s="9" t="s">
        <v>142</v>
      </c>
      <c r="F39" s="9" t="s">
        <v>129</v>
      </c>
      <c r="G39" s="19">
        <v>42878</v>
      </c>
      <c r="H39" s="29"/>
      <c r="I39" s="56">
        <v>2</v>
      </c>
      <c r="J39" s="56"/>
      <c r="K39" s="56">
        <v>8</v>
      </c>
      <c r="L39" s="67" t="s">
        <v>323</v>
      </c>
    </row>
    <row r="40" spans="1:12" s="23" customFormat="1" ht="14.1" customHeight="1" x14ac:dyDescent="0.2">
      <c r="A40" s="96" t="s">
        <v>237</v>
      </c>
      <c r="B40" s="97"/>
      <c r="C40" s="97"/>
      <c r="D40" s="97"/>
      <c r="E40" s="97"/>
      <c r="F40" s="97"/>
      <c r="G40" s="98"/>
      <c r="H40" s="29"/>
      <c r="I40" s="32"/>
      <c r="J40" s="32"/>
      <c r="K40" s="32"/>
      <c r="L40" s="32"/>
    </row>
    <row r="41" spans="1:12" s="23" customFormat="1" ht="11.25" customHeight="1" x14ac:dyDescent="0.2">
      <c r="A41" s="24">
        <v>21201</v>
      </c>
      <c r="B41" s="26" t="s">
        <v>28</v>
      </c>
      <c r="C41" s="25" t="s">
        <v>229</v>
      </c>
      <c r="D41" s="27" t="s">
        <v>29</v>
      </c>
      <c r="E41" s="25" t="s">
        <v>230</v>
      </c>
      <c r="F41" s="25" t="s">
        <v>129</v>
      </c>
      <c r="G41" s="28">
        <v>42878</v>
      </c>
      <c r="H41" s="29"/>
      <c r="I41" s="36">
        <v>2</v>
      </c>
      <c r="J41" s="36"/>
      <c r="K41" s="36">
        <v>6</v>
      </c>
      <c r="L41" s="36" t="s">
        <v>285</v>
      </c>
    </row>
    <row r="42" spans="1:12" s="23" customFormat="1" ht="11.25" customHeight="1" x14ac:dyDescent="0.2">
      <c r="A42" s="24">
        <v>21202</v>
      </c>
      <c r="B42" s="26" t="s">
        <v>28</v>
      </c>
      <c r="C42" s="25" t="s">
        <v>234</v>
      </c>
      <c r="D42" s="27" t="s">
        <v>29</v>
      </c>
      <c r="E42" s="25" t="s">
        <v>231</v>
      </c>
      <c r="F42" s="25" t="s">
        <v>129</v>
      </c>
      <c r="G42" s="28">
        <v>42878</v>
      </c>
      <c r="H42" s="29"/>
      <c r="I42" s="36">
        <v>2</v>
      </c>
      <c r="J42" s="36"/>
      <c r="K42" s="36">
        <v>6</v>
      </c>
      <c r="L42" s="36" t="s">
        <v>285</v>
      </c>
    </row>
    <row r="43" spans="1:12" s="23" customFormat="1" ht="11.25" customHeight="1" x14ac:dyDescent="0.2">
      <c r="A43" s="24">
        <v>21203</v>
      </c>
      <c r="B43" s="26" t="s">
        <v>28</v>
      </c>
      <c r="C43" s="25" t="s">
        <v>235</v>
      </c>
      <c r="D43" s="27" t="s">
        <v>29</v>
      </c>
      <c r="E43" s="25" t="s">
        <v>232</v>
      </c>
      <c r="F43" s="25" t="s">
        <v>129</v>
      </c>
      <c r="G43" s="28">
        <v>42878</v>
      </c>
      <c r="H43" s="29"/>
      <c r="I43" s="36">
        <v>2</v>
      </c>
      <c r="J43" s="36"/>
      <c r="K43" s="36">
        <v>6</v>
      </c>
      <c r="L43" s="36" t="s">
        <v>285</v>
      </c>
    </row>
    <row r="44" spans="1:12" s="23" customFormat="1" ht="11.25" customHeight="1" x14ac:dyDescent="0.2">
      <c r="A44" s="24">
        <v>21204</v>
      </c>
      <c r="B44" s="26" t="s">
        <v>28</v>
      </c>
      <c r="C44" s="25" t="s">
        <v>236</v>
      </c>
      <c r="D44" s="27" t="s">
        <v>29</v>
      </c>
      <c r="E44" s="25" t="s">
        <v>233</v>
      </c>
      <c r="F44" s="25" t="s">
        <v>129</v>
      </c>
      <c r="G44" s="28">
        <v>42878</v>
      </c>
      <c r="H44" s="29"/>
      <c r="I44" s="36">
        <v>2</v>
      </c>
      <c r="J44" s="36"/>
      <c r="K44" s="36">
        <v>6</v>
      </c>
      <c r="L44" s="36" t="s">
        <v>285</v>
      </c>
    </row>
    <row r="45" spans="1:12" s="3" customFormat="1" ht="15.95" customHeight="1" x14ac:dyDescent="0.2">
      <c r="A45" s="105" t="s">
        <v>14</v>
      </c>
      <c r="B45" s="106"/>
      <c r="C45" s="106"/>
      <c r="D45" s="106"/>
      <c r="E45" s="106"/>
      <c r="F45" s="106"/>
      <c r="G45" s="107"/>
      <c r="H45" s="72"/>
      <c r="I45" s="55">
        <f>SUM(I46:I77)</f>
        <v>228</v>
      </c>
      <c r="J45" s="55">
        <f>SUM(J46:J77)</f>
        <v>10</v>
      </c>
      <c r="K45" s="55">
        <f>SUM(K46:K77)</f>
        <v>670</v>
      </c>
      <c r="L45" s="36"/>
    </row>
    <row r="46" spans="1:12" s="8" customFormat="1" ht="14.1" customHeight="1" x14ac:dyDescent="0.2">
      <c r="A46" s="96" t="s">
        <v>31</v>
      </c>
      <c r="B46" s="97"/>
      <c r="C46" s="97"/>
      <c r="D46" s="97"/>
      <c r="E46" s="97"/>
      <c r="F46" s="97"/>
      <c r="G46" s="98"/>
      <c r="H46" s="29"/>
      <c r="I46" s="32"/>
      <c r="J46" s="32"/>
      <c r="K46" s="32"/>
      <c r="L46" s="32"/>
    </row>
    <row r="47" spans="1:12" s="8" customFormat="1" ht="22.5" x14ac:dyDescent="0.2">
      <c r="A47" s="6">
        <v>22101</v>
      </c>
      <c r="B47" s="12" t="s">
        <v>28</v>
      </c>
      <c r="C47" s="9" t="s">
        <v>32</v>
      </c>
      <c r="D47" s="17" t="s">
        <v>33</v>
      </c>
      <c r="E47" s="9" t="s">
        <v>143</v>
      </c>
      <c r="F47" s="9" t="s">
        <v>129</v>
      </c>
      <c r="G47" s="19">
        <v>42878</v>
      </c>
      <c r="H47" s="29"/>
      <c r="I47" s="36">
        <v>6</v>
      </c>
      <c r="J47" s="36"/>
      <c r="K47" s="36">
        <v>24</v>
      </c>
      <c r="L47" s="57" t="s">
        <v>324</v>
      </c>
    </row>
    <row r="48" spans="1:12" s="8" customFormat="1" ht="22.5" x14ac:dyDescent="0.2">
      <c r="A48" s="6">
        <v>22102</v>
      </c>
      <c r="B48" s="12" t="s">
        <v>28</v>
      </c>
      <c r="C48" s="9" t="s">
        <v>34</v>
      </c>
      <c r="D48" s="17" t="s">
        <v>33</v>
      </c>
      <c r="E48" s="9" t="s">
        <v>144</v>
      </c>
      <c r="F48" s="9" t="s">
        <v>129</v>
      </c>
      <c r="G48" s="19">
        <v>42878</v>
      </c>
      <c r="H48" s="29"/>
      <c r="I48" s="36">
        <v>6</v>
      </c>
      <c r="J48" s="36"/>
      <c r="K48" s="36">
        <v>24</v>
      </c>
      <c r="L48" s="57" t="s">
        <v>324</v>
      </c>
    </row>
    <row r="49" spans="1:13" s="8" customFormat="1" ht="22.5" x14ac:dyDescent="0.2">
      <c r="A49" s="6">
        <v>22103</v>
      </c>
      <c r="B49" s="12" t="s">
        <v>28</v>
      </c>
      <c r="C49" s="9" t="s">
        <v>35</v>
      </c>
      <c r="D49" s="17" t="s">
        <v>33</v>
      </c>
      <c r="E49" s="9" t="s">
        <v>145</v>
      </c>
      <c r="F49" s="9" t="s">
        <v>129</v>
      </c>
      <c r="G49" s="19">
        <v>42878</v>
      </c>
      <c r="H49" s="29"/>
      <c r="I49" s="36">
        <v>6</v>
      </c>
      <c r="J49" s="36"/>
      <c r="K49" s="36">
        <v>24</v>
      </c>
      <c r="L49" s="57" t="s">
        <v>324</v>
      </c>
    </row>
    <row r="50" spans="1:13" s="8" customFormat="1" ht="22.5" x14ac:dyDescent="0.2">
      <c r="A50" s="6">
        <v>22104</v>
      </c>
      <c r="B50" s="12" t="s">
        <v>28</v>
      </c>
      <c r="C50" s="9" t="s">
        <v>36</v>
      </c>
      <c r="D50" s="17" t="s">
        <v>33</v>
      </c>
      <c r="E50" s="9" t="s">
        <v>146</v>
      </c>
      <c r="F50" s="9" t="s">
        <v>129</v>
      </c>
      <c r="G50" s="19">
        <v>42878</v>
      </c>
      <c r="H50" s="29"/>
      <c r="I50" s="36">
        <v>6</v>
      </c>
      <c r="J50" s="36"/>
      <c r="K50" s="36">
        <v>24</v>
      </c>
      <c r="L50" s="57" t="s">
        <v>324</v>
      </c>
    </row>
    <row r="51" spans="1:13" s="8" customFormat="1" ht="22.5" x14ac:dyDescent="0.2">
      <c r="A51" s="6">
        <v>22105</v>
      </c>
      <c r="B51" s="12" t="s">
        <v>28</v>
      </c>
      <c r="C51" s="9" t="s">
        <v>37</v>
      </c>
      <c r="D51" s="17" t="s">
        <v>33</v>
      </c>
      <c r="E51" s="9" t="s">
        <v>147</v>
      </c>
      <c r="F51" s="9" t="s">
        <v>129</v>
      </c>
      <c r="G51" s="19">
        <v>42878</v>
      </c>
      <c r="H51" s="29"/>
      <c r="I51" s="36">
        <v>6</v>
      </c>
      <c r="J51" s="36"/>
      <c r="K51" s="36">
        <v>24</v>
      </c>
      <c r="L51" s="57" t="s">
        <v>324</v>
      </c>
    </row>
    <row r="52" spans="1:13" s="8" customFormat="1" ht="22.5" x14ac:dyDescent="0.2">
      <c r="A52" s="6">
        <v>22106</v>
      </c>
      <c r="B52" s="12" t="s">
        <v>28</v>
      </c>
      <c r="C52" s="9" t="s">
        <v>38</v>
      </c>
      <c r="D52" s="17" t="s">
        <v>33</v>
      </c>
      <c r="E52" s="9" t="s">
        <v>148</v>
      </c>
      <c r="F52" s="9" t="s">
        <v>129</v>
      </c>
      <c r="G52" s="19">
        <v>42878</v>
      </c>
      <c r="H52" s="29"/>
      <c r="I52" s="36">
        <v>6</v>
      </c>
      <c r="J52" s="36"/>
      <c r="K52" s="36">
        <v>24</v>
      </c>
      <c r="L52" s="57" t="s">
        <v>324</v>
      </c>
    </row>
    <row r="53" spans="1:13" s="8" customFormat="1" ht="22.5" x14ac:dyDescent="0.2">
      <c r="A53" s="6">
        <v>22107</v>
      </c>
      <c r="B53" s="12" t="s">
        <v>28</v>
      </c>
      <c r="C53" s="9" t="s">
        <v>39</v>
      </c>
      <c r="D53" s="17" t="s">
        <v>33</v>
      </c>
      <c r="E53" s="9" t="s">
        <v>149</v>
      </c>
      <c r="F53" s="9" t="s">
        <v>129</v>
      </c>
      <c r="G53" s="19">
        <v>42878</v>
      </c>
      <c r="H53" s="29"/>
      <c r="I53" s="36">
        <v>6</v>
      </c>
      <c r="J53" s="36"/>
      <c r="K53" s="36">
        <v>24</v>
      </c>
      <c r="L53" s="57" t="s">
        <v>324</v>
      </c>
    </row>
    <row r="54" spans="1:13" s="32" customFormat="1" ht="22.5" x14ac:dyDescent="0.2">
      <c r="A54" s="30">
        <v>22108</v>
      </c>
      <c r="B54" s="34" t="s">
        <v>28</v>
      </c>
      <c r="C54" s="33" t="s">
        <v>40</v>
      </c>
      <c r="D54" s="27" t="s">
        <v>33</v>
      </c>
      <c r="E54" s="33" t="s">
        <v>150</v>
      </c>
      <c r="F54" s="33" t="s">
        <v>129</v>
      </c>
      <c r="G54" s="35">
        <v>42878</v>
      </c>
      <c r="H54" s="29"/>
      <c r="I54" s="36">
        <v>6</v>
      </c>
      <c r="J54" s="36"/>
      <c r="K54" s="36">
        <v>24</v>
      </c>
      <c r="L54" s="57" t="s">
        <v>324</v>
      </c>
    </row>
    <row r="55" spans="1:13" s="8" customFormat="1" ht="22.5" x14ac:dyDescent="0.2">
      <c r="A55" s="46"/>
      <c r="B55" s="47" t="s">
        <v>28</v>
      </c>
      <c r="C55" s="48" t="s">
        <v>298</v>
      </c>
      <c r="D55" s="51"/>
      <c r="E55" s="48"/>
      <c r="F55" s="48" t="s">
        <v>129</v>
      </c>
      <c r="G55" s="50"/>
      <c r="H55" s="29"/>
      <c r="I55" s="68">
        <v>60</v>
      </c>
      <c r="J55" s="68">
        <v>10</v>
      </c>
      <c r="K55" s="68">
        <v>160</v>
      </c>
      <c r="L55" s="77" t="s">
        <v>335</v>
      </c>
      <c r="M55" s="8">
        <f>10000/20*10*2/60</f>
        <v>166.66666666666666</v>
      </c>
    </row>
    <row r="56" spans="1:13" s="8" customFormat="1" ht="14.1" customHeight="1" x14ac:dyDescent="0.2">
      <c r="A56" s="96" t="s">
        <v>207</v>
      </c>
      <c r="B56" s="97"/>
      <c r="C56" s="97"/>
      <c r="D56" s="97"/>
      <c r="E56" s="97"/>
      <c r="F56" s="97"/>
      <c r="G56" s="98"/>
      <c r="H56" s="29"/>
      <c r="I56" s="29"/>
      <c r="J56" s="29"/>
      <c r="K56" s="29"/>
      <c r="L56" s="29"/>
    </row>
    <row r="57" spans="1:13" s="32" customFormat="1" ht="11.25" x14ac:dyDescent="0.2">
      <c r="A57" s="30">
        <v>22401</v>
      </c>
      <c r="B57" s="34" t="s">
        <v>28</v>
      </c>
      <c r="C57" s="33" t="s">
        <v>42</v>
      </c>
      <c r="D57" s="27" t="s">
        <v>41</v>
      </c>
      <c r="E57" s="33" t="s">
        <v>210</v>
      </c>
      <c r="F57" s="33" t="s">
        <v>129</v>
      </c>
      <c r="G57" s="35">
        <v>42878</v>
      </c>
      <c r="H57" s="29"/>
      <c r="I57" s="68">
        <v>4</v>
      </c>
      <c r="J57" s="68"/>
      <c r="K57" s="68">
        <v>10</v>
      </c>
      <c r="L57" s="68"/>
    </row>
    <row r="58" spans="1:13" s="32" customFormat="1" ht="11.25" x14ac:dyDescent="0.2">
      <c r="A58" s="46"/>
      <c r="B58" s="47" t="s">
        <v>28</v>
      </c>
      <c r="C58" s="48" t="s">
        <v>310</v>
      </c>
      <c r="D58" s="51" t="s">
        <v>41</v>
      </c>
      <c r="E58" s="48"/>
      <c r="F58" s="48" t="s">
        <v>129</v>
      </c>
      <c r="G58" s="50"/>
      <c r="H58" s="29"/>
      <c r="I58" s="68">
        <v>16</v>
      </c>
      <c r="J58" s="68"/>
      <c r="K58" s="68">
        <v>32</v>
      </c>
      <c r="L58" s="68" t="s">
        <v>325</v>
      </c>
    </row>
    <row r="59" spans="1:13" s="8" customFormat="1" ht="14.1" customHeight="1" x14ac:dyDescent="0.2">
      <c r="A59" s="96" t="s">
        <v>208</v>
      </c>
      <c r="B59" s="97"/>
      <c r="C59" s="97"/>
      <c r="D59" s="97"/>
      <c r="E59" s="97"/>
      <c r="F59" s="97"/>
      <c r="G59" s="98"/>
      <c r="H59" s="29"/>
      <c r="I59" s="29"/>
      <c r="J59" s="29"/>
      <c r="K59" s="29"/>
      <c r="L59" s="29"/>
    </row>
    <row r="60" spans="1:13" s="32" customFormat="1" ht="11.25" x14ac:dyDescent="0.2">
      <c r="A60" s="30">
        <v>22501</v>
      </c>
      <c r="B60" s="34" t="s">
        <v>28</v>
      </c>
      <c r="C60" s="33" t="s">
        <v>43</v>
      </c>
      <c r="D60" s="27" t="s">
        <v>44</v>
      </c>
      <c r="E60" s="33" t="s">
        <v>211</v>
      </c>
      <c r="F60" s="33" t="s">
        <v>129</v>
      </c>
      <c r="G60" s="35">
        <v>42878</v>
      </c>
      <c r="H60" s="29"/>
      <c r="I60" s="68">
        <v>12</v>
      </c>
      <c r="J60" s="68"/>
      <c r="K60" s="68">
        <v>18</v>
      </c>
      <c r="L60" s="68" t="s">
        <v>326</v>
      </c>
    </row>
    <row r="61" spans="1:13" s="8" customFormat="1" ht="33.75" x14ac:dyDescent="0.2">
      <c r="A61" s="46"/>
      <c r="B61" s="47"/>
      <c r="C61" s="48" t="s">
        <v>327</v>
      </c>
      <c r="D61" s="51" t="s">
        <v>44</v>
      </c>
      <c r="E61" s="48"/>
      <c r="F61" s="48" t="s">
        <v>129</v>
      </c>
      <c r="G61" s="50"/>
      <c r="H61" s="29"/>
      <c r="I61" s="68">
        <v>20</v>
      </c>
      <c r="J61" s="68"/>
      <c r="K61" s="68">
        <v>100</v>
      </c>
      <c r="L61" s="77" t="s">
        <v>311</v>
      </c>
      <c r="M61" s="8">
        <f>10000/50*30/60</f>
        <v>100</v>
      </c>
    </row>
    <row r="62" spans="1:13" s="8" customFormat="1" ht="14.1" customHeight="1" x14ac:dyDescent="0.2">
      <c r="A62" s="96" t="s">
        <v>209</v>
      </c>
      <c r="B62" s="97"/>
      <c r="C62" s="97"/>
      <c r="D62" s="97"/>
      <c r="E62" s="97"/>
      <c r="F62" s="97"/>
      <c r="G62" s="98"/>
      <c r="H62" s="29"/>
      <c r="I62" s="32"/>
      <c r="J62" s="32"/>
      <c r="K62" s="32"/>
      <c r="L62" s="32"/>
    </row>
    <row r="63" spans="1:13" s="8" customFormat="1" ht="22.5" x14ac:dyDescent="0.2">
      <c r="A63" s="6">
        <v>22601</v>
      </c>
      <c r="B63" s="12" t="s">
        <v>28</v>
      </c>
      <c r="C63" s="9" t="s">
        <v>46</v>
      </c>
      <c r="D63" s="17" t="s">
        <v>49</v>
      </c>
      <c r="E63" s="9" t="s">
        <v>212</v>
      </c>
      <c r="F63" s="9" t="s">
        <v>129</v>
      </c>
      <c r="G63" s="19">
        <v>42878</v>
      </c>
      <c r="H63" s="29"/>
      <c r="I63" s="36">
        <v>8</v>
      </c>
      <c r="J63" s="36"/>
      <c r="K63" s="36">
        <v>16</v>
      </c>
      <c r="L63" s="36" t="s">
        <v>312</v>
      </c>
    </row>
    <row r="64" spans="1:13" s="8" customFormat="1" ht="22.5" x14ac:dyDescent="0.2">
      <c r="A64" s="6">
        <v>22602</v>
      </c>
      <c r="B64" s="12" t="s">
        <v>28</v>
      </c>
      <c r="C64" s="9" t="s">
        <v>47</v>
      </c>
      <c r="D64" s="17" t="s">
        <v>45</v>
      </c>
      <c r="E64" s="9" t="s">
        <v>213</v>
      </c>
      <c r="F64" s="9" t="s">
        <v>129</v>
      </c>
      <c r="G64" s="19">
        <v>42878</v>
      </c>
      <c r="H64" s="29"/>
      <c r="I64" s="36">
        <v>2</v>
      </c>
      <c r="J64" s="36"/>
      <c r="K64" s="36">
        <v>6</v>
      </c>
      <c r="L64" s="36" t="s">
        <v>312</v>
      </c>
    </row>
    <row r="65" spans="1:12" s="8" customFormat="1" ht="22.5" x14ac:dyDescent="0.2">
      <c r="A65" s="6">
        <v>22603</v>
      </c>
      <c r="B65" s="12" t="s">
        <v>28</v>
      </c>
      <c r="C65" s="9" t="s">
        <v>48</v>
      </c>
      <c r="D65" s="17" t="s">
        <v>45</v>
      </c>
      <c r="E65" s="9" t="s">
        <v>214</v>
      </c>
      <c r="F65" s="9" t="s">
        <v>129</v>
      </c>
      <c r="G65" s="19">
        <v>42878</v>
      </c>
      <c r="H65" s="29"/>
      <c r="I65" s="36">
        <v>2</v>
      </c>
      <c r="J65" s="36"/>
      <c r="K65" s="36">
        <v>6</v>
      </c>
      <c r="L65" s="36" t="s">
        <v>312</v>
      </c>
    </row>
    <row r="66" spans="1:12" s="8" customFormat="1" ht="22.5" x14ac:dyDescent="0.2">
      <c r="A66" s="6">
        <v>22621</v>
      </c>
      <c r="B66" s="12" t="s">
        <v>28</v>
      </c>
      <c r="C66" s="9" t="s">
        <v>50</v>
      </c>
      <c r="D66" s="17" t="s">
        <v>49</v>
      </c>
      <c r="E66" s="9" t="s">
        <v>215</v>
      </c>
      <c r="F66" s="9" t="s">
        <v>129</v>
      </c>
      <c r="G66" s="19">
        <v>42878</v>
      </c>
      <c r="H66" s="29"/>
      <c r="I66" s="36">
        <v>8</v>
      </c>
      <c r="J66" s="36"/>
      <c r="K66" s="36">
        <v>16</v>
      </c>
      <c r="L66" s="36" t="s">
        <v>315</v>
      </c>
    </row>
    <row r="67" spans="1:12" s="8" customFormat="1" ht="11.25" x14ac:dyDescent="0.2">
      <c r="A67" s="6">
        <v>22622</v>
      </c>
      <c r="B67" s="12" t="s">
        <v>28</v>
      </c>
      <c r="C67" s="9" t="s">
        <v>51</v>
      </c>
      <c r="D67" s="17" t="s">
        <v>49</v>
      </c>
      <c r="E67" s="9" t="s">
        <v>216</v>
      </c>
      <c r="F67" s="9" t="s">
        <v>129</v>
      </c>
      <c r="G67" s="19">
        <v>42878</v>
      </c>
      <c r="H67" s="29"/>
      <c r="I67" s="36">
        <v>8</v>
      </c>
      <c r="J67" s="36"/>
      <c r="K67" s="36">
        <v>16</v>
      </c>
      <c r="L67" s="36" t="s">
        <v>315</v>
      </c>
    </row>
    <row r="68" spans="1:12" s="8" customFormat="1" ht="11.25" x14ac:dyDescent="0.2">
      <c r="A68" s="6">
        <v>22623</v>
      </c>
      <c r="B68" s="12" t="s">
        <v>28</v>
      </c>
      <c r="C68" s="9" t="s">
        <v>52</v>
      </c>
      <c r="D68" s="17" t="s">
        <v>49</v>
      </c>
      <c r="E68" s="9" t="s">
        <v>217</v>
      </c>
      <c r="F68" s="9" t="s">
        <v>129</v>
      </c>
      <c r="G68" s="19">
        <v>42878</v>
      </c>
      <c r="H68" s="29"/>
      <c r="I68" s="36">
        <v>8</v>
      </c>
      <c r="J68" s="36"/>
      <c r="K68" s="36">
        <v>16</v>
      </c>
      <c r="L68" s="36" t="s">
        <v>315</v>
      </c>
    </row>
    <row r="69" spans="1:12" s="8" customFormat="1" ht="22.5" x14ac:dyDescent="0.2">
      <c r="A69" s="6">
        <v>22641</v>
      </c>
      <c r="B69" s="12" t="s">
        <v>28</v>
      </c>
      <c r="C69" s="9" t="s">
        <v>53</v>
      </c>
      <c r="D69" s="17" t="s">
        <v>54</v>
      </c>
      <c r="E69" s="9" t="s">
        <v>218</v>
      </c>
      <c r="F69" s="9" t="s">
        <v>129</v>
      </c>
      <c r="G69" s="19">
        <v>42878</v>
      </c>
      <c r="H69" s="29"/>
      <c r="I69" s="36">
        <v>3</v>
      </c>
      <c r="J69" s="36"/>
      <c r="K69" s="36">
        <v>6</v>
      </c>
      <c r="L69" s="36" t="s">
        <v>312</v>
      </c>
    </row>
    <row r="70" spans="1:12" s="8" customFormat="1" ht="22.5" x14ac:dyDescent="0.2">
      <c r="A70" s="6">
        <v>22642</v>
      </c>
      <c r="B70" s="12" t="s">
        <v>28</v>
      </c>
      <c r="C70" s="9" t="s">
        <v>55</v>
      </c>
      <c r="D70" s="17" t="s">
        <v>54</v>
      </c>
      <c r="E70" s="9" t="s">
        <v>219</v>
      </c>
      <c r="F70" s="9" t="s">
        <v>129</v>
      </c>
      <c r="G70" s="19">
        <v>42878</v>
      </c>
      <c r="H70" s="29"/>
      <c r="I70" s="36">
        <v>3</v>
      </c>
      <c r="J70" s="36"/>
      <c r="K70" s="36">
        <v>6</v>
      </c>
      <c r="L70" s="36" t="s">
        <v>312</v>
      </c>
    </row>
    <row r="71" spans="1:12" s="8" customFormat="1" ht="22.5" x14ac:dyDescent="0.2">
      <c r="A71" s="6">
        <v>22643</v>
      </c>
      <c r="B71" s="12" t="s">
        <v>28</v>
      </c>
      <c r="C71" s="9" t="s">
        <v>56</v>
      </c>
      <c r="D71" s="17" t="s">
        <v>54</v>
      </c>
      <c r="E71" s="9" t="s">
        <v>220</v>
      </c>
      <c r="F71" s="9" t="s">
        <v>129</v>
      </c>
      <c r="G71" s="19">
        <v>42878</v>
      </c>
      <c r="H71" s="29"/>
      <c r="I71" s="36">
        <v>3</v>
      </c>
      <c r="J71" s="36"/>
      <c r="K71" s="36">
        <v>6</v>
      </c>
      <c r="L71" s="36" t="s">
        <v>312</v>
      </c>
    </row>
    <row r="72" spans="1:12" s="8" customFormat="1" ht="22.5" x14ac:dyDescent="0.2">
      <c r="A72" s="6">
        <v>22644</v>
      </c>
      <c r="B72" s="12" t="s">
        <v>28</v>
      </c>
      <c r="C72" s="9" t="s">
        <v>57</v>
      </c>
      <c r="D72" s="17" t="s">
        <v>54</v>
      </c>
      <c r="E72" s="9" t="s">
        <v>221</v>
      </c>
      <c r="F72" s="9" t="s">
        <v>129</v>
      </c>
      <c r="G72" s="19">
        <v>42878</v>
      </c>
      <c r="H72" s="29"/>
      <c r="I72" s="36">
        <v>3</v>
      </c>
      <c r="J72" s="36"/>
      <c r="K72" s="36">
        <v>6</v>
      </c>
      <c r="L72" s="36" t="s">
        <v>312</v>
      </c>
    </row>
    <row r="73" spans="1:12" s="8" customFormat="1" ht="22.5" x14ac:dyDescent="0.2">
      <c r="A73" s="6">
        <v>22661</v>
      </c>
      <c r="B73" s="12" t="s">
        <v>28</v>
      </c>
      <c r="C73" s="9" t="s">
        <v>58</v>
      </c>
      <c r="D73" s="17" t="s">
        <v>49</v>
      </c>
      <c r="E73" s="9" t="s">
        <v>222</v>
      </c>
      <c r="F73" s="9" t="s">
        <v>129</v>
      </c>
      <c r="G73" s="19">
        <v>42878</v>
      </c>
      <c r="H73" s="29"/>
      <c r="I73" s="36">
        <v>4</v>
      </c>
      <c r="J73" s="36"/>
      <c r="K73" s="36">
        <v>8</v>
      </c>
      <c r="L73" s="36" t="s">
        <v>312</v>
      </c>
    </row>
    <row r="74" spans="1:12" s="23" customFormat="1" ht="11.25" x14ac:dyDescent="0.2">
      <c r="A74" s="24">
        <v>22681</v>
      </c>
      <c r="B74" s="26" t="s">
        <v>28</v>
      </c>
      <c r="C74" s="25" t="s">
        <v>242</v>
      </c>
      <c r="D74" s="27" t="s">
        <v>226</v>
      </c>
      <c r="E74" s="25" t="s">
        <v>238</v>
      </c>
      <c r="F74" s="25" t="s">
        <v>129</v>
      </c>
      <c r="G74" s="28">
        <v>42878</v>
      </c>
      <c r="H74" s="29"/>
      <c r="I74" s="36">
        <v>4</v>
      </c>
      <c r="J74" s="36"/>
      <c r="K74" s="36">
        <v>16</v>
      </c>
      <c r="L74" s="36" t="s">
        <v>315</v>
      </c>
    </row>
    <row r="75" spans="1:12" s="23" customFormat="1" ht="22.5" x14ac:dyDescent="0.2">
      <c r="A75" s="24">
        <v>22682</v>
      </c>
      <c r="B75" s="26" t="s">
        <v>28</v>
      </c>
      <c r="C75" s="25" t="s">
        <v>241</v>
      </c>
      <c r="D75" s="27" t="s">
        <v>226</v>
      </c>
      <c r="E75" s="25" t="s">
        <v>239</v>
      </c>
      <c r="F75" s="25" t="s">
        <v>129</v>
      </c>
      <c r="G75" s="28">
        <v>42878</v>
      </c>
      <c r="H75" s="29"/>
      <c r="I75" s="36">
        <v>4</v>
      </c>
      <c r="J75" s="36"/>
      <c r="K75" s="36">
        <v>16</v>
      </c>
      <c r="L75" s="36" t="s">
        <v>315</v>
      </c>
    </row>
    <row r="76" spans="1:12" s="23" customFormat="1" ht="11.25" customHeight="1" x14ac:dyDescent="0.2">
      <c r="A76" s="24">
        <v>22683</v>
      </c>
      <c r="B76" s="26" t="s">
        <v>28</v>
      </c>
      <c r="C76" s="25" t="s">
        <v>240</v>
      </c>
      <c r="D76" s="27" t="s">
        <v>226</v>
      </c>
      <c r="E76" s="25" t="s">
        <v>243</v>
      </c>
      <c r="F76" s="25" t="s">
        <v>129</v>
      </c>
      <c r="G76" s="28">
        <v>42878</v>
      </c>
      <c r="H76" s="29"/>
      <c r="I76" s="36">
        <v>4</v>
      </c>
      <c r="J76" s="36"/>
      <c r="K76" s="36">
        <v>16</v>
      </c>
      <c r="L76" s="36" t="s">
        <v>315</v>
      </c>
    </row>
    <row r="77" spans="1:12" s="23" customFormat="1" ht="11.25" x14ac:dyDescent="0.2">
      <c r="A77" s="24">
        <v>22701</v>
      </c>
      <c r="B77" s="26" t="s">
        <v>28</v>
      </c>
      <c r="C77" s="25" t="s">
        <v>244</v>
      </c>
      <c r="D77" s="27" t="s">
        <v>49</v>
      </c>
      <c r="E77" s="25" t="s">
        <v>245</v>
      </c>
      <c r="F77" s="25" t="s">
        <v>129</v>
      </c>
      <c r="G77" s="28">
        <v>42878</v>
      </c>
      <c r="H77" s="29"/>
      <c r="I77" s="36">
        <v>4</v>
      </c>
      <c r="J77" s="36"/>
      <c r="K77" s="36">
        <v>2</v>
      </c>
      <c r="L77" s="36" t="s">
        <v>316</v>
      </c>
    </row>
    <row r="78" spans="1:12" s="3" customFormat="1" ht="15.95" customHeight="1" x14ac:dyDescent="0.2">
      <c r="A78" s="105" t="s">
        <v>20</v>
      </c>
      <c r="B78" s="106"/>
      <c r="C78" s="106"/>
      <c r="D78" s="106"/>
      <c r="E78" s="106"/>
      <c r="F78" s="106"/>
      <c r="G78" s="107"/>
      <c r="H78" s="72"/>
      <c r="I78" s="58">
        <f>SUM(I79:I99)</f>
        <v>81</v>
      </c>
      <c r="J78" s="58">
        <f>SUM(J79:J99)</f>
        <v>0</v>
      </c>
      <c r="K78" s="58">
        <f>SUM(K79:K99)</f>
        <v>281</v>
      </c>
      <c r="L78" s="36"/>
    </row>
    <row r="79" spans="1:12" s="8" customFormat="1" ht="14.1" customHeight="1" x14ac:dyDescent="0.2">
      <c r="A79" s="96" t="s">
        <v>223</v>
      </c>
      <c r="B79" s="97"/>
      <c r="C79" s="97"/>
      <c r="D79" s="97"/>
      <c r="E79" s="97"/>
      <c r="F79" s="97"/>
      <c r="G79" s="98"/>
      <c r="H79" s="29"/>
      <c r="I79" s="32"/>
      <c r="J79" s="32"/>
      <c r="K79" s="32"/>
      <c r="L79" s="32"/>
    </row>
    <row r="80" spans="1:12" s="8" customFormat="1" ht="11.25" x14ac:dyDescent="0.2">
      <c r="A80" s="6">
        <v>23001</v>
      </c>
      <c r="B80" s="12" t="s">
        <v>28</v>
      </c>
      <c r="C80" s="9" t="s">
        <v>59</v>
      </c>
      <c r="D80" s="7" t="s">
        <v>60</v>
      </c>
      <c r="E80" s="9" t="s">
        <v>151</v>
      </c>
      <c r="F80" s="9" t="s">
        <v>129</v>
      </c>
      <c r="G80" s="19">
        <v>42878</v>
      </c>
      <c r="H80" s="29"/>
      <c r="I80" s="68">
        <v>1</v>
      </c>
      <c r="J80" s="68"/>
      <c r="K80" s="68">
        <v>3</v>
      </c>
      <c r="L80" s="36" t="s">
        <v>316</v>
      </c>
    </row>
    <row r="81" spans="1:12" s="8" customFormat="1" ht="14.1" customHeight="1" x14ac:dyDescent="0.2">
      <c r="A81" s="96" t="s">
        <v>62</v>
      </c>
      <c r="B81" s="97"/>
      <c r="C81" s="97"/>
      <c r="D81" s="97"/>
      <c r="E81" s="97"/>
      <c r="F81" s="97"/>
      <c r="G81" s="98"/>
      <c r="H81" s="29"/>
      <c r="I81" s="32"/>
      <c r="J81" s="32"/>
      <c r="K81" s="32"/>
      <c r="L81" s="32"/>
    </row>
    <row r="82" spans="1:12" s="8" customFormat="1" ht="11.25" x14ac:dyDescent="0.2">
      <c r="A82" s="6">
        <v>23101</v>
      </c>
      <c r="B82" s="12" t="s">
        <v>28</v>
      </c>
      <c r="C82" s="9" t="s">
        <v>63</v>
      </c>
      <c r="D82" s="7" t="s">
        <v>33</v>
      </c>
      <c r="E82" s="9" t="s">
        <v>152</v>
      </c>
      <c r="F82" s="9" t="s">
        <v>129</v>
      </c>
      <c r="G82" s="19">
        <v>42878</v>
      </c>
      <c r="H82" s="29"/>
      <c r="I82" s="36">
        <v>3</v>
      </c>
      <c r="J82" s="36"/>
      <c r="K82" s="36">
        <v>10</v>
      </c>
      <c r="L82" s="36" t="s">
        <v>317</v>
      </c>
    </row>
    <row r="83" spans="1:12" s="8" customFormat="1" ht="11.25" x14ac:dyDescent="0.2">
      <c r="A83" s="6">
        <v>23102</v>
      </c>
      <c r="B83" s="12" t="s">
        <v>28</v>
      </c>
      <c r="C83" s="9" t="s">
        <v>68</v>
      </c>
      <c r="D83" s="7" t="s">
        <v>33</v>
      </c>
      <c r="E83" s="9" t="s">
        <v>153</v>
      </c>
      <c r="F83" s="9" t="s">
        <v>129</v>
      </c>
      <c r="G83" s="19">
        <v>42878</v>
      </c>
      <c r="H83" s="29"/>
      <c r="I83" s="36">
        <v>3</v>
      </c>
      <c r="J83" s="36"/>
      <c r="K83" s="36">
        <v>10</v>
      </c>
      <c r="L83" s="36" t="s">
        <v>317</v>
      </c>
    </row>
    <row r="84" spans="1:12" s="8" customFormat="1" ht="11.25" x14ac:dyDescent="0.2">
      <c r="A84" s="6">
        <v>23103</v>
      </c>
      <c r="B84" s="12" t="s">
        <v>28</v>
      </c>
      <c r="C84" s="9" t="s">
        <v>69</v>
      </c>
      <c r="D84" s="7" t="s">
        <v>33</v>
      </c>
      <c r="E84" s="9" t="s">
        <v>154</v>
      </c>
      <c r="F84" s="9" t="s">
        <v>129</v>
      </c>
      <c r="G84" s="19">
        <v>42878</v>
      </c>
      <c r="H84" s="29"/>
      <c r="I84" s="36">
        <v>3</v>
      </c>
      <c r="J84" s="36"/>
      <c r="K84" s="36">
        <v>10</v>
      </c>
      <c r="L84" s="36" t="s">
        <v>317</v>
      </c>
    </row>
    <row r="85" spans="1:12" s="8" customFormat="1" ht="11.25" x14ac:dyDescent="0.2">
      <c r="A85" s="6">
        <v>23104</v>
      </c>
      <c r="B85" s="12" t="s">
        <v>28</v>
      </c>
      <c r="C85" s="9" t="s">
        <v>70</v>
      </c>
      <c r="D85" s="7" t="s">
        <v>33</v>
      </c>
      <c r="E85" s="9" t="s">
        <v>155</v>
      </c>
      <c r="F85" s="9" t="s">
        <v>129</v>
      </c>
      <c r="G85" s="19">
        <v>42878</v>
      </c>
      <c r="H85" s="29"/>
      <c r="I85" s="36">
        <v>3</v>
      </c>
      <c r="J85" s="36"/>
      <c r="K85" s="36">
        <v>10</v>
      </c>
      <c r="L85" s="36" t="s">
        <v>317</v>
      </c>
    </row>
    <row r="86" spans="1:12" s="8" customFormat="1" ht="11.25" x14ac:dyDescent="0.2">
      <c r="A86" s="6">
        <v>23105</v>
      </c>
      <c r="B86" s="12" t="s">
        <v>28</v>
      </c>
      <c r="C86" s="9" t="s">
        <v>71</v>
      </c>
      <c r="D86" s="7" t="s">
        <v>33</v>
      </c>
      <c r="E86" s="9" t="s">
        <v>156</v>
      </c>
      <c r="F86" s="9" t="s">
        <v>129</v>
      </c>
      <c r="G86" s="19">
        <v>42878</v>
      </c>
      <c r="H86" s="29"/>
      <c r="I86" s="36">
        <v>3</v>
      </c>
      <c r="J86" s="36"/>
      <c r="K86" s="36">
        <v>10</v>
      </c>
      <c r="L86" s="36" t="s">
        <v>317</v>
      </c>
    </row>
    <row r="87" spans="1:12" s="8" customFormat="1" ht="11.25" x14ac:dyDescent="0.2">
      <c r="A87" s="6">
        <v>23106</v>
      </c>
      <c r="B87" s="12" t="s">
        <v>28</v>
      </c>
      <c r="C87" s="9" t="s">
        <v>72</v>
      </c>
      <c r="D87" s="7" t="s">
        <v>33</v>
      </c>
      <c r="E87" s="9" t="s">
        <v>157</v>
      </c>
      <c r="F87" s="9" t="s">
        <v>129</v>
      </c>
      <c r="G87" s="19">
        <v>42878</v>
      </c>
      <c r="H87" s="29"/>
      <c r="I87" s="36">
        <v>3</v>
      </c>
      <c r="J87" s="36"/>
      <c r="K87" s="36">
        <v>10</v>
      </c>
      <c r="L87" s="36" t="s">
        <v>317</v>
      </c>
    </row>
    <row r="88" spans="1:12" s="8" customFormat="1" ht="11.25" x14ac:dyDescent="0.2">
      <c r="A88" s="6">
        <v>23107</v>
      </c>
      <c r="B88" s="12" t="s">
        <v>28</v>
      </c>
      <c r="C88" s="9" t="s">
        <v>73</v>
      </c>
      <c r="D88" s="7" t="s">
        <v>33</v>
      </c>
      <c r="E88" s="9" t="s">
        <v>158</v>
      </c>
      <c r="F88" s="9" t="s">
        <v>129</v>
      </c>
      <c r="G88" s="19">
        <v>42878</v>
      </c>
      <c r="H88" s="29"/>
      <c r="I88" s="36">
        <v>3</v>
      </c>
      <c r="J88" s="36"/>
      <c r="K88" s="36">
        <v>10</v>
      </c>
      <c r="L88" s="36" t="s">
        <v>317</v>
      </c>
    </row>
    <row r="89" spans="1:12" s="8" customFormat="1" ht="11.25" x14ac:dyDescent="0.2">
      <c r="A89" s="6">
        <v>23108</v>
      </c>
      <c r="B89" s="12" t="s">
        <v>28</v>
      </c>
      <c r="C89" s="9" t="s">
        <v>74</v>
      </c>
      <c r="D89" s="7" t="s">
        <v>33</v>
      </c>
      <c r="E89" s="9" t="s">
        <v>159</v>
      </c>
      <c r="F89" s="9" t="s">
        <v>129</v>
      </c>
      <c r="G89" s="19">
        <v>42878</v>
      </c>
      <c r="H89" s="29"/>
      <c r="I89" s="36">
        <v>3</v>
      </c>
      <c r="J89" s="36"/>
      <c r="K89" s="36">
        <v>10</v>
      </c>
      <c r="L89" s="36" t="s">
        <v>317</v>
      </c>
    </row>
    <row r="90" spans="1:12" s="8" customFormat="1" ht="14.1" customHeight="1" x14ac:dyDescent="0.2">
      <c r="A90" s="96" t="s">
        <v>75</v>
      </c>
      <c r="B90" s="97"/>
      <c r="C90" s="97"/>
      <c r="D90" s="97"/>
      <c r="E90" s="97"/>
      <c r="F90" s="97"/>
      <c r="G90" s="98"/>
      <c r="H90" s="29"/>
      <c r="I90" s="32"/>
      <c r="J90" s="32"/>
      <c r="K90" s="32"/>
      <c r="L90" s="32"/>
    </row>
    <row r="91" spans="1:12" s="32" customFormat="1" ht="11.25" x14ac:dyDescent="0.2">
      <c r="A91" s="46" t="s">
        <v>294</v>
      </c>
      <c r="B91" s="47" t="s">
        <v>28</v>
      </c>
      <c r="C91" s="48" t="s">
        <v>301</v>
      </c>
      <c r="D91" s="49" t="s">
        <v>49</v>
      </c>
      <c r="E91" s="48"/>
      <c r="F91" s="48" t="s">
        <v>129</v>
      </c>
      <c r="G91" s="50"/>
      <c r="H91" s="29"/>
      <c r="I91" s="36">
        <v>4</v>
      </c>
      <c r="J91" s="36"/>
      <c r="K91" s="37">
        <v>16</v>
      </c>
      <c r="L91" s="36" t="s">
        <v>318</v>
      </c>
    </row>
    <row r="92" spans="1:12" s="32" customFormat="1" ht="11.25" x14ac:dyDescent="0.2">
      <c r="A92" s="46" t="s">
        <v>294</v>
      </c>
      <c r="B92" s="47" t="s">
        <v>28</v>
      </c>
      <c r="C92" s="48" t="s">
        <v>295</v>
      </c>
      <c r="D92" s="49" t="s">
        <v>49</v>
      </c>
      <c r="E92" s="48"/>
      <c r="F92" s="48" t="s">
        <v>129</v>
      </c>
      <c r="G92" s="50"/>
      <c r="H92" s="29"/>
      <c r="I92" s="36">
        <v>10</v>
      </c>
      <c r="J92" s="36"/>
      <c r="K92" s="37">
        <v>80</v>
      </c>
      <c r="L92" s="36" t="s">
        <v>319</v>
      </c>
    </row>
    <row r="93" spans="1:12" s="8" customFormat="1" ht="11.25" x14ac:dyDescent="0.2">
      <c r="A93" s="6">
        <v>23401</v>
      </c>
      <c r="B93" s="12" t="s">
        <v>28</v>
      </c>
      <c r="C93" s="9" t="s">
        <v>76</v>
      </c>
      <c r="D93" s="7" t="s">
        <v>49</v>
      </c>
      <c r="E93" s="9" t="s">
        <v>160</v>
      </c>
      <c r="F93" s="9" t="s">
        <v>129</v>
      </c>
      <c r="G93" s="19">
        <v>42878</v>
      </c>
      <c r="H93" s="29"/>
      <c r="I93" s="36">
        <v>6</v>
      </c>
      <c r="J93" s="36"/>
      <c r="K93" s="37">
        <v>16</v>
      </c>
      <c r="L93" s="36" t="s">
        <v>315</v>
      </c>
    </row>
    <row r="94" spans="1:12" s="8" customFormat="1" ht="11.25" x14ac:dyDescent="0.2">
      <c r="A94" s="6">
        <v>23402</v>
      </c>
      <c r="B94" s="12" t="s">
        <v>28</v>
      </c>
      <c r="C94" s="9" t="s">
        <v>77</v>
      </c>
      <c r="D94" s="7" t="s">
        <v>49</v>
      </c>
      <c r="E94" s="9" t="s">
        <v>161</v>
      </c>
      <c r="F94" s="9" t="s">
        <v>129</v>
      </c>
      <c r="G94" s="19">
        <v>42878</v>
      </c>
      <c r="H94" s="29"/>
      <c r="I94" s="36">
        <v>6</v>
      </c>
      <c r="J94" s="36"/>
      <c r="K94" s="37">
        <v>16</v>
      </c>
      <c r="L94" s="36" t="s">
        <v>315</v>
      </c>
    </row>
    <row r="95" spans="1:12" s="8" customFormat="1" ht="11.25" x14ac:dyDescent="0.2">
      <c r="A95" s="6">
        <v>23403</v>
      </c>
      <c r="B95" s="12" t="s">
        <v>28</v>
      </c>
      <c r="C95" s="9" t="s">
        <v>78</v>
      </c>
      <c r="D95" s="7" t="s">
        <v>49</v>
      </c>
      <c r="E95" s="9" t="s">
        <v>162</v>
      </c>
      <c r="F95" s="9" t="s">
        <v>129</v>
      </c>
      <c r="G95" s="19">
        <v>42878</v>
      </c>
      <c r="H95" s="29"/>
      <c r="I95" s="36">
        <v>6</v>
      </c>
      <c r="J95" s="36"/>
      <c r="K95" s="37">
        <v>16</v>
      </c>
      <c r="L95" s="36" t="s">
        <v>315</v>
      </c>
    </row>
    <row r="96" spans="1:12" s="8" customFormat="1" ht="11.25" x14ac:dyDescent="0.2">
      <c r="A96" s="6">
        <v>23404</v>
      </c>
      <c r="B96" s="12" t="s">
        <v>28</v>
      </c>
      <c r="C96" s="9" t="s">
        <v>79</v>
      </c>
      <c r="D96" s="7" t="s">
        <v>49</v>
      </c>
      <c r="E96" s="9" t="s">
        <v>163</v>
      </c>
      <c r="F96" s="9" t="s">
        <v>129</v>
      </c>
      <c r="G96" s="19">
        <v>42878</v>
      </c>
      <c r="H96" s="29"/>
      <c r="I96" s="36">
        <v>6</v>
      </c>
      <c r="J96" s="36"/>
      <c r="K96" s="37">
        <v>16</v>
      </c>
      <c r="L96" s="36" t="s">
        <v>315</v>
      </c>
    </row>
    <row r="97" spans="1:12" s="8" customFormat="1" ht="11.25" x14ac:dyDescent="0.2">
      <c r="A97" s="6">
        <v>23405</v>
      </c>
      <c r="B97" s="12" t="s">
        <v>28</v>
      </c>
      <c r="C97" s="9" t="s">
        <v>80</v>
      </c>
      <c r="D97" s="7" t="s">
        <v>49</v>
      </c>
      <c r="E97" s="9" t="s">
        <v>164</v>
      </c>
      <c r="F97" s="9" t="s">
        <v>129</v>
      </c>
      <c r="G97" s="19">
        <v>42878</v>
      </c>
      <c r="H97" s="29"/>
      <c r="I97" s="36">
        <v>6</v>
      </c>
      <c r="J97" s="36"/>
      <c r="K97" s="37">
        <v>18</v>
      </c>
      <c r="L97" s="36" t="s">
        <v>315</v>
      </c>
    </row>
    <row r="98" spans="1:12" s="8" customFormat="1" ht="11.25" x14ac:dyDescent="0.2">
      <c r="A98" s="6">
        <v>23406</v>
      </c>
      <c r="B98" s="12" t="s">
        <v>28</v>
      </c>
      <c r="C98" s="9" t="s">
        <v>81</v>
      </c>
      <c r="D98" s="7" t="s">
        <v>49</v>
      </c>
      <c r="E98" s="9" t="s">
        <v>165</v>
      </c>
      <c r="F98" s="9" t="s">
        <v>129</v>
      </c>
      <c r="G98" s="19">
        <v>42878</v>
      </c>
      <c r="H98" s="29"/>
      <c r="I98" s="36">
        <v>6</v>
      </c>
      <c r="J98" s="36"/>
      <c r="K98" s="37">
        <v>16</v>
      </c>
      <c r="L98" s="36" t="s">
        <v>315</v>
      </c>
    </row>
    <row r="99" spans="1:12" s="8" customFormat="1" ht="11.25" x14ac:dyDescent="0.2">
      <c r="A99" s="6">
        <v>23421</v>
      </c>
      <c r="B99" s="12" t="s">
        <v>28</v>
      </c>
      <c r="C99" s="9" t="s">
        <v>82</v>
      </c>
      <c r="D99" s="7" t="s">
        <v>49</v>
      </c>
      <c r="E99" s="9" t="s">
        <v>166</v>
      </c>
      <c r="F99" s="9" t="s">
        <v>129</v>
      </c>
      <c r="G99" s="19">
        <v>42878</v>
      </c>
      <c r="H99" s="29"/>
      <c r="I99" s="36">
        <v>6</v>
      </c>
      <c r="J99" s="36"/>
      <c r="K99" s="37">
        <v>4</v>
      </c>
      <c r="L99" s="36" t="s">
        <v>312</v>
      </c>
    </row>
    <row r="100" spans="1:12" s="3" customFormat="1" ht="15.95" customHeight="1" x14ac:dyDescent="0.2">
      <c r="A100" s="105" t="s">
        <v>15</v>
      </c>
      <c r="B100" s="106"/>
      <c r="C100" s="106"/>
      <c r="D100" s="106"/>
      <c r="E100" s="106"/>
      <c r="F100" s="106"/>
      <c r="G100" s="107"/>
      <c r="H100" s="72"/>
      <c r="I100" s="58">
        <f>SUM(I101:I121)</f>
        <v>132</v>
      </c>
      <c r="J100" s="58">
        <f>SUM(J101:J121)</f>
        <v>0</v>
      </c>
      <c r="K100" s="59">
        <f>SUM(K101:K121)</f>
        <v>298</v>
      </c>
      <c r="L100" s="36"/>
    </row>
    <row r="101" spans="1:12" s="8" customFormat="1" ht="14.1" customHeight="1" x14ac:dyDescent="0.2">
      <c r="A101" s="96" t="s">
        <v>83</v>
      </c>
      <c r="B101" s="97"/>
      <c r="C101" s="97"/>
      <c r="D101" s="97"/>
      <c r="E101" s="97"/>
      <c r="F101" s="97"/>
      <c r="G101" s="98"/>
      <c r="H101" s="29"/>
      <c r="I101" s="32"/>
      <c r="J101" s="32"/>
      <c r="K101" s="32"/>
      <c r="L101" s="32"/>
    </row>
    <row r="102" spans="1:12" s="8" customFormat="1" ht="11.25" x14ac:dyDescent="0.2">
      <c r="A102" s="6">
        <v>24101</v>
      </c>
      <c r="B102" s="12" t="s">
        <v>28</v>
      </c>
      <c r="C102" s="9" t="s">
        <v>84</v>
      </c>
      <c r="D102" s="7" t="s">
        <v>33</v>
      </c>
      <c r="E102" s="9" t="s">
        <v>167</v>
      </c>
      <c r="F102" s="9" t="s">
        <v>129</v>
      </c>
      <c r="G102" s="19">
        <v>42878</v>
      </c>
      <c r="H102" s="29"/>
      <c r="I102" s="36">
        <v>2</v>
      </c>
      <c r="J102" s="36"/>
      <c r="K102" s="36">
        <v>8</v>
      </c>
      <c r="L102" s="36" t="s">
        <v>317</v>
      </c>
    </row>
    <row r="103" spans="1:12" s="8" customFormat="1" ht="11.25" x14ac:dyDescent="0.2">
      <c r="A103" s="6">
        <v>24102</v>
      </c>
      <c r="B103" s="12" t="s">
        <v>28</v>
      </c>
      <c r="C103" s="9" t="s">
        <v>85</v>
      </c>
      <c r="D103" s="7" t="s">
        <v>33</v>
      </c>
      <c r="E103" s="9" t="s">
        <v>168</v>
      </c>
      <c r="F103" s="9" t="s">
        <v>129</v>
      </c>
      <c r="G103" s="19">
        <v>42878</v>
      </c>
      <c r="H103" s="29"/>
      <c r="I103" s="36">
        <v>2</v>
      </c>
      <c r="J103" s="36"/>
      <c r="K103" s="36">
        <v>8</v>
      </c>
      <c r="L103" s="36" t="s">
        <v>317</v>
      </c>
    </row>
    <row r="104" spans="1:12" s="8" customFormat="1" ht="11.25" x14ac:dyDescent="0.2">
      <c r="A104" s="6">
        <v>24103</v>
      </c>
      <c r="B104" s="12" t="s">
        <v>28</v>
      </c>
      <c r="C104" s="9" t="s">
        <v>86</v>
      </c>
      <c r="D104" s="7" t="s">
        <v>33</v>
      </c>
      <c r="E104" s="9" t="s">
        <v>169</v>
      </c>
      <c r="F104" s="9" t="s">
        <v>129</v>
      </c>
      <c r="G104" s="19">
        <v>42878</v>
      </c>
      <c r="H104" s="29"/>
      <c r="I104" s="36">
        <v>2</v>
      </c>
      <c r="J104" s="36"/>
      <c r="K104" s="36">
        <v>8</v>
      </c>
      <c r="L104" s="36" t="s">
        <v>317</v>
      </c>
    </row>
    <row r="105" spans="1:12" s="8" customFormat="1" ht="11.25" x14ac:dyDescent="0.2">
      <c r="A105" s="6">
        <v>24104</v>
      </c>
      <c r="B105" s="12" t="s">
        <v>28</v>
      </c>
      <c r="C105" s="9" t="s">
        <v>87</v>
      </c>
      <c r="D105" s="7" t="s">
        <v>33</v>
      </c>
      <c r="E105" s="9" t="s">
        <v>170</v>
      </c>
      <c r="F105" s="9" t="s">
        <v>129</v>
      </c>
      <c r="G105" s="19">
        <v>42878</v>
      </c>
      <c r="H105" s="29"/>
      <c r="I105" s="36">
        <v>2</v>
      </c>
      <c r="J105" s="36"/>
      <c r="K105" s="36">
        <v>8</v>
      </c>
      <c r="L105" s="36" t="s">
        <v>317</v>
      </c>
    </row>
    <row r="106" spans="1:12" s="8" customFormat="1" ht="11.25" x14ac:dyDescent="0.2">
      <c r="A106" s="6">
        <v>24105</v>
      </c>
      <c r="B106" s="12" t="s">
        <v>28</v>
      </c>
      <c r="C106" s="9" t="s">
        <v>88</v>
      </c>
      <c r="D106" s="7" t="s">
        <v>33</v>
      </c>
      <c r="E106" s="9" t="s">
        <v>171</v>
      </c>
      <c r="F106" s="9" t="s">
        <v>129</v>
      </c>
      <c r="G106" s="19">
        <v>42878</v>
      </c>
      <c r="H106" s="29"/>
      <c r="I106" s="36">
        <v>2</v>
      </c>
      <c r="J106" s="36"/>
      <c r="K106" s="36">
        <v>8</v>
      </c>
      <c r="L106" s="36" t="s">
        <v>317</v>
      </c>
    </row>
    <row r="107" spans="1:12" s="8" customFormat="1" ht="11.25" x14ac:dyDescent="0.2">
      <c r="A107" s="6">
        <v>24106</v>
      </c>
      <c r="B107" s="12" t="s">
        <v>28</v>
      </c>
      <c r="C107" s="9" t="s">
        <v>89</v>
      </c>
      <c r="D107" s="7" t="s">
        <v>33</v>
      </c>
      <c r="E107" s="9" t="s">
        <v>172</v>
      </c>
      <c r="F107" s="9" t="s">
        <v>129</v>
      </c>
      <c r="G107" s="19">
        <v>42878</v>
      </c>
      <c r="H107" s="29"/>
      <c r="I107" s="36">
        <v>2</v>
      </c>
      <c r="J107" s="36"/>
      <c r="K107" s="36">
        <v>8</v>
      </c>
      <c r="L107" s="36" t="s">
        <v>317</v>
      </c>
    </row>
    <row r="108" spans="1:12" s="8" customFormat="1" ht="11.25" x14ac:dyDescent="0.2">
      <c r="A108" s="6">
        <v>24107</v>
      </c>
      <c r="B108" s="12" t="s">
        <v>28</v>
      </c>
      <c r="C108" s="9" t="s">
        <v>90</v>
      </c>
      <c r="D108" s="7" t="s">
        <v>33</v>
      </c>
      <c r="E108" s="9" t="s">
        <v>173</v>
      </c>
      <c r="F108" s="9" t="s">
        <v>129</v>
      </c>
      <c r="G108" s="19">
        <v>42878</v>
      </c>
      <c r="H108" s="29"/>
      <c r="I108" s="36">
        <v>2</v>
      </c>
      <c r="J108" s="36"/>
      <c r="K108" s="36">
        <v>8</v>
      </c>
      <c r="L108" s="36" t="s">
        <v>317</v>
      </c>
    </row>
    <row r="109" spans="1:12" s="8" customFormat="1" ht="11.25" x14ac:dyDescent="0.2">
      <c r="A109" s="6">
        <v>24108</v>
      </c>
      <c r="B109" s="12" t="s">
        <v>28</v>
      </c>
      <c r="C109" s="9" t="s">
        <v>91</v>
      </c>
      <c r="D109" s="7" t="s">
        <v>33</v>
      </c>
      <c r="E109" s="9" t="s">
        <v>174</v>
      </c>
      <c r="F109" s="9" t="s">
        <v>129</v>
      </c>
      <c r="G109" s="19">
        <v>42878</v>
      </c>
      <c r="H109" s="29"/>
      <c r="I109" s="36">
        <v>2</v>
      </c>
      <c r="J109" s="36"/>
      <c r="K109" s="36">
        <v>8</v>
      </c>
      <c r="L109" s="36" t="s">
        <v>317</v>
      </c>
    </row>
    <row r="110" spans="1:12" s="8" customFormat="1" ht="14.1" customHeight="1" x14ac:dyDescent="0.2">
      <c r="A110" s="96" t="s">
        <v>92</v>
      </c>
      <c r="B110" s="97"/>
      <c r="C110" s="97"/>
      <c r="D110" s="97"/>
      <c r="E110" s="97"/>
      <c r="F110" s="97"/>
      <c r="G110" s="98"/>
      <c r="H110" s="29"/>
      <c r="I110" s="32"/>
      <c r="J110" s="32"/>
      <c r="K110" s="32"/>
      <c r="L110" s="32"/>
    </row>
    <row r="111" spans="1:12" s="32" customFormat="1" ht="11.25" x14ac:dyDescent="0.2">
      <c r="A111" s="46" t="s">
        <v>294</v>
      </c>
      <c r="B111" s="47" t="s">
        <v>28</v>
      </c>
      <c r="C111" s="48" t="s">
        <v>295</v>
      </c>
      <c r="D111" s="49" t="s">
        <v>49</v>
      </c>
      <c r="E111" s="48"/>
      <c r="F111" s="48" t="s">
        <v>129</v>
      </c>
      <c r="G111" s="50"/>
      <c r="H111" s="29"/>
      <c r="I111" s="36">
        <v>40</v>
      </c>
      <c r="J111" s="36"/>
      <c r="K111" s="37">
        <v>80</v>
      </c>
      <c r="L111" s="36" t="s">
        <v>319</v>
      </c>
    </row>
    <row r="112" spans="1:12" s="32" customFormat="1" ht="22.5" x14ac:dyDescent="0.2">
      <c r="A112" s="46" t="s">
        <v>294</v>
      </c>
      <c r="B112" s="47" t="s">
        <v>28</v>
      </c>
      <c r="C112" s="48" t="s">
        <v>300</v>
      </c>
      <c r="D112" s="49" t="s">
        <v>49</v>
      </c>
      <c r="E112" s="48"/>
      <c r="F112" s="48" t="s">
        <v>129</v>
      </c>
      <c r="G112" s="50"/>
      <c r="H112" s="29"/>
      <c r="I112" s="36">
        <v>20</v>
      </c>
      <c r="J112" s="36"/>
      <c r="K112" s="37">
        <v>60</v>
      </c>
      <c r="L112" s="36" t="s">
        <v>319</v>
      </c>
    </row>
    <row r="113" spans="1:12" s="8" customFormat="1" ht="22.5" x14ac:dyDescent="0.2">
      <c r="A113" s="6">
        <v>24401</v>
      </c>
      <c r="B113" s="12" t="s">
        <v>28</v>
      </c>
      <c r="C113" s="9" t="s">
        <v>273</v>
      </c>
      <c r="D113" s="7" t="s">
        <v>49</v>
      </c>
      <c r="E113" s="9" t="s">
        <v>274</v>
      </c>
      <c r="F113" s="9" t="s">
        <v>129</v>
      </c>
      <c r="G113" s="19">
        <v>42878</v>
      </c>
      <c r="H113" s="29"/>
      <c r="I113" s="36">
        <v>6</v>
      </c>
      <c r="J113" s="36"/>
      <c r="K113" s="37">
        <v>12</v>
      </c>
      <c r="L113" s="36" t="s">
        <v>320</v>
      </c>
    </row>
    <row r="114" spans="1:12" s="8" customFormat="1" ht="22.5" customHeight="1" x14ac:dyDescent="0.2">
      <c r="A114" s="6">
        <v>24402</v>
      </c>
      <c r="B114" s="12" t="s">
        <v>28</v>
      </c>
      <c r="C114" s="9" t="s">
        <v>273</v>
      </c>
      <c r="D114" s="17" t="s">
        <v>226</v>
      </c>
      <c r="E114" s="9" t="s">
        <v>275</v>
      </c>
      <c r="F114" s="9" t="s">
        <v>129</v>
      </c>
      <c r="G114" s="19">
        <v>42878</v>
      </c>
      <c r="H114" s="29"/>
      <c r="I114" s="36">
        <v>6</v>
      </c>
      <c r="J114" s="36"/>
      <c r="K114" s="37">
        <v>12</v>
      </c>
      <c r="L114" s="36" t="s">
        <v>320</v>
      </c>
    </row>
    <row r="115" spans="1:12" s="8" customFormat="1" ht="22.5" x14ac:dyDescent="0.2">
      <c r="A115" s="6">
        <v>24421</v>
      </c>
      <c r="B115" s="12" t="s">
        <v>28</v>
      </c>
      <c r="C115" s="9" t="s">
        <v>225</v>
      </c>
      <c r="D115" s="7" t="s">
        <v>49</v>
      </c>
      <c r="E115" s="9" t="s">
        <v>228</v>
      </c>
      <c r="F115" s="9" t="s">
        <v>129</v>
      </c>
      <c r="G115" s="19">
        <v>42878</v>
      </c>
      <c r="H115" s="29"/>
      <c r="I115" s="36">
        <v>6</v>
      </c>
      <c r="J115" s="36"/>
      <c r="K115" s="37">
        <v>12</v>
      </c>
      <c r="L115" s="36" t="s">
        <v>320</v>
      </c>
    </row>
    <row r="116" spans="1:12" s="8" customFormat="1" ht="22.5" customHeight="1" x14ac:dyDescent="0.2">
      <c r="A116" s="6">
        <v>24422</v>
      </c>
      <c r="B116" s="12" t="s">
        <v>28</v>
      </c>
      <c r="C116" s="9" t="s">
        <v>225</v>
      </c>
      <c r="D116" s="17" t="s">
        <v>226</v>
      </c>
      <c r="E116" s="9" t="s">
        <v>227</v>
      </c>
      <c r="F116" s="9" t="s">
        <v>129</v>
      </c>
      <c r="G116" s="19">
        <v>42878</v>
      </c>
      <c r="H116" s="29"/>
      <c r="I116" s="36">
        <v>6</v>
      </c>
      <c r="J116" s="36"/>
      <c r="K116" s="37">
        <v>12</v>
      </c>
      <c r="L116" s="36" t="s">
        <v>320</v>
      </c>
    </row>
    <row r="117" spans="1:12" s="8" customFormat="1" ht="22.5" x14ac:dyDescent="0.2">
      <c r="A117" s="6">
        <v>24441</v>
      </c>
      <c r="B117" s="12" t="s">
        <v>28</v>
      </c>
      <c r="C117" s="9" t="s">
        <v>94</v>
      </c>
      <c r="D117" s="7" t="s">
        <v>49</v>
      </c>
      <c r="E117" s="9" t="s">
        <v>175</v>
      </c>
      <c r="F117" s="9" t="s">
        <v>129</v>
      </c>
      <c r="G117" s="19">
        <v>42878</v>
      </c>
      <c r="H117" s="29"/>
      <c r="I117" s="36">
        <v>4</v>
      </c>
      <c r="J117" s="36"/>
      <c r="K117" s="37">
        <v>10</v>
      </c>
      <c r="L117" s="36" t="s">
        <v>320</v>
      </c>
    </row>
    <row r="118" spans="1:12" s="8" customFormat="1" ht="11.25" x14ac:dyDescent="0.2">
      <c r="A118" s="6">
        <v>24461</v>
      </c>
      <c r="B118" s="12" t="s">
        <v>28</v>
      </c>
      <c r="C118" s="9" t="s">
        <v>93</v>
      </c>
      <c r="D118" s="7" t="s">
        <v>49</v>
      </c>
      <c r="E118" s="9" t="s">
        <v>176</v>
      </c>
      <c r="F118" s="9" t="s">
        <v>129</v>
      </c>
      <c r="G118" s="19">
        <v>42878</v>
      </c>
      <c r="H118" s="29"/>
      <c r="I118" s="36">
        <v>4</v>
      </c>
      <c r="J118" s="36"/>
      <c r="K118" s="37">
        <v>4</v>
      </c>
      <c r="L118" s="36" t="s">
        <v>312</v>
      </c>
    </row>
    <row r="119" spans="1:12" s="32" customFormat="1" ht="24.75" customHeight="1" x14ac:dyDescent="0.2">
      <c r="A119" s="30">
        <v>24481</v>
      </c>
      <c r="B119" s="34" t="s">
        <v>28</v>
      </c>
      <c r="C119" s="33" t="s">
        <v>95</v>
      </c>
      <c r="D119" s="31" t="s">
        <v>49</v>
      </c>
      <c r="E119" s="33" t="s">
        <v>177</v>
      </c>
      <c r="F119" s="33" t="s">
        <v>129</v>
      </c>
      <c r="G119" s="35">
        <v>42878</v>
      </c>
      <c r="H119" s="29"/>
      <c r="I119" s="36">
        <v>8</v>
      </c>
      <c r="J119" s="36"/>
      <c r="K119" s="37">
        <v>8</v>
      </c>
      <c r="L119" s="36" t="s">
        <v>312</v>
      </c>
    </row>
    <row r="120" spans="1:12" s="32" customFormat="1" ht="24.75" customHeight="1" x14ac:dyDescent="0.2">
      <c r="A120" s="30">
        <v>24501</v>
      </c>
      <c r="B120" s="34" t="s">
        <v>28</v>
      </c>
      <c r="C120" s="33" t="s">
        <v>302</v>
      </c>
      <c r="D120" s="65" t="s">
        <v>226</v>
      </c>
      <c r="E120" s="33"/>
      <c r="F120" s="33" t="s">
        <v>129</v>
      </c>
      <c r="G120" s="35">
        <v>42878</v>
      </c>
      <c r="H120" s="29"/>
      <c r="I120" s="36">
        <v>8</v>
      </c>
      <c r="J120" s="36"/>
      <c r="K120" s="37">
        <v>12</v>
      </c>
      <c r="L120" s="36" t="s">
        <v>320</v>
      </c>
    </row>
    <row r="121" spans="1:12" s="8" customFormat="1" ht="24.75" customHeight="1" x14ac:dyDescent="0.2">
      <c r="A121" s="6">
        <v>24502</v>
      </c>
      <c r="B121" s="12" t="s">
        <v>28</v>
      </c>
      <c r="C121" s="9" t="s">
        <v>303</v>
      </c>
      <c r="D121" s="65" t="s">
        <v>226</v>
      </c>
      <c r="E121" s="9"/>
      <c r="F121" s="9" t="s">
        <v>129</v>
      </c>
      <c r="G121" s="19">
        <v>42878</v>
      </c>
      <c r="H121" s="29"/>
      <c r="I121" s="36">
        <v>8</v>
      </c>
      <c r="J121" s="36"/>
      <c r="K121" s="37">
        <v>12</v>
      </c>
      <c r="L121" s="36" t="s">
        <v>320</v>
      </c>
    </row>
    <row r="122" spans="1:12" s="3" customFormat="1" ht="15.95" customHeight="1" x14ac:dyDescent="0.2">
      <c r="A122" s="105" t="s">
        <v>16</v>
      </c>
      <c r="B122" s="106"/>
      <c r="C122" s="106"/>
      <c r="D122" s="106"/>
      <c r="E122" s="106"/>
      <c r="F122" s="106"/>
      <c r="G122" s="107"/>
      <c r="H122" s="72"/>
      <c r="I122" s="58">
        <f>SUM(I123:I135)</f>
        <v>114</v>
      </c>
      <c r="J122" s="58">
        <f>SUM(J123:J135)</f>
        <v>0</v>
      </c>
      <c r="K122" s="59">
        <f>SUM(K123:K135)</f>
        <v>218</v>
      </c>
      <c r="L122" s="36"/>
    </row>
    <row r="123" spans="1:12" s="8" customFormat="1" ht="14.1" customHeight="1" x14ac:dyDescent="0.2">
      <c r="A123" s="96" t="s">
        <v>96</v>
      </c>
      <c r="B123" s="97"/>
      <c r="C123" s="97"/>
      <c r="D123" s="97"/>
      <c r="E123" s="97"/>
      <c r="F123" s="97"/>
      <c r="G123" s="98"/>
      <c r="H123" s="29"/>
      <c r="I123" s="32"/>
      <c r="J123" s="32"/>
      <c r="K123" s="32"/>
      <c r="L123" s="32"/>
    </row>
    <row r="124" spans="1:12" s="8" customFormat="1" ht="11.25" x14ac:dyDescent="0.2">
      <c r="A124" s="6">
        <v>25101</v>
      </c>
      <c r="B124" s="12" t="s">
        <v>28</v>
      </c>
      <c r="C124" s="9" t="s">
        <v>97</v>
      </c>
      <c r="D124" s="7" t="s">
        <v>33</v>
      </c>
      <c r="E124" s="9" t="s">
        <v>178</v>
      </c>
      <c r="F124" s="9" t="s">
        <v>129</v>
      </c>
      <c r="G124" s="19">
        <v>42878</v>
      </c>
      <c r="H124" s="29"/>
      <c r="I124" s="36">
        <v>3</v>
      </c>
      <c r="J124" s="36"/>
      <c r="K124" s="36">
        <v>8</v>
      </c>
      <c r="L124" s="36" t="s">
        <v>317</v>
      </c>
    </row>
    <row r="125" spans="1:12" s="8" customFormat="1" ht="11.25" x14ac:dyDescent="0.2">
      <c r="A125" s="6">
        <v>25102</v>
      </c>
      <c r="B125" s="12" t="s">
        <v>28</v>
      </c>
      <c r="C125" s="9" t="s">
        <v>98</v>
      </c>
      <c r="D125" s="7" t="s">
        <v>33</v>
      </c>
      <c r="E125" s="9" t="s">
        <v>179</v>
      </c>
      <c r="F125" s="9" t="s">
        <v>129</v>
      </c>
      <c r="G125" s="19">
        <v>42878</v>
      </c>
      <c r="H125" s="29"/>
      <c r="I125" s="36">
        <v>3</v>
      </c>
      <c r="J125" s="36"/>
      <c r="K125" s="36">
        <v>8</v>
      </c>
      <c r="L125" s="36" t="s">
        <v>317</v>
      </c>
    </row>
    <row r="126" spans="1:12" s="8" customFormat="1" ht="11.25" x14ac:dyDescent="0.2">
      <c r="A126" s="6">
        <v>25103</v>
      </c>
      <c r="B126" s="12" t="s">
        <v>28</v>
      </c>
      <c r="C126" s="9" t="s">
        <v>99</v>
      </c>
      <c r="D126" s="7" t="s">
        <v>33</v>
      </c>
      <c r="E126" s="9" t="s">
        <v>180</v>
      </c>
      <c r="F126" s="9" t="s">
        <v>129</v>
      </c>
      <c r="G126" s="19">
        <v>42878</v>
      </c>
      <c r="H126" s="29"/>
      <c r="I126" s="36">
        <v>3</v>
      </c>
      <c r="J126" s="36"/>
      <c r="K126" s="36">
        <v>8</v>
      </c>
      <c r="L126" s="36" t="s">
        <v>317</v>
      </c>
    </row>
    <row r="127" spans="1:12" s="8" customFormat="1" ht="11.25" x14ac:dyDescent="0.2">
      <c r="A127" s="6">
        <v>25104</v>
      </c>
      <c r="B127" s="12" t="s">
        <v>28</v>
      </c>
      <c r="C127" s="9" t="s">
        <v>100</v>
      </c>
      <c r="D127" s="7" t="s">
        <v>33</v>
      </c>
      <c r="E127" s="9" t="s">
        <v>181</v>
      </c>
      <c r="F127" s="9" t="s">
        <v>129</v>
      </c>
      <c r="G127" s="19">
        <v>42878</v>
      </c>
      <c r="H127" s="29"/>
      <c r="I127" s="36">
        <v>3</v>
      </c>
      <c r="J127" s="36"/>
      <c r="K127" s="36">
        <v>8</v>
      </c>
      <c r="L127" s="36" t="s">
        <v>317</v>
      </c>
    </row>
    <row r="128" spans="1:12" s="8" customFormat="1" ht="11.25" x14ac:dyDescent="0.2">
      <c r="A128" s="6">
        <v>25105</v>
      </c>
      <c r="B128" s="12" t="s">
        <v>28</v>
      </c>
      <c r="C128" s="9" t="s">
        <v>101</v>
      </c>
      <c r="D128" s="7" t="s">
        <v>33</v>
      </c>
      <c r="E128" s="9" t="s">
        <v>182</v>
      </c>
      <c r="F128" s="9" t="s">
        <v>129</v>
      </c>
      <c r="G128" s="19">
        <v>42878</v>
      </c>
      <c r="H128" s="29"/>
      <c r="I128" s="36">
        <v>3</v>
      </c>
      <c r="J128" s="36"/>
      <c r="K128" s="36">
        <v>8</v>
      </c>
      <c r="L128" s="36" t="s">
        <v>317</v>
      </c>
    </row>
    <row r="129" spans="1:12" s="8" customFormat="1" ht="11.25" x14ac:dyDescent="0.2">
      <c r="A129" s="6">
        <v>25106</v>
      </c>
      <c r="B129" s="12" t="s">
        <v>28</v>
      </c>
      <c r="C129" s="9" t="s">
        <v>102</v>
      </c>
      <c r="D129" s="7" t="s">
        <v>33</v>
      </c>
      <c r="E129" s="9" t="s">
        <v>183</v>
      </c>
      <c r="F129" s="9" t="s">
        <v>129</v>
      </c>
      <c r="G129" s="19">
        <v>42878</v>
      </c>
      <c r="H129" s="29"/>
      <c r="I129" s="36">
        <v>3</v>
      </c>
      <c r="J129" s="36"/>
      <c r="K129" s="36">
        <v>8</v>
      </c>
      <c r="L129" s="36" t="s">
        <v>317</v>
      </c>
    </row>
    <row r="130" spans="1:12" s="8" customFormat="1" ht="11.25" x14ac:dyDescent="0.2">
      <c r="A130" s="6">
        <v>25107</v>
      </c>
      <c r="B130" s="12" t="s">
        <v>28</v>
      </c>
      <c r="C130" s="9" t="s">
        <v>103</v>
      </c>
      <c r="D130" s="7" t="s">
        <v>33</v>
      </c>
      <c r="E130" s="9" t="s">
        <v>184</v>
      </c>
      <c r="F130" s="9" t="s">
        <v>129</v>
      </c>
      <c r="G130" s="19">
        <v>42878</v>
      </c>
      <c r="H130" s="29"/>
      <c r="I130" s="36">
        <v>3</v>
      </c>
      <c r="J130" s="36"/>
      <c r="K130" s="36">
        <v>8</v>
      </c>
      <c r="L130" s="36" t="s">
        <v>317</v>
      </c>
    </row>
    <row r="131" spans="1:12" s="8" customFormat="1" ht="11.25" x14ac:dyDescent="0.2">
      <c r="A131" s="6">
        <v>25108</v>
      </c>
      <c r="B131" s="12" t="s">
        <v>28</v>
      </c>
      <c r="C131" s="9" t="s">
        <v>104</v>
      </c>
      <c r="D131" s="7" t="s">
        <v>33</v>
      </c>
      <c r="E131" s="9" t="s">
        <v>185</v>
      </c>
      <c r="F131" s="9" t="s">
        <v>129</v>
      </c>
      <c r="G131" s="19">
        <v>42878</v>
      </c>
      <c r="H131" s="29"/>
      <c r="I131" s="36">
        <v>3</v>
      </c>
      <c r="J131" s="36"/>
      <c r="K131" s="36">
        <v>8</v>
      </c>
      <c r="L131" s="36" t="s">
        <v>317</v>
      </c>
    </row>
    <row r="132" spans="1:12" s="8" customFormat="1" ht="14.1" customHeight="1" x14ac:dyDescent="0.2">
      <c r="A132" s="96" t="s">
        <v>105</v>
      </c>
      <c r="B132" s="97"/>
      <c r="C132" s="97"/>
      <c r="D132" s="97"/>
      <c r="E132" s="97"/>
      <c r="F132" s="97"/>
      <c r="G132" s="98"/>
      <c r="H132" s="29"/>
      <c r="I132" s="32"/>
      <c r="J132" s="32"/>
      <c r="K132" s="32"/>
      <c r="L132" s="32"/>
    </row>
    <row r="133" spans="1:12" s="32" customFormat="1" ht="22.5" x14ac:dyDescent="0.2">
      <c r="A133" s="46" t="s">
        <v>294</v>
      </c>
      <c r="B133" s="47" t="s">
        <v>28</v>
      </c>
      <c r="C133" s="48" t="s">
        <v>299</v>
      </c>
      <c r="D133" s="49" t="s">
        <v>49</v>
      </c>
      <c r="E133" s="48"/>
      <c r="F133" s="48" t="s">
        <v>129</v>
      </c>
      <c r="G133" s="50"/>
      <c r="H133" s="29"/>
      <c r="I133" s="36">
        <v>20</v>
      </c>
      <c r="J133" s="36"/>
      <c r="K133" s="37">
        <v>40</v>
      </c>
      <c r="L133" s="36" t="s">
        <v>319</v>
      </c>
    </row>
    <row r="134" spans="1:12" s="32" customFormat="1" ht="22.5" x14ac:dyDescent="0.2">
      <c r="A134" s="46" t="s">
        <v>294</v>
      </c>
      <c r="B134" s="47" t="s">
        <v>28</v>
      </c>
      <c r="C134" s="48" t="s">
        <v>313</v>
      </c>
      <c r="D134" s="49" t="s">
        <v>49</v>
      </c>
      <c r="E134" s="48"/>
      <c r="F134" s="48" t="s">
        <v>129</v>
      </c>
      <c r="G134" s="50"/>
      <c r="H134" s="29"/>
      <c r="I134" s="36">
        <v>62</v>
      </c>
      <c r="J134" s="36"/>
      <c r="K134" s="37">
        <v>102</v>
      </c>
      <c r="L134" s="36" t="s">
        <v>319</v>
      </c>
    </row>
    <row r="135" spans="1:12" s="8" customFormat="1" ht="11.25" x14ac:dyDescent="0.2">
      <c r="A135" s="6">
        <v>25401</v>
      </c>
      <c r="B135" s="12" t="s">
        <v>28</v>
      </c>
      <c r="C135" s="9" t="s">
        <v>106</v>
      </c>
      <c r="D135" s="7" t="s">
        <v>49</v>
      </c>
      <c r="E135" s="9" t="s">
        <v>186</v>
      </c>
      <c r="F135" s="9" t="s">
        <v>129</v>
      </c>
      <c r="G135" s="19">
        <v>42878</v>
      </c>
      <c r="H135" s="29"/>
      <c r="I135" s="36">
        <v>8</v>
      </c>
      <c r="J135" s="36"/>
      <c r="K135" s="37">
        <v>12</v>
      </c>
      <c r="L135" s="36" t="s">
        <v>321</v>
      </c>
    </row>
    <row r="136" spans="1:12" s="3" customFormat="1" ht="15.95" customHeight="1" x14ac:dyDescent="0.2">
      <c r="A136" s="105" t="s">
        <v>17</v>
      </c>
      <c r="B136" s="106"/>
      <c r="C136" s="106"/>
      <c r="D136" s="106"/>
      <c r="E136" s="106"/>
      <c r="F136" s="106"/>
      <c r="G136" s="107"/>
      <c r="H136" s="72"/>
      <c r="I136" s="60">
        <f>SUM(I137:I149)</f>
        <v>96</v>
      </c>
      <c r="J136" s="60">
        <f>SUM(J137:J149)</f>
        <v>0</v>
      </c>
      <c r="K136" s="61">
        <f>SUM(K137:K149)</f>
        <v>194</v>
      </c>
      <c r="L136" s="36"/>
    </row>
    <row r="137" spans="1:12" s="8" customFormat="1" ht="14.1" customHeight="1" x14ac:dyDescent="0.2">
      <c r="A137" s="96" t="s">
        <v>107</v>
      </c>
      <c r="B137" s="97"/>
      <c r="C137" s="97"/>
      <c r="D137" s="97"/>
      <c r="E137" s="97"/>
      <c r="F137" s="97"/>
      <c r="G137" s="98"/>
      <c r="H137" s="29"/>
      <c r="I137" s="36"/>
      <c r="J137" s="36"/>
      <c r="K137" s="37"/>
      <c r="L137" s="36"/>
    </row>
    <row r="138" spans="1:12" s="8" customFormat="1" ht="11.25" x14ac:dyDescent="0.2">
      <c r="A138" s="6">
        <v>26101</v>
      </c>
      <c r="B138" s="12" t="s">
        <v>28</v>
      </c>
      <c r="C138" s="9" t="s">
        <v>108</v>
      </c>
      <c r="D138" s="7" t="s">
        <v>33</v>
      </c>
      <c r="E138" s="9" t="s">
        <v>187</v>
      </c>
      <c r="F138" s="9" t="s">
        <v>129</v>
      </c>
      <c r="G138" s="19">
        <v>42878</v>
      </c>
      <c r="H138" s="29"/>
      <c r="I138" s="36">
        <v>2</v>
      </c>
      <c r="J138" s="36"/>
      <c r="K138" s="36">
        <v>8</v>
      </c>
      <c r="L138" s="36" t="s">
        <v>317</v>
      </c>
    </row>
    <row r="139" spans="1:12" s="8" customFormat="1" ht="11.25" x14ac:dyDescent="0.2">
      <c r="A139" s="6">
        <v>26102</v>
      </c>
      <c r="B139" s="12" t="s">
        <v>28</v>
      </c>
      <c r="C139" s="9" t="s">
        <v>109</v>
      </c>
      <c r="D139" s="7" t="s">
        <v>33</v>
      </c>
      <c r="E139" s="9" t="s">
        <v>188</v>
      </c>
      <c r="F139" s="9" t="s">
        <v>129</v>
      </c>
      <c r="G139" s="19">
        <v>42878</v>
      </c>
      <c r="H139" s="29"/>
      <c r="I139" s="36">
        <v>2</v>
      </c>
      <c r="J139" s="36"/>
      <c r="K139" s="36">
        <v>8</v>
      </c>
      <c r="L139" s="36" t="s">
        <v>317</v>
      </c>
    </row>
    <row r="140" spans="1:12" s="8" customFormat="1" ht="11.25" x14ac:dyDescent="0.2">
      <c r="A140" s="6">
        <v>26103</v>
      </c>
      <c r="B140" s="12" t="s">
        <v>28</v>
      </c>
      <c r="C140" s="9" t="s">
        <v>110</v>
      </c>
      <c r="D140" s="7" t="s">
        <v>33</v>
      </c>
      <c r="E140" s="9" t="s">
        <v>189</v>
      </c>
      <c r="F140" s="9" t="s">
        <v>129</v>
      </c>
      <c r="G140" s="19">
        <v>42878</v>
      </c>
      <c r="H140" s="29"/>
      <c r="I140" s="36">
        <v>2</v>
      </c>
      <c r="J140" s="36"/>
      <c r="K140" s="36">
        <v>8</v>
      </c>
      <c r="L140" s="36" t="s">
        <v>317</v>
      </c>
    </row>
    <row r="141" spans="1:12" s="8" customFormat="1" ht="11.25" x14ac:dyDescent="0.2">
      <c r="A141" s="6">
        <v>26104</v>
      </c>
      <c r="B141" s="12" t="s">
        <v>28</v>
      </c>
      <c r="C141" s="9" t="s">
        <v>111</v>
      </c>
      <c r="D141" s="7" t="s">
        <v>33</v>
      </c>
      <c r="E141" s="9" t="s">
        <v>190</v>
      </c>
      <c r="F141" s="9" t="s">
        <v>129</v>
      </c>
      <c r="G141" s="19">
        <v>42878</v>
      </c>
      <c r="H141" s="29"/>
      <c r="I141" s="36">
        <v>2</v>
      </c>
      <c r="J141" s="36"/>
      <c r="K141" s="36">
        <v>8</v>
      </c>
      <c r="L141" s="36" t="s">
        <v>317</v>
      </c>
    </row>
    <row r="142" spans="1:12" s="8" customFormat="1" ht="11.25" x14ac:dyDescent="0.2">
      <c r="A142" s="6">
        <v>26105</v>
      </c>
      <c r="B142" s="12" t="s">
        <v>28</v>
      </c>
      <c r="C142" s="9" t="s">
        <v>112</v>
      </c>
      <c r="D142" s="7" t="s">
        <v>33</v>
      </c>
      <c r="E142" s="9" t="s">
        <v>191</v>
      </c>
      <c r="F142" s="9" t="s">
        <v>129</v>
      </c>
      <c r="G142" s="19">
        <v>42878</v>
      </c>
      <c r="H142" s="29"/>
      <c r="I142" s="36">
        <v>2</v>
      </c>
      <c r="J142" s="36"/>
      <c r="K142" s="36">
        <v>8</v>
      </c>
      <c r="L142" s="36" t="s">
        <v>317</v>
      </c>
    </row>
    <row r="143" spans="1:12" s="8" customFormat="1" ht="11.25" x14ac:dyDescent="0.2">
      <c r="A143" s="6">
        <v>26106</v>
      </c>
      <c r="B143" s="12" t="s">
        <v>28</v>
      </c>
      <c r="C143" s="9" t="s">
        <v>113</v>
      </c>
      <c r="D143" s="7" t="s">
        <v>33</v>
      </c>
      <c r="E143" s="9" t="s">
        <v>192</v>
      </c>
      <c r="F143" s="9" t="s">
        <v>129</v>
      </c>
      <c r="G143" s="19">
        <v>42878</v>
      </c>
      <c r="H143" s="29"/>
      <c r="I143" s="36">
        <v>2</v>
      </c>
      <c r="J143" s="36"/>
      <c r="K143" s="36">
        <v>8</v>
      </c>
      <c r="L143" s="36" t="s">
        <v>317</v>
      </c>
    </row>
    <row r="144" spans="1:12" s="8" customFormat="1" ht="11.25" x14ac:dyDescent="0.2">
      <c r="A144" s="6">
        <v>26107</v>
      </c>
      <c r="B144" s="12" t="s">
        <v>28</v>
      </c>
      <c r="C144" s="9" t="s">
        <v>114</v>
      </c>
      <c r="D144" s="7" t="s">
        <v>33</v>
      </c>
      <c r="E144" s="9" t="s">
        <v>193</v>
      </c>
      <c r="F144" s="9" t="s">
        <v>129</v>
      </c>
      <c r="G144" s="19">
        <v>42878</v>
      </c>
      <c r="H144" s="29"/>
      <c r="I144" s="36">
        <v>2</v>
      </c>
      <c r="J144" s="36"/>
      <c r="K144" s="36">
        <v>8</v>
      </c>
      <c r="L144" s="36" t="s">
        <v>317</v>
      </c>
    </row>
    <row r="145" spans="1:12" s="8" customFormat="1" ht="11.25" x14ac:dyDescent="0.2">
      <c r="A145" s="6">
        <v>26108</v>
      </c>
      <c r="B145" s="12" t="s">
        <v>28</v>
      </c>
      <c r="C145" s="9" t="s">
        <v>115</v>
      </c>
      <c r="D145" s="7" t="s">
        <v>33</v>
      </c>
      <c r="E145" s="9" t="s">
        <v>194</v>
      </c>
      <c r="F145" s="9" t="s">
        <v>129</v>
      </c>
      <c r="G145" s="19">
        <v>42878</v>
      </c>
      <c r="H145" s="29"/>
      <c r="I145" s="36">
        <v>2</v>
      </c>
      <c r="J145" s="36"/>
      <c r="K145" s="36">
        <v>8</v>
      </c>
      <c r="L145" s="36" t="s">
        <v>317</v>
      </c>
    </row>
    <row r="146" spans="1:12" s="32" customFormat="1" ht="14.1" customHeight="1" x14ac:dyDescent="0.2">
      <c r="A146" s="96" t="s">
        <v>296</v>
      </c>
      <c r="B146" s="97"/>
      <c r="C146" s="97"/>
      <c r="D146" s="97"/>
      <c r="E146" s="97"/>
      <c r="F146" s="97"/>
      <c r="G146" s="98"/>
      <c r="H146" s="29"/>
    </row>
    <row r="147" spans="1:12" s="32" customFormat="1" ht="11.25" x14ac:dyDescent="0.2">
      <c r="A147" s="46" t="s">
        <v>294</v>
      </c>
      <c r="B147" s="47" t="s">
        <v>28</v>
      </c>
      <c r="C147" s="48" t="s">
        <v>297</v>
      </c>
      <c r="D147" s="49" t="s">
        <v>49</v>
      </c>
      <c r="E147" s="48"/>
      <c r="F147" s="48" t="s">
        <v>129</v>
      </c>
      <c r="G147" s="50"/>
      <c r="H147" s="29"/>
      <c r="I147" s="36">
        <v>20</v>
      </c>
      <c r="J147" s="36"/>
      <c r="K147" s="37">
        <v>30</v>
      </c>
      <c r="L147" s="36" t="s">
        <v>319</v>
      </c>
    </row>
    <row r="148" spans="1:12" s="32" customFormat="1" ht="11.25" x14ac:dyDescent="0.2">
      <c r="A148" s="46" t="s">
        <v>294</v>
      </c>
      <c r="B148" s="47" t="s">
        <v>28</v>
      </c>
      <c r="C148" s="48" t="s">
        <v>314</v>
      </c>
      <c r="D148" s="49" t="s">
        <v>49</v>
      </c>
      <c r="E148" s="48"/>
      <c r="F148" s="48" t="s">
        <v>129</v>
      </c>
      <c r="G148" s="50"/>
      <c r="H148" s="29"/>
      <c r="I148" s="36">
        <v>60</v>
      </c>
      <c r="J148" s="36"/>
      <c r="K148" s="37">
        <v>100</v>
      </c>
      <c r="L148" s="36" t="s">
        <v>319</v>
      </c>
    </row>
    <row r="149" spans="1:12" s="32" customFormat="1" ht="11.25" x14ac:dyDescent="0.2">
      <c r="A149" s="30"/>
      <c r="B149" s="34"/>
      <c r="C149" s="33"/>
      <c r="D149" s="31"/>
      <c r="E149" s="33"/>
      <c r="F149" s="33"/>
      <c r="G149" s="35"/>
      <c r="H149" s="29"/>
      <c r="I149" s="36"/>
      <c r="J149" s="36"/>
      <c r="K149" s="37"/>
      <c r="L149" s="36"/>
    </row>
    <row r="150" spans="1:12" s="3" customFormat="1" ht="15.95" customHeight="1" x14ac:dyDescent="0.2">
      <c r="A150" s="105" t="s">
        <v>18</v>
      </c>
      <c r="B150" s="106"/>
      <c r="C150" s="106"/>
      <c r="D150" s="106"/>
      <c r="E150" s="106"/>
      <c r="F150" s="106"/>
      <c r="G150" s="107"/>
      <c r="H150" s="72"/>
      <c r="I150" s="55">
        <f>SUM(I151:I160)</f>
        <v>32</v>
      </c>
      <c r="J150" s="55">
        <f>SUM(J151:J160)</f>
        <v>0</v>
      </c>
      <c r="K150" s="62">
        <f>SUM(K151:K160)</f>
        <v>64</v>
      </c>
      <c r="L150" s="36"/>
    </row>
    <row r="151" spans="1:12" s="8" customFormat="1" ht="14.1" customHeight="1" x14ac:dyDescent="0.2">
      <c r="A151" s="96" t="s">
        <v>124</v>
      </c>
      <c r="B151" s="97"/>
      <c r="C151" s="97"/>
      <c r="D151" s="97"/>
      <c r="E151" s="97"/>
      <c r="F151" s="97"/>
      <c r="G151" s="98"/>
      <c r="H151" s="29"/>
      <c r="I151" s="36"/>
      <c r="J151" s="36"/>
      <c r="K151" s="37"/>
      <c r="L151" s="36"/>
    </row>
    <row r="152" spans="1:12" s="8" customFormat="1" ht="11.25" x14ac:dyDescent="0.2">
      <c r="A152" s="6">
        <v>27101</v>
      </c>
      <c r="B152" s="12" t="s">
        <v>28</v>
      </c>
      <c r="C152" s="9" t="s">
        <v>116</v>
      </c>
      <c r="D152" s="7" t="s">
        <v>33</v>
      </c>
      <c r="E152" s="9" t="s">
        <v>195</v>
      </c>
      <c r="F152" s="9" t="s">
        <v>129</v>
      </c>
      <c r="G152" s="19">
        <v>42878</v>
      </c>
      <c r="H152" s="29"/>
      <c r="I152" s="36">
        <v>4</v>
      </c>
      <c r="J152" s="36"/>
      <c r="K152" s="37">
        <v>8</v>
      </c>
      <c r="L152" s="36" t="s">
        <v>322</v>
      </c>
    </row>
    <row r="153" spans="1:12" s="8" customFormat="1" ht="11.25" x14ac:dyDescent="0.2">
      <c r="A153" s="6">
        <v>27102</v>
      </c>
      <c r="B153" s="12" t="s">
        <v>28</v>
      </c>
      <c r="C153" s="9" t="s">
        <v>117</v>
      </c>
      <c r="D153" s="7" t="s">
        <v>33</v>
      </c>
      <c r="E153" s="9" t="s">
        <v>196</v>
      </c>
      <c r="F153" s="9" t="s">
        <v>129</v>
      </c>
      <c r="G153" s="19">
        <v>42878</v>
      </c>
      <c r="H153" s="29"/>
      <c r="I153" s="36">
        <v>4</v>
      </c>
      <c r="J153" s="36"/>
      <c r="K153" s="37">
        <v>8</v>
      </c>
      <c r="L153" s="36" t="s">
        <v>322</v>
      </c>
    </row>
    <row r="154" spans="1:12" s="8" customFormat="1" ht="11.25" x14ac:dyDescent="0.2">
      <c r="A154" s="6">
        <v>27103</v>
      </c>
      <c r="B154" s="12" t="s">
        <v>28</v>
      </c>
      <c r="C154" s="9" t="s">
        <v>118</v>
      </c>
      <c r="D154" s="7" t="s">
        <v>33</v>
      </c>
      <c r="E154" s="9" t="s">
        <v>197</v>
      </c>
      <c r="F154" s="9" t="s">
        <v>129</v>
      </c>
      <c r="G154" s="19">
        <v>42878</v>
      </c>
      <c r="H154" s="29"/>
      <c r="I154" s="36">
        <v>4</v>
      </c>
      <c r="J154" s="36"/>
      <c r="K154" s="37">
        <v>8</v>
      </c>
      <c r="L154" s="36" t="s">
        <v>322</v>
      </c>
    </row>
    <row r="155" spans="1:12" s="8" customFormat="1" ht="11.25" x14ac:dyDescent="0.2">
      <c r="A155" s="6">
        <v>27104</v>
      </c>
      <c r="B155" s="12" t="s">
        <v>28</v>
      </c>
      <c r="C155" s="9" t="s">
        <v>119</v>
      </c>
      <c r="D155" s="7" t="s">
        <v>33</v>
      </c>
      <c r="E155" s="9" t="s">
        <v>198</v>
      </c>
      <c r="F155" s="9" t="s">
        <v>129</v>
      </c>
      <c r="G155" s="19">
        <v>42878</v>
      </c>
      <c r="H155" s="29"/>
      <c r="I155" s="36">
        <v>4</v>
      </c>
      <c r="J155" s="36"/>
      <c r="K155" s="37">
        <v>8</v>
      </c>
      <c r="L155" s="36" t="s">
        <v>322</v>
      </c>
    </row>
    <row r="156" spans="1:12" s="8" customFormat="1" ht="11.25" x14ac:dyDescent="0.2">
      <c r="A156" s="6">
        <v>27105</v>
      </c>
      <c r="B156" s="12" t="s">
        <v>28</v>
      </c>
      <c r="C156" s="9" t="s">
        <v>120</v>
      </c>
      <c r="D156" s="7" t="s">
        <v>33</v>
      </c>
      <c r="E156" s="9" t="s">
        <v>199</v>
      </c>
      <c r="F156" s="9" t="s">
        <v>129</v>
      </c>
      <c r="G156" s="19">
        <v>42878</v>
      </c>
      <c r="H156" s="29"/>
      <c r="I156" s="36">
        <v>4</v>
      </c>
      <c r="J156" s="36"/>
      <c r="K156" s="37">
        <v>8</v>
      </c>
      <c r="L156" s="36" t="s">
        <v>322</v>
      </c>
    </row>
    <row r="157" spans="1:12" s="8" customFormat="1" ht="11.25" x14ac:dyDescent="0.2">
      <c r="A157" s="6">
        <v>27106</v>
      </c>
      <c r="B157" s="12" t="s">
        <v>28</v>
      </c>
      <c r="C157" s="9" t="s">
        <v>121</v>
      </c>
      <c r="D157" s="7" t="s">
        <v>33</v>
      </c>
      <c r="E157" s="9" t="s">
        <v>200</v>
      </c>
      <c r="F157" s="9" t="s">
        <v>129</v>
      </c>
      <c r="G157" s="19">
        <v>42878</v>
      </c>
      <c r="H157" s="29"/>
      <c r="I157" s="36">
        <v>4</v>
      </c>
      <c r="J157" s="36"/>
      <c r="K157" s="37">
        <v>8</v>
      </c>
      <c r="L157" s="36" t="s">
        <v>322</v>
      </c>
    </row>
    <row r="158" spans="1:12" s="8" customFormat="1" ht="11.25" x14ac:dyDescent="0.2">
      <c r="A158" s="6">
        <v>27107</v>
      </c>
      <c r="B158" s="12" t="s">
        <v>28</v>
      </c>
      <c r="C158" s="9" t="s">
        <v>122</v>
      </c>
      <c r="D158" s="7" t="s">
        <v>33</v>
      </c>
      <c r="E158" s="9" t="s">
        <v>201</v>
      </c>
      <c r="F158" s="9" t="s">
        <v>129</v>
      </c>
      <c r="G158" s="19">
        <v>42878</v>
      </c>
      <c r="H158" s="29"/>
      <c r="I158" s="36">
        <v>4</v>
      </c>
      <c r="J158" s="36"/>
      <c r="K158" s="37">
        <v>8</v>
      </c>
      <c r="L158" s="36" t="s">
        <v>322</v>
      </c>
    </row>
    <row r="159" spans="1:12" s="8" customFormat="1" ht="11.25" x14ac:dyDescent="0.2">
      <c r="A159" s="6">
        <v>27108</v>
      </c>
      <c r="B159" s="12" t="s">
        <v>28</v>
      </c>
      <c r="C159" s="9" t="s">
        <v>123</v>
      </c>
      <c r="D159" s="7" t="s">
        <v>33</v>
      </c>
      <c r="E159" s="9" t="s">
        <v>202</v>
      </c>
      <c r="F159" s="9" t="s">
        <v>129</v>
      </c>
      <c r="G159" s="19">
        <v>42878</v>
      </c>
      <c r="H159" s="29"/>
      <c r="I159" s="36">
        <v>4</v>
      </c>
      <c r="J159" s="36"/>
      <c r="K159" s="37">
        <v>8</v>
      </c>
      <c r="L159" s="36" t="s">
        <v>322</v>
      </c>
    </row>
    <row r="160" spans="1:12" s="8" customFormat="1" ht="14.1" customHeight="1" x14ac:dyDescent="0.2">
      <c r="A160" s="96" t="s">
        <v>125</v>
      </c>
      <c r="B160" s="97"/>
      <c r="C160" s="97"/>
      <c r="D160" s="97"/>
      <c r="E160" s="97"/>
      <c r="F160" s="97"/>
      <c r="G160" s="98"/>
      <c r="H160" s="29"/>
      <c r="I160" s="32"/>
      <c r="J160" s="32"/>
      <c r="K160" s="32"/>
      <c r="L160" s="38"/>
    </row>
    <row r="161" spans="1:12" s="8" customFormat="1" ht="22.5" x14ac:dyDescent="0.2">
      <c r="A161" s="6">
        <v>27201</v>
      </c>
      <c r="B161" s="12" t="s">
        <v>28</v>
      </c>
      <c r="C161" s="9" t="s">
        <v>246</v>
      </c>
      <c r="D161" s="7" t="s">
        <v>29</v>
      </c>
      <c r="E161" s="25" t="s">
        <v>247</v>
      </c>
      <c r="F161" s="9" t="s">
        <v>131</v>
      </c>
      <c r="G161" s="19">
        <v>42909</v>
      </c>
      <c r="H161" s="29"/>
      <c r="I161" s="102" t="s">
        <v>131</v>
      </c>
      <c r="J161" s="103"/>
      <c r="K161" s="103"/>
      <c r="L161" s="36"/>
    </row>
    <row r="162" spans="1:12" s="8" customFormat="1" ht="22.5" x14ac:dyDescent="0.2">
      <c r="A162" s="6">
        <v>27202</v>
      </c>
      <c r="B162" s="12" t="s">
        <v>28</v>
      </c>
      <c r="C162" s="9" t="s">
        <v>248</v>
      </c>
      <c r="D162" s="7" t="s">
        <v>29</v>
      </c>
      <c r="E162" s="9" t="s">
        <v>249</v>
      </c>
      <c r="F162" s="9" t="s">
        <v>131</v>
      </c>
      <c r="G162" s="19">
        <v>42907</v>
      </c>
      <c r="H162" s="29"/>
      <c r="I162" s="102" t="s">
        <v>131</v>
      </c>
      <c r="J162" s="103"/>
      <c r="K162" s="103"/>
      <c r="L162" s="36"/>
    </row>
    <row r="163" spans="1:12" s="8" customFormat="1" ht="22.5" x14ac:dyDescent="0.2">
      <c r="A163" s="6">
        <v>27203</v>
      </c>
      <c r="B163" s="12" t="s">
        <v>28</v>
      </c>
      <c r="C163" s="25" t="s">
        <v>250</v>
      </c>
      <c r="D163" s="7" t="s">
        <v>29</v>
      </c>
      <c r="E163" s="25" t="s">
        <v>251</v>
      </c>
      <c r="F163" s="9" t="s">
        <v>131</v>
      </c>
      <c r="G163" s="19">
        <v>42907</v>
      </c>
      <c r="H163" s="29"/>
      <c r="I163" s="102" t="s">
        <v>131</v>
      </c>
      <c r="J163" s="103"/>
      <c r="K163" s="103"/>
      <c r="L163" s="36"/>
    </row>
    <row r="164" spans="1:12" s="23" customFormat="1" ht="22.5" x14ac:dyDescent="0.2">
      <c r="A164" s="24">
        <v>27204</v>
      </c>
      <c r="B164" s="26" t="s">
        <v>28</v>
      </c>
      <c r="C164" s="25" t="s">
        <v>252</v>
      </c>
      <c r="D164" s="22" t="s">
        <v>29</v>
      </c>
      <c r="E164" s="25" t="s">
        <v>253</v>
      </c>
      <c r="F164" s="25" t="s">
        <v>131</v>
      </c>
      <c r="G164" s="28">
        <v>42907</v>
      </c>
      <c r="H164" s="29"/>
      <c r="I164" s="102" t="s">
        <v>131</v>
      </c>
      <c r="J164" s="103"/>
      <c r="K164" s="103"/>
      <c r="L164" s="36"/>
    </row>
    <row r="165" spans="1:12" s="8" customFormat="1" ht="22.5" x14ac:dyDescent="0.2">
      <c r="A165" s="6">
        <v>27205</v>
      </c>
      <c r="B165" s="12" t="s">
        <v>28</v>
      </c>
      <c r="C165" s="25" t="s">
        <v>254</v>
      </c>
      <c r="D165" s="7" t="s">
        <v>29</v>
      </c>
      <c r="E165" s="25" t="s">
        <v>255</v>
      </c>
      <c r="F165" s="9" t="s">
        <v>131</v>
      </c>
      <c r="G165" s="19">
        <v>42909</v>
      </c>
      <c r="H165" s="29"/>
      <c r="I165" s="102" t="s">
        <v>131</v>
      </c>
      <c r="J165" s="103"/>
      <c r="K165" s="103"/>
      <c r="L165" s="36"/>
    </row>
    <row r="166" spans="1:12" s="3" customFormat="1" ht="15.95" customHeight="1" x14ac:dyDescent="0.2">
      <c r="A166" s="105" t="s">
        <v>19</v>
      </c>
      <c r="B166" s="106"/>
      <c r="C166" s="106"/>
      <c r="D166" s="106"/>
      <c r="E166" s="106"/>
      <c r="F166" s="106"/>
      <c r="G166" s="107"/>
      <c r="H166" s="72"/>
      <c r="I166" s="58">
        <f>SUM(I167:I178)</f>
        <v>0</v>
      </c>
      <c r="J166" s="58">
        <f>SUM(J167:J178)</f>
        <v>0</v>
      </c>
      <c r="K166" s="59">
        <f>SUM(K167:K178)</f>
        <v>0</v>
      </c>
      <c r="L166" s="36"/>
    </row>
    <row r="167" spans="1:12" s="8" customFormat="1" ht="11.25" x14ac:dyDescent="0.2">
      <c r="A167" s="6">
        <v>28001</v>
      </c>
      <c r="B167" s="12" t="s">
        <v>28</v>
      </c>
      <c r="C167" s="9" t="s">
        <v>257</v>
      </c>
      <c r="D167" s="7" t="s">
        <v>60</v>
      </c>
      <c r="E167" s="9" t="s">
        <v>256</v>
      </c>
      <c r="F167" s="9" t="s">
        <v>128</v>
      </c>
      <c r="G167" s="19">
        <v>42878</v>
      </c>
      <c r="H167" s="29"/>
      <c r="I167" s="102" t="s">
        <v>280</v>
      </c>
      <c r="J167" s="103"/>
      <c r="K167" s="103"/>
      <c r="L167" s="36"/>
    </row>
    <row r="168" spans="1:12" s="23" customFormat="1" ht="11.25" x14ac:dyDescent="0.2">
      <c r="A168" s="24">
        <v>28002</v>
      </c>
      <c r="B168" s="26" t="s">
        <v>28</v>
      </c>
      <c r="C168" s="25" t="s">
        <v>258</v>
      </c>
      <c r="D168" s="22" t="s">
        <v>60</v>
      </c>
      <c r="E168" s="25" t="s">
        <v>259</v>
      </c>
      <c r="F168" s="25" t="s">
        <v>128</v>
      </c>
      <c r="G168" s="28">
        <v>42878</v>
      </c>
      <c r="H168" s="29"/>
      <c r="I168" s="102" t="s">
        <v>280</v>
      </c>
      <c r="J168" s="103"/>
      <c r="K168" s="103"/>
      <c r="L168" s="36"/>
    </row>
    <row r="169" spans="1:12" s="23" customFormat="1" ht="11.25" x14ac:dyDescent="0.2">
      <c r="A169" s="24">
        <v>28003</v>
      </c>
      <c r="B169" s="26" t="s">
        <v>28</v>
      </c>
      <c r="C169" s="25" t="s">
        <v>260</v>
      </c>
      <c r="D169" s="22" t="s">
        <v>60</v>
      </c>
      <c r="E169" s="25" t="s">
        <v>261</v>
      </c>
      <c r="F169" s="25" t="s">
        <v>128</v>
      </c>
      <c r="G169" s="28">
        <v>42878</v>
      </c>
      <c r="H169" s="29"/>
      <c r="I169" s="102" t="s">
        <v>280</v>
      </c>
      <c r="J169" s="103"/>
      <c r="K169" s="103"/>
      <c r="L169" s="36"/>
    </row>
    <row r="170" spans="1:12" s="23" customFormat="1" ht="11.25" x14ac:dyDescent="0.2">
      <c r="A170" s="24">
        <v>28004</v>
      </c>
      <c r="B170" s="26" t="s">
        <v>28</v>
      </c>
      <c r="C170" s="25" t="s">
        <v>262</v>
      </c>
      <c r="D170" s="22" t="s">
        <v>60</v>
      </c>
      <c r="E170" s="25" t="s">
        <v>263</v>
      </c>
      <c r="F170" s="25" t="s">
        <v>128</v>
      </c>
      <c r="G170" s="28">
        <v>42878</v>
      </c>
      <c r="H170" s="29"/>
      <c r="I170" s="102" t="s">
        <v>280</v>
      </c>
      <c r="J170" s="103"/>
      <c r="K170" s="103"/>
      <c r="L170" s="36"/>
    </row>
    <row r="171" spans="1:12" s="23" customFormat="1" ht="11.25" x14ac:dyDescent="0.2">
      <c r="A171" s="24">
        <v>28005</v>
      </c>
      <c r="B171" s="26" t="s">
        <v>28</v>
      </c>
      <c r="C171" s="25" t="s">
        <v>264</v>
      </c>
      <c r="D171" s="27" t="s">
        <v>226</v>
      </c>
      <c r="E171" s="25" t="s">
        <v>265</v>
      </c>
      <c r="F171" s="25" t="s">
        <v>128</v>
      </c>
      <c r="G171" s="28">
        <v>42878</v>
      </c>
      <c r="H171" s="29"/>
      <c r="I171" s="102" t="s">
        <v>280</v>
      </c>
      <c r="J171" s="103"/>
      <c r="K171" s="103"/>
      <c r="L171" s="36"/>
    </row>
    <row r="172" spans="1:12" s="23" customFormat="1" ht="22.5" x14ac:dyDescent="0.2">
      <c r="A172" s="24">
        <v>28006</v>
      </c>
      <c r="B172" s="26" t="s">
        <v>28</v>
      </c>
      <c r="C172" s="25" t="s">
        <v>266</v>
      </c>
      <c r="D172" s="27" t="s">
        <v>226</v>
      </c>
      <c r="E172" s="25" t="s">
        <v>267</v>
      </c>
      <c r="F172" s="25" t="s">
        <v>128</v>
      </c>
      <c r="G172" s="28">
        <v>42878</v>
      </c>
      <c r="H172" s="29"/>
      <c r="I172" s="102" t="s">
        <v>280</v>
      </c>
      <c r="J172" s="103"/>
      <c r="K172" s="103"/>
      <c r="L172" s="36"/>
    </row>
    <row r="173" spans="1:12" s="32" customFormat="1" ht="22.5" x14ac:dyDescent="0.2">
      <c r="A173" s="30">
        <v>28007</v>
      </c>
      <c r="B173" s="34" t="s">
        <v>28</v>
      </c>
      <c r="C173" s="33" t="s">
        <v>268</v>
      </c>
      <c r="D173" s="27" t="s">
        <v>269</v>
      </c>
      <c r="E173" s="33" t="s">
        <v>270</v>
      </c>
      <c r="F173" s="33" t="s">
        <v>128</v>
      </c>
      <c r="G173" s="35">
        <v>42878</v>
      </c>
      <c r="H173" s="29"/>
      <c r="I173" s="102" t="s">
        <v>280</v>
      </c>
      <c r="J173" s="103"/>
      <c r="K173" s="103"/>
      <c r="L173" s="36"/>
    </row>
    <row r="174" spans="1:12" s="32" customFormat="1" ht="22.5" x14ac:dyDescent="0.2">
      <c r="A174" s="30">
        <v>28008</v>
      </c>
      <c r="B174" s="34" t="s">
        <v>28</v>
      </c>
      <c r="C174" s="33" t="s">
        <v>271</v>
      </c>
      <c r="D174" s="27" t="s">
        <v>269</v>
      </c>
      <c r="E174" s="33" t="s">
        <v>272</v>
      </c>
      <c r="F174" s="33" t="s">
        <v>128</v>
      </c>
      <c r="G174" s="35">
        <v>42878</v>
      </c>
      <c r="H174" s="29"/>
      <c r="I174" s="102" t="s">
        <v>280</v>
      </c>
      <c r="J174" s="103"/>
      <c r="K174" s="103"/>
      <c r="L174" s="36"/>
    </row>
    <row r="175" spans="1:12" s="23" customFormat="1" ht="22.5" x14ac:dyDescent="0.2">
      <c r="A175" s="24">
        <v>28009</v>
      </c>
      <c r="B175" s="26" t="s">
        <v>28</v>
      </c>
      <c r="C175" s="25" t="s">
        <v>304</v>
      </c>
      <c r="D175" s="66" t="s">
        <v>306</v>
      </c>
      <c r="E175" s="25"/>
      <c r="F175" s="25" t="s">
        <v>128</v>
      </c>
      <c r="G175" s="28">
        <v>42878</v>
      </c>
      <c r="H175" s="29"/>
      <c r="I175" s="102" t="s">
        <v>280</v>
      </c>
      <c r="J175" s="103"/>
      <c r="K175" s="103"/>
      <c r="L175" s="36"/>
    </row>
    <row r="176" spans="1:12" s="8" customFormat="1" ht="22.5" x14ac:dyDescent="0.2">
      <c r="A176" s="6">
        <v>28010</v>
      </c>
      <c r="B176" s="12" t="s">
        <v>28</v>
      </c>
      <c r="C176" s="25" t="s">
        <v>305</v>
      </c>
      <c r="D176" s="66" t="s">
        <v>306</v>
      </c>
      <c r="E176" s="9"/>
      <c r="F176" s="9" t="s">
        <v>128</v>
      </c>
      <c r="G176" s="19">
        <v>42878</v>
      </c>
      <c r="H176" s="29"/>
      <c r="I176" s="102" t="s">
        <v>280</v>
      </c>
      <c r="J176" s="103"/>
      <c r="K176" s="103"/>
      <c r="L176" s="36"/>
    </row>
    <row r="177" spans="1:12" s="4" customFormat="1" ht="21.95" customHeight="1" x14ac:dyDescent="0.2">
      <c r="A177" s="108" t="s">
        <v>21</v>
      </c>
      <c r="B177" s="109"/>
      <c r="C177" s="109"/>
      <c r="D177" s="109"/>
      <c r="E177" s="109"/>
      <c r="F177" s="109"/>
      <c r="G177" s="110"/>
      <c r="H177" s="21"/>
      <c r="I177" s="102" t="s">
        <v>128</v>
      </c>
      <c r="J177" s="103"/>
      <c r="K177" s="103"/>
      <c r="L177" s="36"/>
    </row>
    <row r="178" spans="1:12" s="3" customFormat="1" ht="15.95" customHeight="1" x14ac:dyDescent="0.2">
      <c r="A178" s="111" t="s">
        <v>22</v>
      </c>
      <c r="B178" s="112"/>
      <c r="C178" s="112"/>
      <c r="D178" s="112"/>
      <c r="E178" s="112"/>
      <c r="F178" s="112"/>
      <c r="G178" s="113"/>
      <c r="H178" s="72"/>
      <c r="I178" s="102" t="s">
        <v>128</v>
      </c>
      <c r="J178" s="103"/>
      <c r="K178" s="103"/>
      <c r="L178" s="36"/>
    </row>
    <row r="180" spans="1:12" x14ac:dyDescent="0.2">
      <c r="I180" s="52" t="s">
        <v>277</v>
      </c>
      <c r="J180" s="52" t="s">
        <v>278</v>
      </c>
      <c r="K180" s="52" t="s">
        <v>279</v>
      </c>
    </row>
    <row r="181" spans="1:12" x14ac:dyDescent="0.2">
      <c r="H181" s="73" t="s">
        <v>289</v>
      </c>
      <c r="I181" s="63">
        <f>I166+I150+I136+I122+I100+I78+I45+I29+I12</f>
        <v>1325</v>
      </c>
      <c r="J181" s="63">
        <f>J166+J150+J136+J122+J100+J78+J45+J29+J12</f>
        <v>115</v>
      </c>
      <c r="K181" s="63">
        <f>K166+K150+K136+K122+K100+K78+K45+K29+K12</f>
        <v>2249</v>
      </c>
    </row>
    <row r="182" spans="1:12" x14ac:dyDescent="0.2">
      <c r="H182" s="73" t="s">
        <v>289</v>
      </c>
      <c r="I182" s="114">
        <f>SUM(I181:K181)</f>
        <v>3689</v>
      </c>
      <c r="J182" s="114"/>
      <c r="K182" s="114"/>
    </row>
    <row r="183" spans="1:12" x14ac:dyDescent="0.2">
      <c r="H183" s="73"/>
      <c r="I183" s="32">
        <v>100</v>
      </c>
      <c r="J183" s="32">
        <v>75</v>
      </c>
      <c r="K183" s="32">
        <v>73</v>
      </c>
    </row>
    <row r="184" spans="1:12" x14ac:dyDescent="0.2">
      <c r="H184" s="73"/>
      <c r="I184" s="64">
        <f>I181*I183</f>
        <v>132500</v>
      </c>
      <c r="J184" s="64">
        <f>J181*J183</f>
        <v>8625</v>
      </c>
      <c r="K184" s="64">
        <f>K181*K183</f>
        <v>164177</v>
      </c>
    </row>
    <row r="185" spans="1:12" x14ac:dyDescent="0.2">
      <c r="H185" s="73" t="s">
        <v>290</v>
      </c>
      <c r="I185" s="114">
        <f>SUM(I184:K184)</f>
        <v>305302</v>
      </c>
      <c r="J185" s="114"/>
      <c r="K185" s="114"/>
    </row>
    <row r="186" spans="1:12" x14ac:dyDescent="0.2">
      <c r="H186" s="74" t="s">
        <v>291</v>
      </c>
      <c r="I186" s="115">
        <f>I185/I182</f>
        <v>82.760097587422067</v>
      </c>
      <c r="J186" s="115"/>
      <c r="K186" s="115"/>
      <c r="L186" s="32" t="s">
        <v>334</v>
      </c>
    </row>
  </sheetData>
  <mergeCells count="66">
    <mergeCell ref="I185:K185"/>
    <mergeCell ref="I186:K186"/>
    <mergeCell ref="A146:G146"/>
    <mergeCell ref="I165:K165"/>
    <mergeCell ref="I182:K182"/>
    <mergeCell ref="A177:G177"/>
    <mergeCell ref="A166:G166"/>
    <mergeCell ref="A151:G151"/>
    <mergeCell ref="A160:G160"/>
    <mergeCell ref="A178:G178"/>
    <mergeCell ref="I174:K174"/>
    <mergeCell ref="C17:E17"/>
    <mergeCell ref="C18:E18"/>
    <mergeCell ref="C19:E19"/>
    <mergeCell ref="I17:K17"/>
    <mergeCell ref="I18:K18"/>
    <mergeCell ref="I19:K19"/>
    <mergeCell ref="I9:K9"/>
    <mergeCell ref="I177:K177"/>
    <mergeCell ref="I178:K178"/>
    <mergeCell ref="I167:K167"/>
    <mergeCell ref="I168:K168"/>
    <mergeCell ref="I169:K169"/>
    <mergeCell ref="I170:K170"/>
    <mergeCell ref="I171:K171"/>
    <mergeCell ref="I172:K172"/>
    <mergeCell ref="I175:K175"/>
    <mergeCell ref="I176:K176"/>
    <mergeCell ref="I161:K161"/>
    <mergeCell ref="I162:K162"/>
    <mergeCell ref="I163:K163"/>
    <mergeCell ref="I164:K164"/>
    <mergeCell ref="I173:K173"/>
    <mergeCell ref="A81:G81"/>
    <mergeCell ref="A78:G78"/>
    <mergeCell ref="A79:G79"/>
    <mergeCell ref="A45:G45"/>
    <mergeCell ref="A35:G35"/>
    <mergeCell ref="A46:G46"/>
    <mergeCell ref="A62:G62"/>
    <mergeCell ref="A56:G56"/>
    <mergeCell ref="A59:G59"/>
    <mergeCell ref="A1:G1"/>
    <mergeCell ref="A3:C3"/>
    <mergeCell ref="A4:C4"/>
    <mergeCell ref="A5:C5"/>
    <mergeCell ref="A6:C6"/>
    <mergeCell ref="D4:G4"/>
    <mergeCell ref="D5:G5"/>
    <mergeCell ref="D6:G6"/>
    <mergeCell ref="A8:G8"/>
    <mergeCell ref="A150:G150"/>
    <mergeCell ref="A90:G90"/>
    <mergeCell ref="A101:G101"/>
    <mergeCell ref="A110:G110"/>
    <mergeCell ref="A123:G123"/>
    <mergeCell ref="A132:G132"/>
    <mergeCell ref="A137:G137"/>
    <mergeCell ref="A100:G100"/>
    <mergeCell ref="A122:G122"/>
    <mergeCell ref="A136:G136"/>
    <mergeCell ref="A40:G40"/>
    <mergeCell ref="A30:G30"/>
    <mergeCell ref="A11:G11"/>
    <mergeCell ref="A12:G12"/>
    <mergeCell ref="A29:G29"/>
  </mergeCells>
  <phoneticPr fontId="0" type="noConversion"/>
  <pageMargins left="0.59055118110236227" right="0.59055118110236227" top="1.5748031496062993" bottom="0.59055118110236227" header="0.27559055118110237" footer="0.27559055118110237"/>
  <pageSetup paperSize="9" orientation="portrait" r:id="rId1"/>
  <headerFooter alignWithMargins="0">
    <oddHeader>&amp;L&amp;G&amp;R&amp;G</oddHeader>
    <oddFooter>&amp;L&amp;4ASTRABHU-70012A-1-0-D-20100701
&amp;8&amp;F / nyc - INGE EPSI / 30.03.2017&amp;R&amp;8&amp;P/&amp;N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Abschätzung Phase 51</vt:lpstr>
      <vt:lpstr>'Abschätzung Phase 51'!Drucktitel</vt:lpstr>
    </vt:vector>
  </TitlesOfParts>
  <Company>Support (F3)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VORLAGE BHU - Excel A4 hoch - ASTRA (J182-0527)</dc:title>
  <dc:creator>Hochuli, Marco</dc:creator>
  <cp:lastModifiedBy>Malfatti Marco</cp:lastModifiedBy>
  <cp:lastPrinted>2017-09-05T08:40:53Z</cp:lastPrinted>
  <dcterms:created xsi:type="dcterms:W3CDTF">2010-05-04T06:45:19Z</dcterms:created>
  <dcterms:modified xsi:type="dcterms:W3CDTF">2020-07-27T08:05:27Z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SC#COOSYSTEM@1.1:Container">
    <vt:lpwstr>COO.2045.100.7.1805070</vt:lpwstr>
  </property>
  <property fmtid="{D5CDD505-2E9C-101B-9397-08002B2CF9AE}" pid="3" name="FSC#COOELAK@1.1001:Subject">
    <vt:lpwstr/>
  </property>
  <property fmtid="{D5CDD505-2E9C-101B-9397-08002B2CF9AE}" pid="4" name="FSC#COOELAK@1.1001:FileReference">
    <vt:lpwstr>018 Arbeitsdokumente BHU - ASTRA (2007-02052/07)</vt:lpwstr>
  </property>
  <property fmtid="{D5CDD505-2E9C-101B-9397-08002B2CF9AE}" pid="5" name="FSC#COOELAK@1.1001:FileRefYear">
    <vt:lpwstr>2009</vt:lpwstr>
  </property>
  <property fmtid="{D5CDD505-2E9C-101B-9397-08002B2CF9AE}" pid="6" name="FSC#COOELAK@1.1001:FileRefOrdinal">
    <vt:lpwstr>46029</vt:lpwstr>
  </property>
  <property fmtid="{D5CDD505-2E9C-101B-9397-08002B2CF9AE}" pid="7" name="FSC#COOELAK@1.1001:FileRefOU">
    <vt:lpwstr>Strasseninfrastruktur</vt:lpwstr>
  </property>
  <property fmtid="{D5CDD505-2E9C-101B-9397-08002B2CF9AE}" pid="8" name="FSC#COOELAK@1.1001:Organization">
    <vt:lpwstr/>
  </property>
  <property fmtid="{D5CDD505-2E9C-101B-9397-08002B2CF9AE}" pid="9" name="FSC#COOELAK@1.1001:Owner">
    <vt:lpwstr> Hochuli</vt:lpwstr>
  </property>
  <property fmtid="{D5CDD505-2E9C-101B-9397-08002B2CF9AE}" pid="10" name="FSC#COOELAK@1.1001:OwnerExtension">
    <vt:lpwstr/>
  </property>
  <property fmtid="{D5CDD505-2E9C-101B-9397-08002B2CF9AE}" pid="11" name="FSC#COOELAK@1.1001:OwnerFaxExtension">
    <vt:lpwstr/>
  </property>
  <property fmtid="{D5CDD505-2E9C-101B-9397-08002B2CF9AE}" pid="12" name="FSC#COOELAK@1.1001:DispatchedBy">
    <vt:lpwstr/>
  </property>
  <property fmtid="{D5CDD505-2E9C-101B-9397-08002B2CF9AE}" pid="13" name="FSC#COOELAK@1.1001:DispatchedAt">
    <vt:lpwstr/>
  </property>
  <property fmtid="{D5CDD505-2E9C-101B-9397-08002B2CF9AE}" pid="14" name="FSC#COOELAK@1.1001:ApprovedBy">
    <vt:lpwstr/>
  </property>
  <property fmtid="{D5CDD505-2E9C-101B-9397-08002B2CF9AE}" pid="15" name="FSC#COOELAK@1.1001:ApprovedAt">
    <vt:lpwstr/>
  </property>
  <property fmtid="{D5CDD505-2E9C-101B-9397-08002B2CF9AE}" pid="16" name="FSC#COOELAK@1.1001:Department">
    <vt:lpwstr>Support (F3)</vt:lpwstr>
  </property>
  <property fmtid="{D5CDD505-2E9C-101B-9397-08002B2CF9AE}" pid="17" name="FSC#COOELAK@1.1001:CreatedAt">
    <vt:lpwstr>04.05.2010 08:45:20</vt:lpwstr>
  </property>
  <property fmtid="{D5CDD505-2E9C-101B-9397-08002B2CF9AE}" pid="18" name="FSC#COOELAK@1.1001:OU">
    <vt:lpwstr>Support (F3)</vt:lpwstr>
  </property>
  <property fmtid="{D5CDD505-2E9C-101B-9397-08002B2CF9AE}" pid="19" name="FSC#COOELAK@1.1001:Priority">
    <vt:lpwstr/>
  </property>
  <property fmtid="{D5CDD505-2E9C-101B-9397-08002B2CF9AE}" pid="20" name="FSC#COOELAK@1.1001:ObjBarCode">
    <vt:lpwstr>*COO.2045.100.7.1805070*</vt:lpwstr>
  </property>
  <property fmtid="{D5CDD505-2E9C-101B-9397-08002B2CF9AE}" pid="21" name="FSC#COOELAK@1.1001:RefBarCode">
    <vt:lpwstr>*VORLAGE BHU - Excel A4 hoch - ASTRA (J182-0527)*</vt:lpwstr>
  </property>
  <property fmtid="{D5CDD505-2E9C-101B-9397-08002B2CF9AE}" pid="22" name="FSC#COOELAK@1.1001:FileRefBarCode">
    <vt:lpwstr>*018 Arbeitsdokumente BHU - ASTRA (2007-02052/07)*</vt:lpwstr>
  </property>
  <property fmtid="{D5CDD505-2E9C-101B-9397-08002B2CF9AE}" pid="23" name="FSC#COOELAK@1.1001:ExternalRef">
    <vt:lpwstr/>
  </property>
  <property fmtid="{D5CDD505-2E9C-101B-9397-08002B2CF9AE}" pid="24" name="FSC#COOELAK@1.1001:IncomingNumber">
    <vt:lpwstr/>
  </property>
  <property fmtid="{D5CDD505-2E9C-101B-9397-08002B2CF9AE}" pid="25" name="FSC#COOELAK@1.1001:IncomingSubject">
    <vt:lpwstr/>
  </property>
  <property fmtid="{D5CDD505-2E9C-101B-9397-08002B2CF9AE}" pid="26" name="FSC#COOELAK@1.1001:ProcessResponsible">
    <vt:lpwstr>Hochuli, Marco</vt:lpwstr>
  </property>
  <property fmtid="{D5CDD505-2E9C-101B-9397-08002B2CF9AE}" pid="27" name="FSC#COOELAK@1.1001:ProcessResponsiblePhone">
    <vt:lpwstr/>
  </property>
  <property fmtid="{D5CDD505-2E9C-101B-9397-08002B2CF9AE}" pid="28" name="FSC#COOELAK@1.1001:ProcessResponsibleMail">
    <vt:lpwstr/>
  </property>
  <property fmtid="{D5CDD505-2E9C-101B-9397-08002B2CF9AE}" pid="29" name="FSC#COOELAK@1.1001:ProcessResponsibleFax">
    <vt:lpwstr/>
  </property>
  <property fmtid="{D5CDD505-2E9C-101B-9397-08002B2CF9AE}" pid="30" name="FSC#COOELAK@1.1001:ApproverFirstName">
    <vt:lpwstr/>
  </property>
  <property fmtid="{D5CDD505-2E9C-101B-9397-08002B2CF9AE}" pid="31" name="FSC#COOELAK@1.1001:ApproverSurName">
    <vt:lpwstr/>
  </property>
  <property fmtid="{D5CDD505-2E9C-101B-9397-08002B2CF9AE}" pid="32" name="FSC#COOELAK@1.1001:ApproverTitle">
    <vt:lpwstr/>
  </property>
  <property fmtid="{D5CDD505-2E9C-101B-9397-08002B2CF9AE}" pid="33" name="FSC#COOELAK@1.1001:ExternalDate">
    <vt:lpwstr/>
  </property>
  <property fmtid="{D5CDD505-2E9C-101B-9397-08002B2CF9AE}" pid="34" name="FSC#COOELAK@1.1001:SettlementApprovedAt">
    <vt:lpwstr/>
  </property>
  <property fmtid="{D5CDD505-2E9C-101B-9397-08002B2CF9AE}" pid="35" name="FSC#COOELAK@1.1001:BaseNumber">
    <vt:lpwstr>2007-02052/07</vt:lpwstr>
  </property>
  <property fmtid="{D5CDD505-2E9C-101B-9397-08002B2CF9AE}" pid="36" name="FSC#ELAKGOV@1.1001:PersonalSubjGender">
    <vt:lpwstr/>
  </property>
  <property fmtid="{D5CDD505-2E9C-101B-9397-08002B2CF9AE}" pid="37" name="FSC#ELAKGOV@1.1001:PersonalSubjFirstName">
    <vt:lpwstr/>
  </property>
  <property fmtid="{D5CDD505-2E9C-101B-9397-08002B2CF9AE}" pid="38" name="FSC#ELAKGOV@1.1001:PersonalSubjSurName">
    <vt:lpwstr/>
  </property>
  <property fmtid="{D5CDD505-2E9C-101B-9397-08002B2CF9AE}" pid="39" name="FSC#ELAKGOV@1.1001:PersonalSubjSalutation">
    <vt:lpwstr/>
  </property>
  <property fmtid="{D5CDD505-2E9C-101B-9397-08002B2CF9AE}" pid="40" name="FSC#ELAKGOV@1.1001:PersonalSubjAddress">
    <vt:lpwstr/>
  </property>
  <property fmtid="{D5CDD505-2E9C-101B-9397-08002B2CF9AE}" pid="41" name="initdone">
    <vt:bool>true</vt:bool>
  </property>
</Properties>
</file>